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570" windowWidth="15600" windowHeight="11520" tabRatio="596"/>
  </bookViews>
  <sheets>
    <sheet name="METADATA" sheetId="8" r:id="rId1"/>
    <sheet name="QREG_B521M_clearing_rates" sheetId="1" state="hidden" r:id="rId2"/>
    <sheet name="Standard Assessment Calculator" sheetId="7" r:id="rId3"/>
    <sheet name="tblu_RE" sheetId="9" r:id="rId4"/>
  </sheets>
  <externalReferences>
    <externalReference r:id="rId5"/>
  </externalReferences>
  <definedNames>
    <definedName name="_1">'Standard Assessment Calculator'!$C$145:$C$158</definedName>
    <definedName name="_10">'Standard Assessment Calculator'!$C$61:$C$75</definedName>
    <definedName name="_11">'Standard Assessment Calculator'!$C$2:$C$21</definedName>
    <definedName name="_12">'Standard Assessment Calculator'!$C$159:$C$173</definedName>
    <definedName name="_13">'Standard Assessment Calculator'!$C$136:$C$144</definedName>
    <definedName name="_2">'Standard Assessment Calculator'!$C$93:$C$109</definedName>
    <definedName name="_3">'Standard Assessment Calculator'!$C$45:$C$60</definedName>
    <definedName name="_4">'Standard Assessment Calculator'!$C$110:$C$123</definedName>
    <definedName name="_5">'Standard Assessment Calculator'!$C$22:$C$31</definedName>
    <definedName name="_6">'Standard Assessment Calculator'!$C$124:$C$135</definedName>
    <definedName name="_7">'Standard Assessment Calculator'!$C$174:$C$186</definedName>
    <definedName name="_8">'Standard Assessment Calculator'!$C$32:$C$44</definedName>
    <definedName name="_9">'Standard Assessment Calculator'!$C$76:$C$92</definedName>
    <definedName name="_xlnm._FilterDatabase" localSheetId="1" hidden="1">QREG_B521M_clearing_rates!$A$1:$S$186</definedName>
    <definedName name="_xlnm._FilterDatabase" localSheetId="2" hidden="1">'Standard Assessment Calculator'!$A$1:$AD$371</definedName>
    <definedName name="A">'Standard Assessment Calculator'!$C$330:$C$343</definedName>
    <definedName name="B">'Standard Assessment Calculator'!$C$278:$C$294</definedName>
    <definedName name="Bioregion">'Standard Assessment Calculator'!$AY$2:$AY$14</definedName>
    <definedName name="CY">'Standard Assessment Calculator'!$C$230:$C$245</definedName>
    <definedName name="D">'Standard Assessment Calculator'!$C$295:$C$308</definedName>
    <definedName name="E">'Standard Assessment Calculator'!$C$207:$C$216</definedName>
    <definedName name="F">'Standard Assessment Calculator'!$C$309:$C$320</definedName>
    <definedName name="G">'Standard Assessment Calculator'!$C$359:$C$371</definedName>
    <definedName name="H">'Standard Assessment Calculator'!$C$217:$C$229</definedName>
    <definedName name="I">'Standard Assessment Calculator'!$C$261:$C$277</definedName>
    <definedName name="IHQ">'Standard Assessment Calculator'!$AZ$2:$AZ$12</definedName>
    <definedName name="J">'Standard Assessment Calculator'!$C$246:$C$260</definedName>
    <definedName name="K">'Standard Assessment Calculator'!$C$187:$C$206</definedName>
    <definedName name="L">'Standard Assessment Calculator'!$C$344:$C$358</definedName>
    <definedName name="M">'Standard Assessment Calculator'!$C$321:$C$329</definedName>
    <definedName name="OHQ">'Standard Assessment Calculator'!$BA$2:$BA$12</definedName>
    <definedName name="PG">'Standard Assessment Calculator'!$BB$2:$BB$9</definedName>
    <definedName name="_xlnm.Print_Area" localSheetId="0">METADATA!$B$2:$D$14</definedName>
    <definedName name="solver_adj" localSheetId="2" hidden="1">'Standard Assessment Calculator'!$AC$2:$AC$62</definedName>
    <definedName name="solver_eng" localSheetId="2" hidden="1">1</definedName>
    <definedName name="solver_neg" localSheetId="2" hidden="1">1</definedName>
    <definedName name="solver_num" localSheetId="2" hidden="1">0</definedName>
    <definedName name="solver_typ" localSheetId="2" hidden="1">1</definedName>
    <definedName name="solver_val" localSheetId="2" hidden="1">0</definedName>
    <definedName name="solver_ver" localSheetId="2" hidden="1">3</definedName>
    <definedName name="Step_01_qry_Bioregion_BVG">#REF!</definedName>
    <definedName name="Step_02d_Union_OnGround_cost">#REF!</definedName>
    <definedName name="Step_03a_qry_Bioregion_SFG">#REF!</definedName>
    <definedName name="Step_04c_Union_Threatened_Animals">#REF!</definedName>
    <definedName name="Step_05e_qry_Threatened_Plants">#REF!</definedName>
    <definedName name="Step_06_qry_RE_data">#REF!</definedName>
    <definedName name="Step_07_qry_Protected_Areas">#REF!</definedName>
    <definedName name="Step_08_LGA_UCV">#REF!</definedName>
    <definedName name="Step_09_LGA_QSUB">#REF!</definedName>
    <definedName name="Step_10_LGA_QSUB_Protected_Areas">#REF!</definedName>
    <definedName name="Step_11a_Wetland_Habitat">#REF!</definedName>
    <definedName name="Step_11b_Bioregion_Wetland_Habitat">#REF!</definedName>
    <definedName name="tbl_Marine_LGA_SEQKoala_Connectivity">#REF!</definedName>
    <definedName name="tblu_Bioregion_Wetland_Hab">#REF!</definedName>
    <definedName name="tblu_Marine_Koala_Conn_MLES_Wet">#REF!</definedName>
    <definedName name="tblu_Marine_LGA_Koala_Connect">#REF!</definedName>
    <definedName name="tblu_Marine_LGA_Koala_WR_Connect">#REF!</definedName>
    <definedName name="tblu_Threatened_RE_LGA_QSUB">[1]tblu_Threatened_RE_LGA_QSUB!#REF!</definedName>
    <definedName name="tblu_Wetland_Habitat">#REF!</definedName>
  </definedNames>
  <calcPr calcId="145621"/>
</workbook>
</file>

<file path=xl/calcChain.xml><?xml version="1.0" encoding="utf-8"?>
<calcChain xmlns="http://schemas.openxmlformats.org/spreadsheetml/2006/main">
  <c r="F383" i="7" l="1"/>
  <c r="F378" i="7"/>
  <c r="AH370" i="7" l="1"/>
  <c r="AH369" i="7"/>
  <c r="AH368" i="7"/>
  <c r="AH367" i="7"/>
  <c r="AH366" i="7"/>
  <c r="AH365" i="7"/>
  <c r="AH364" i="7"/>
  <c r="AH363" i="7"/>
  <c r="AH362" i="7"/>
  <c r="AH361" i="7"/>
  <c r="AH360" i="7"/>
  <c r="AH359" i="7"/>
  <c r="AH358" i="7"/>
  <c r="AH357" i="7"/>
  <c r="AH356" i="7"/>
  <c r="AH355" i="7"/>
  <c r="AH354" i="7"/>
  <c r="AH353" i="7"/>
  <c r="AH352" i="7"/>
  <c r="AH351" i="7"/>
  <c r="AH350" i="7"/>
  <c r="AH349" i="7"/>
  <c r="AH348" i="7"/>
  <c r="AH347" i="7"/>
  <c r="AH346" i="7"/>
  <c r="AH345" i="7"/>
  <c r="AH344" i="7"/>
  <c r="AH343" i="7"/>
  <c r="AH342" i="7"/>
  <c r="AH341" i="7"/>
  <c r="AH340" i="7"/>
  <c r="AH339" i="7"/>
  <c r="AH338" i="7"/>
  <c r="AH337" i="7"/>
  <c r="AH336" i="7"/>
  <c r="AH335" i="7"/>
  <c r="AH334" i="7"/>
  <c r="AH333" i="7"/>
  <c r="AH332" i="7"/>
  <c r="AH331" i="7"/>
  <c r="AH330" i="7"/>
  <c r="AH329" i="7"/>
  <c r="AH328" i="7"/>
  <c r="AH327" i="7"/>
  <c r="AH326" i="7"/>
  <c r="AH325" i="7"/>
  <c r="AH324" i="7"/>
  <c r="AH323" i="7"/>
  <c r="AH322" i="7"/>
  <c r="AH321" i="7"/>
  <c r="AH320" i="7"/>
  <c r="AH319" i="7"/>
  <c r="AH318" i="7"/>
  <c r="AH317" i="7"/>
  <c r="AH316" i="7"/>
  <c r="AH315" i="7"/>
  <c r="AH314" i="7"/>
  <c r="AH313" i="7"/>
  <c r="AH312" i="7"/>
  <c r="AH311" i="7"/>
  <c r="AH310" i="7"/>
  <c r="AH309" i="7"/>
  <c r="AH308" i="7"/>
  <c r="AH307" i="7"/>
  <c r="AH306" i="7"/>
  <c r="AH305" i="7"/>
  <c r="AH304" i="7"/>
  <c r="AH303" i="7"/>
  <c r="AH302" i="7"/>
  <c r="AH301" i="7"/>
  <c r="AH300" i="7"/>
  <c r="AH299" i="7"/>
  <c r="AH298" i="7"/>
  <c r="AH297" i="7"/>
  <c r="AH296" i="7"/>
  <c r="AH295" i="7"/>
  <c r="AH294" i="7"/>
  <c r="AH293" i="7"/>
  <c r="AH292" i="7"/>
  <c r="AH291" i="7"/>
  <c r="AH290" i="7"/>
  <c r="AH289" i="7"/>
  <c r="AH288" i="7"/>
  <c r="AH287" i="7"/>
  <c r="AH286" i="7"/>
  <c r="AH285" i="7"/>
  <c r="AH284" i="7"/>
  <c r="AH283" i="7"/>
  <c r="AH282" i="7"/>
  <c r="AH281" i="7"/>
  <c r="AH280" i="7"/>
  <c r="AH279" i="7"/>
  <c r="AH278" i="7"/>
  <c r="AH277" i="7"/>
  <c r="AH276" i="7"/>
  <c r="AH275" i="7"/>
  <c r="AH274" i="7"/>
  <c r="AH273" i="7"/>
  <c r="AH272" i="7"/>
  <c r="AH271" i="7"/>
  <c r="AH270" i="7"/>
  <c r="AH269" i="7"/>
  <c r="AH268" i="7"/>
  <c r="AH267" i="7"/>
  <c r="AH266" i="7"/>
  <c r="AH265" i="7"/>
  <c r="AH264" i="7"/>
  <c r="AH263" i="7"/>
  <c r="AH262" i="7"/>
  <c r="AH261" i="7"/>
  <c r="AH260" i="7"/>
  <c r="AH259" i="7"/>
  <c r="AH258" i="7"/>
  <c r="AH257" i="7"/>
  <c r="AH256" i="7"/>
  <c r="AH255" i="7"/>
  <c r="AH254" i="7"/>
  <c r="AH253" i="7"/>
  <c r="AH252" i="7"/>
  <c r="AH251" i="7"/>
  <c r="AH250" i="7"/>
  <c r="AH249" i="7"/>
  <c r="AH248" i="7"/>
  <c r="AH247" i="7"/>
  <c r="AH246" i="7"/>
  <c r="AH245" i="7"/>
  <c r="AH244" i="7"/>
  <c r="AH243" i="7"/>
  <c r="AH242" i="7"/>
  <c r="AH241" i="7"/>
  <c r="AH240" i="7"/>
  <c r="AH239" i="7"/>
  <c r="AH238" i="7"/>
  <c r="AH237" i="7"/>
  <c r="AH236" i="7"/>
  <c r="AH235" i="7"/>
  <c r="AH234" i="7"/>
  <c r="AH233" i="7"/>
  <c r="AH232" i="7"/>
  <c r="AH231" i="7"/>
  <c r="AH230" i="7"/>
  <c r="AH229" i="7"/>
  <c r="AH228" i="7"/>
  <c r="AH227" i="7"/>
  <c r="AH226" i="7"/>
  <c r="AH225" i="7"/>
  <c r="AH224" i="7"/>
  <c r="AH223" i="7"/>
  <c r="AH222" i="7"/>
  <c r="AH221" i="7"/>
  <c r="AH220" i="7"/>
  <c r="AH219" i="7"/>
  <c r="AH218" i="7"/>
  <c r="AH217" i="7"/>
  <c r="AH216" i="7"/>
  <c r="AH215" i="7"/>
  <c r="AH214" i="7"/>
  <c r="AH213" i="7"/>
  <c r="AH212" i="7"/>
  <c r="AH211" i="7"/>
  <c r="AH210" i="7"/>
  <c r="AH209" i="7"/>
  <c r="AH208" i="7"/>
  <c r="AH207" i="7"/>
  <c r="AH206" i="7"/>
  <c r="AH205" i="7"/>
  <c r="AH204" i="7"/>
  <c r="AH203" i="7"/>
  <c r="AH202" i="7"/>
  <c r="AH201" i="7"/>
  <c r="AH200" i="7"/>
  <c r="AH199" i="7"/>
  <c r="AH198" i="7"/>
  <c r="AH197" i="7"/>
  <c r="AH196" i="7"/>
  <c r="AH195" i="7"/>
  <c r="AH194" i="7"/>
  <c r="AH193" i="7"/>
  <c r="AH192" i="7"/>
  <c r="AH191" i="7"/>
  <c r="AH190" i="7"/>
  <c r="AH189" i="7"/>
  <c r="AH188" i="7"/>
  <c r="AH187" i="7"/>
  <c r="AH371" i="7"/>
  <c r="AH185" i="7"/>
  <c r="AH184" i="7"/>
  <c r="AH183" i="7"/>
  <c r="AH182" i="7"/>
  <c r="AH181" i="7"/>
  <c r="AH180" i="7"/>
  <c r="AH179" i="7"/>
  <c r="AH178" i="7"/>
  <c r="AH177" i="7"/>
  <c r="AH176" i="7"/>
  <c r="AH175" i="7"/>
  <c r="AH174" i="7"/>
  <c r="AH173" i="7"/>
  <c r="AH172" i="7"/>
  <c r="AH171" i="7"/>
  <c r="AH170" i="7"/>
  <c r="AH169" i="7"/>
  <c r="AH168" i="7"/>
  <c r="AH167" i="7"/>
  <c r="AH166" i="7"/>
  <c r="AH165" i="7"/>
  <c r="AH164" i="7"/>
  <c r="AH163" i="7"/>
  <c r="AH162" i="7"/>
  <c r="AH161" i="7"/>
  <c r="AH160" i="7"/>
  <c r="AH159" i="7"/>
  <c r="AH158" i="7"/>
  <c r="AH157" i="7"/>
  <c r="AH156" i="7"/>
  <c r="AH155" i="7"/>
  <c r="AH154" i="7"/>
  <c r="AH153" i="7"/>
  <c r="AH152" i="7"/>
  <c r="AH151" i="7"/>
  <c r="AH150" i="7"/>
  <c r="AH149" i="7"/>
  <c r="AH148" i="7"/>
  <c r="AH147" i="7"/>
  <c r="AH146" i="7"/>
  <c r="AH145" i="7"/>
  <c r="AH144" i="7"/>
  <c r="AH143" i="7"/>
  <c r="AH142" i="7"/>
  <c r="AH141" i="7"/>
  <c r="AH140" i="7"/>
  <c r="AH139" i="7"/>
  <c r="AH138" i="7"/>
  <c r="AH137" i="7"/>
  <c r="AH136" i="7"/>
  <c r="AH135" i="7"/>
  <c r="AH134" i="7"/>
  <c r="AH133" i="7"/>
  <c r="AH132" i="7"/>
  <c r="AH131" i="7"/>
  <c r="AH130" i="7"/>
  <c r="AH129" i="7"/>
  <c r="AH128" i="7"/>
  <c r="AH127" i="7"/>
  <c r="AH126" i="7"/>
  <c r="AH125" i="7"/>
  <c r="AH124" i="7"/>
  <c r="AH123" i="7"/>
  <c r="AH122" i="7"/>
  <c r="AH121" i="7"/>
  <c r="AH120" i="7"/>
  <c r="AH119" i="7"/>
  <c r="AH118" i="7"/>
  <c r="AH117" i="7"/>
  <c r="AH116" i="7"/>
  <c r="AH115" i="7"/>
  <c r="AH114" i="7"/>
  <c r="AH113" i="7"/>
  <c r="AH112" i="7"/>
  <c r="AH111" i="7"/>
  <c r="AH110" i="7"/>
  <c r="AH109" i="7"/>
  <c r="AH108" i="7"/>
  <c r="AH107" i="7"/>
  <c r="AH106" i="7"/>
  <c r="AH105" i="7"/>
  <c r="AH104" i="7"/>
  <c r="AH103" i="7"/>
  <c r="AH102" i="7"/>
  <c r="AH101" i="7"/>
  <c r="AH100" i="7"/>
  <c r="AH99" i="7"/>
  <c r="AH98" i="7"/>
  <c r="AH97" i="7"/>
  <c r="AH96" i="7"/>
  <c r="AH95" i="7"/>
  <c r="AH94" i="7"/>
  <c r="AH93" i="7"/>
  <c r="AH92" i="7"/>
  <c r="AH91" i="7"/>
  <c r="AH90" i="7"/>
  <c r="AH89" i="7"/>
  <c r="AH88" i="7"/>
  <c r="AH87" i="7"/>
  <c r="AH86" i="7"/>
  <c r="AH85" i="7"/>
  <c r="AH84" i="7"/>
  <c r="AH83" i="7"/>
  <c r="AH82" i="7"/>
  <c r="AH81" i="7"/>
  <c r="AH80" i="7"/>
  <c r="AH79" i="7"/>
  <c r="AH78" i="7"/>
  <c r="AH77" i="7"/>
  <c r="AH76" i="7"/>
  <c r="AH75" i="7"/>
  <c r="AH74" i="7"/>
  <c r="AH73" i="7"/>
  <c r="AH72" i="7"/>
  <c r="AH71" i="7"/>
  <c r="AH70" i="7"/>
  <c r="AH69" i="7"/>
  <c r="AH68" i="7"/>
  <c r="AH67" i="7"/>
  <c r="AH66" i="7"/>
  <c r="AH65" i="7"/>
  <c r="AH64" i="7"/>
  <c r="AH63" i="7"/>
  <c r="AH62" i="7"/>
  <c r="AH61" i="7"/>
  <c r="AH60" i="7"/>
  <c r="AH59" i="7"/>
  <c r="AH58" i="7"/>
  <c r="AH57" i="7"/>
  <c r="AH56" i="7"/>
  <c r="AH55" i="7"/>
  <c r="AH54" i="7"/>
  <c r="AH53" i="7"/>
  <c r="AH52" i="7"/>
  <c r="AH51" i="7"/>
  <c r="AH50" i="7"/>
  <c r="AH49" i="7"/>
  <c r="AH48" i="7"/>
  <c r="AH47" i="7"/>
  <c r="AH46" i="7"/>
  <c r="AH45" i="7"/>
  <c r="AH44" i="7"/>
  <c r="AH43" i="7"/>
  <c r="AH42" i="7"/>
  <c r="AH41" i="7"/>
  <c r="AH40" i="7"/>
  <c r="AH39" i="7"/>
  <c r="AH38" i="7"/>
  <c r="AH37" i="7"/>
  <c r="AH36" i="7"/>
  <c r="AH35" i="7"/>
  <c r="AH34" i="7"/>
  <c r="AH33" i="7"/>
  <c r="AH32" i="7"/>
  <c r="AH31" i="7"/>
  <c r="AH30" i="7"/>
  <c r="AH29" i="7"/>
  <c r="AH28" i="7"/>
  <c r="AH27" i="7"/>
  <c r="AH26" i="7"/>
  <c r="AH25" i="7"/>
  <c r="AH24" i="7"/>
  <c r="AH23" i="7"/>
  <c r="AH22" i="7"/>
  <c r="AH21" i="7"/>
  <c r="AH20" i="7"/>
  <c r="AH19" i="7"/>
  <c r="AH18" i="7"/>
  <c r="AH17" i="7"/>
  <c r="AH16" i="7"/>
  <c r="AH15" i="7"/>
  <c r="AH14" i="7"/>
  <c r="AH13" i="7"/>
  <c r="AH12" i="7"/>
  <c r="AH11" i="7"/>
  <c r="AH10" i="7"/>
  <c r="AH9" i="7"/>
  <c r="AH8" i="7"/>
  <c r="AH7" i="7"/>
  <c r="AH6" i="7"/>
  <c r="AH5" i="7"/>
  <c r="AH4" i="7"/>
  <c r="AH3" i="7"/>
  <c r="AH2" i="7"/>
  <c r="AH186" i="7"/>
  <c r="J385" i="7"/>
  <c r="J380" i="7"/>
  <c r="F377" i="7" s="1"/>
  <c r="G386" i="7" l="1"/>
  <c r="F382" i="7"/>
  <c r="H371" i="7"/>
  <c r="H370" i="7"/>
  <c r="H369" i="7"/>
  <c r="H368" i="7"/>
  <c r="H367" i="7"/>
  <c r="H366" i="7"/>
  <c r="H365" i="7"/>
  <c r="H364" i="7"/>
  <c r="H363" i="7"/>
  <c r="H362" i="7"/>
  <c r="H361" i="7"/>
  <c r="H360" i="7"/>
  <c r="H359" i="7"/>
  <c r="H358" i="7"/>
  <c r="H357" i="7"/>
  <c r="H356" i="7"/>
  <c r="H355" i="7"/>
  <c r="H354" i="7"/>
  <c r="H353" i="7"/>
  <c r="H352" i="7"/>
  <c r="H351" i="7"/>
  <c r="H350" i="7"/>
  <c r="H349" i="7"/>
  <c r="H348" i="7"/>
  <c r="H347" i="7"/>
  <c r="H346" i="7"/>
  <c r="H345" i="7"/>
  <c r="H344" i="7"/>
  <c r="H343" i="7"/>
  <c r="H342" i="7"/>
  <c r="H341" i="7"/>
  <c r="H340" i="7"/>
  <c r="H339" i="7"/>
  <c r="H338" i="7"/>
  <c r="H337" i="7"/>
  <c r="H336" i="7"/>
  <c r="H335" i="7"/>
  <c r="H334" i="7"/>
  <c r="H333" i="7"/>
  <c r="H332" i="7"/>
  <c r="H331" i="7"/>
  <c r="H330" i="7"/>
  <c r="H329" i="7"/>
  <c r="H328" i="7"/>
  <c r="H327" i="7"/>
  <c r="H326" i="7"/>
  <c r="H325" i="7"/>
  <c r="H324" i="7"/>
  <c r="H323" i="7"/>
  <c r="H322" i="7"/>
  <c r="H321" i="7"/>
  <c r="H320" i="7"/>
  <c r="H319" i="7"/>
  <c r="H318" i="7"/>
  <c r="H317" i="7"/>
  <c r="H316" i="7"/>
  <c r="H315" i="7"/>
  <c r="H314" i="7"/>
  <c r="H313" i="7"/>
  <c r="H312" i="7"/>
  <c r="H311" i="7"/>
  <c r="H310" i="7"/>
  <c r="H309" i="7"/>
  <c r="H308" i="7"/>
  <c r="H307" i="7"/>
  <c r="H306" i="7"/>
  <c r="H305" i="7"/>
  <c r="H304" i="7"/>
  <c r="H303" i="7"/>
  <c r="H302" i="7"/>
  <c r="H301" i="7"/>
  <c r="H300" i="7"/>
  <c r="H299" i="7"/>
  <c r="H298" i="7"/>
  <c r="H297" i="7"/>
  <c r="H296" i="7"/>
  <c r="H295" i="7"/>
  <c r="H294" i="7"/>
  <c r="H293" i="7"/>
  <c r="H292" i="7"/>
  <c r="H291" i="7"/>
  <c r="H290" i="7"/>
  <c r="H289" i="7"/>
  <c r="H288" i="7"/>
  <c r="H287" i="7"/>
  <c r="H286" i="7"/>
  <c r="H285" i="7"/>
  <c r="H284" i="7"/>
  <c r="H283" i="7"/>
  <c r="H282" i="7"/>
  <c r="H281" i="7"/>
  <c r="H280" i="7"/>
  <c r="H279" i="7"/>
  <c r="H278" i="7"/>
  <c r="H277" i="7"/>
  <c r="H276" i="7"/>
  <c r="H275" i="7"/>
  <c r="H274" i="7"/>
  <c r="H273" i="7"/>
  <c r="H272" i="7"/>
  <c r="H271" i="7"/>
  <c r="H270" i="7"/>
  <c r="H269" i="7"/>
  <c r="H268" i="7"/>
  <c r="H267" i="7"/>
  <c r="H266" i="7"/>
  <c r="H265" i="7"/>
  <c r="H264" i="7"/>
  <c r="H263" i="7"/>
  <c r="H262" i="7"/>
  <c r="H261" i="7"/>
  <c r="H260" i="7"/>
  <c r="H259" i="7"/>
  <c r="H258" i="7"/>
  <c r="H257" i="7"/>
  <c r="H256" i="7"/>
  <c r="H255" i="7"/>
  <c r="H254" i="7"/>
  <c r="H253" i="7"/>
  <c r="H252" i="7"/>
  <c r="H251" i="7"/>
  <c r="H250" i="7"/>
  <c r="H249" i="7"/>
  <c r="H248" i="7"/>
  <c r="H247" i="7"/>
  <c r="H246" i="7"/>
  <c r="H245" i="7"/>
  <c r="H244" i="7"/>
  <c r="H243" i="7"/>
  <c r="H242" i="7"/>
  <c r="H241" i="7"/>
  <c r="H240" i="7"/>
  <c r="H239" i="7"/>
  <c r="H238" i="7"/>
  <c r="H237" i="7"/>
  <c r="H236" i="7"/>
  <c r="H235" i="7"/>
  <c r="H234" i="7"/>
  <c r="H233" i="7"/>
  <c r="H232" i="7"/>
  <c r="H231" i="7"/>
  <c r="H230" i="7"/>
  <c r="H229" i="7"/>
  <c r="H228" i="7"/>
  <c r="H227" i="7"/>
  <c r="H226" i="7"/>
  <c r="H225" i="7"/>
  <c r="H224" i="7"/>
  <c r="H223" i="7"/>
  <c r="H222" i="7"/>
  <c r="H221" i="7"/>
  <c r="H220" i="7"/>
  <c r="H219" i="7"/>
  <c r="H218" i="7"/>
  <c r="H217" i="7"/>
  <c r="H216" i="7"/>
  <c r="H215" i="7"/>
  <c r="H214" i="7"/>
  <c r="H213" i="7"/>
  <c r="H212" i="7"/>
  <c r="H211" i="7"/>
  <c r="H210" i="7"/>
  <c r="H209" i="7"/>
  <c r="H208" i="7"/>
  <c r="H207" i="7"/>
  <c r="H206" i="7"/>
  <c r="H205" i="7"/>
  <c r="H204" i="7"/>
  <c r="H203" i="7"/>
  <c r="H202" i="7"/>
  <c r="H201" i="7"/>
  <c r="H200" i="7"/>
  <c r="H199" i="7"/>
  <c r="H198" i="7"/>
  <c r="H197" i="7"/>
  <c r="H196" i="7"/>
  <c r="H195" i="7"/>
  <c r="H194" i="7"/>
  <c r="H193" i="7"/>
  <c r="H192" i="7"/>
  <c r="H191" i="7"/>
  <c r="H190" i="7"/>
  <c r="H189" i="7"/>
  <c r="H188" i="7"/>
  <c r="H187" i="7"/>
  <c r="M371" i="7"/>
  <c r="M370" i="7"/>
  <c r="M369" i="7"/>
  <c r="M368" i="7"/>
  <c r="M367" i="7"/>
  <c r="M366" i="7"/>
  <c r="M365" i="7"/>
  <c r="M364" i="7"/>
  <c r="M363" i="7"/>
  <c r="M362" i="7"/>
  <c r="M361" i="7"/>
  <c r="M360" i="7"/>
  <c r="M359" i="7"/>
  <c r="M358" i="7"/>
  <c r="M357" i="7"/>
  <c r="M356" i="7"/>
  <c r="M355" i="7"/>
  <c r="M354" i="7"/>
  <c r="M353" i="7"/>
  <c r="M352" i="7"/>
  <c r="M351" i="7"/>
  <c r="M350" i="7"/>
  <c r="M349" i="7"/>
  <c r="M348" i="7"/>
  <c r="M347" i="7"/>
  <c r="M346" i="7"/>
  <c r="M345" i="7"/>
  <c r="M344" i="7"/>
  <c r="M343" i="7"/>
  <c r="M342" i="7"/>
  <c r="M341" i="7"/>
  <c r="M340" i="7"/>
  <c r="M339" i="7"/>
  <c r="M338" i="7"/>
  <c r="M337" i="7"/>
  <c r="M336" i="7"/>
  <c r="M335" i="7"/>
  <c r="M334" i="7"/>
  <c r="M333" i="7"/>
  <c r="M332" i="7"/>
  <c r="M331" i="7"/>
  <c r="M330" i="7"/>
  <c r="M329" i="7"/>
  <c r="M328" i="7"/>
  <c r="M327" i="7"/>
  <c r="M326" i="7"/>
  <c r="M325" i="7"/>
  <c r="M324" i="7"/>
  <c r="M323" i="7"/>
  <c r="M322" i="7"/>
  <c r="M321" i="7"/>
  <c r="M320" i="7"/>
  <c r="M319" i="7"/>
  <c r="M318" i="7"/>
  <c r="M317" i="7"/>
  <c r="M316" i="7"/>
  <c r="M315" i="7"/>
  <c r="M314" i="7"/>
  <c r="M313" i="7"/>
  <c r="M312" i="7"/>
  <c r="M311" i="7"/>
  <c r="M310" i="7"/>
  <c r="M309" i="7"/>
  <c r="M308" i="7"/>
  <c r="M307" i="7"/>
  <c r="M306" i="7"/>
  <c r="M305" i="7"/>
  <c r="M304" i="7"/>
  <c r="M303" i="7"/>
  <c r="M302" i="7"/>
  <c r="M301" i="7"/>
  <c r="M300" i="7"/>
  <c r="M299" i="7"/>
  <c r="M298" i="7"/>
  <c r="M297" i="7"/>
  <c r="M296" i="7"/>
  <c r="M295" i="7"/>
  <c r="M294" i="7"/>
  <c r="M293" i="7"/>
  <c r="M292" i="7"/>
  <c r="M291" i="7"/>
  <c r="M290" i="7"/>
  <c r="M289" i="7"/>
  <c r="M288" i="7"/>
  <c r="M287" i="7"/>
  <c r="M286" i="7"/>
  <c r="M285" i="7"/>
  <c r="M284" i="7"/>
  <c r="M283" i="7"/>
  <c r="M282" i="7"/>
  <c r="M281" i="7"/>
  <c r="M280" i="7"/>
  <c r="M279" i="7"/>
  <c r="M278" i="7"/>
  <c r="M277" i="7"/>
  <c r="M276" i="7"/>
  <c r="M275" i="7"/>
  <c r="M274" i="7"/>
  <c r="M273" i="7"/>
  <c r="M272" i="7"/>
  <c r="M271" i="7"/>
  <c r="M270" i="7"/>
  <c r="M269" i="7"/>
  <c r="M268" i="7"/>
  <c r="M267" i="7"/>
  <c r="M266" i="7"/>
  <c r="M265" i="7"/>
  <c r="M264" i="7"/>
  <c r="M263" i="7"/>
  <c r="M262" i="7"/>
  <c r="M261" i="7"/>
  <c r="M260" i="7"/>
  <c r="M259" i="7"/>
  <c r="M258" i="7"/>
  <c r="M257" i="7"/>
  <c r="M256" i="7"/>
  <c r="M255" i="7"/>
  <c r="M254" i="7"/>
  <c r="M253" i="7"/>
  <c r="M252" i="7"/>
  <c r="M251" i="7"/>
  <c r="M250" i="7"/>
  <c r="M249" i="7"/>
  <c r="M248" i="7"/>
  <c r="M247" i="7"/>
  <c r="M246" i="7"/>
  <c r="M245" i="7"/>
  <c r="M244" i="7"/>
  <c r="M243" i="7"/>
  <c r="M242" i="7"/>
  <c r="M241" i="7"/>
  <c r="M240" i="7"/>
  <c r="M239" i="7"/>
  <c r="M238" i="7"/>
  <c r="M237" i="7"/>
  <c r="M236" i="7"/>
  <c r="M235" i="7"/>
  <c r="M234" i="7"/>
  <c r="M233" i="7"/>
  <c r="M232" i="7"/>
  <c r="M231" i="7"/>
  <c r="M230" i="7"/>
  <c r="M229" i="7"/>
  <c r="M228" i="7"/>
  <c r="M227" i="7"/>
  <c r="M226" i="7"/>
  <c r="M225" i="7"/>
  <c r="M224" i="7"/>
  <c r="M223" i="7"/>
  <c r="M222" i="7"/>
  <c r="M221" i="7"/>
  <c r="M220" i="7"/>
  <c r="M219" i="7"/>
  <c r="M218" i="7"/>
  <c r="M217" i="7"/>
  <c r="M216" i="7"/>
  <c r="M215" i="7"/>
  <c r="M214" i="7"/>
  <c r="M213" i="7"/>
  <c r="M212" i="7"/>
  <c r="M211" i="7"/>
  <c r="M210" i="7"/>
  <c r="M209" i="7"/>
  <c r="M208" i="7"/>
  <c r="M207" i="7"/>
  <c r="M206" i="7"/>
  <c r="M205" i="7"/>
  <c r="M204" i="7"/>
  <c r="M203" i="7"/>
  <c r="M202" i="7"/>
  <c r="M201" i="7"/>
  <c r="M200" i="7"/>
  <c r="M199" i="7"/>
  <c r="M198" i="7"/>
  <c r="M197" i="7"/>
  <c r="M196" i="7"/>
  <c r="M195" i="7"/>
  <c r="M194" i="7"/>
  <c r="M193" i="7"/>
  <c r="M192" i="7"/>
  <c r="M191" i="7"/>
  <c r="M190" i="7"/>
  <c r="M189" i="7"/>
  <c r="M188" i="7"/>
  <c r="M187" i="7"/>
  <c r="AG378" i="7" l="1"/>
  <c r="F385" i="7" l="1"/>
  <c r="D385" i="7"/>
  <c r="N370" i="7" l="1"/>
  <c r="O370" i="7" s="1"/>
  <c r="N369" i="7"/>
  <c r="O369" i="7" s="1"/>
  <c r="N366" i="7"/>
  <c r="O366" i="7" s="1"/>
  <c r="N364" i="7"/>
  <c r="O364" i="7" s="1"/>
  <c r="N363" i="7"/>
  <c r="O363" i="7" s="1"/>
  <c r="N362" i="7"/>
  <c r="O362" i="7" s="1"/>
  <c r="N361" i="7"/>
  <c r="O361" i="7" s="1"/>
  <c r="N359" i="7"/>
  <c r="O359" i="7" s="1"/>
  <c r="N358" i="7"/>
  <c r="O358" i="7" s="1"/>
  <c r="N357" i="7"/>
  <c r="O357" i="7" s="1"/>
  <c r="N355" i="7"/>
  <c r="O355" i="7" s="1"/>
  <c r="N354" i="7"/>
  <c r="O354" i="7" s="1"/>
  <c r="N353" i="7"/>
  <c r="O353" i="7" s="1"/>
  <c r="N352" i="7"/>
  <c r="O352" i="7" s="1"/>
  <c r="N350" i="7"/>
  <c r="O350" i="7" s="1"/>
  <c r="N349" i="7"/>
  <c r="O349" i="7" s="1"/>
  <c r="N347" i="7"/>
  <c r="O347" i="7" s="1"/>
  <c r="N346" i="7"/>
  <c r="O346" i="7" s="1"/>
  <c r="N345" i="7"/>
  <c r="O345" i="7" s="1"/>
  <c r="N344" i="7"/>
  <c r="O344" i="7" s="1"/>
  <c r="N343" i="7"/>
  <c r="O343" i="7" s="1"/>
  <c r="N342" i="7"/>
  <c r="O342" i="7" s="1"/>
  <c r="N341" i="7"/>
  <c r="O341" i="7" s="1"/>
  <c r="N339" i="7"/>
  <c r="O339" i="7" s="1"/>
  <c r="N338" i="7"/>
  <c r="O338" i="7" s="1"/>
  <c r="N337" i="7"/>
  <c r="O337" i="7" s="1"/>
  <c r="N336" i="7"/>
  <c r="O336" i="7" s="1"/>
  <c r="N335" i="7"/>
  <c r="O335" i="7" s="1"/>
  <c r="N334" i="7"/>
  <c r="O334" i="7" s="1"/>
  <c r="N333" i="7"/>
  <c r="O333" i="7" s="1"/>
  <c r="N331" i="7"/>
  <c r="O331" i="7" s="1"/>
  <c r="N330" i="7"/>
  <c r="O330" i="7" s="1"/>
  <c r="N329" i="7"/>
  <c r="O329" i="7" s="1"/>
  <c r="N328" i="7"/>
  <c r="O328" i="7" s="1"/>
  <c r="N327" i="7"/>
  <c r="O327" i="7" s="1"/>
  <c r="N326" i="7"/>
  <c r="O326" i="7" s="1"/>
  <c r="N325" i="7"/>
  <c r="O325" i="7" s="1"/>
  <c r="N323" i="7"/>
  <c r="O323" i="7" s="1"/>
  <c r="N322" i="7"/>
  <c r="O322" i="7" s="1"/>
  <c r="N321" i="7"/>
  <c r="O321" i="7" s="1"/>
  <c r="N319" i="7"/>
  <c r="O319" i="7" s="1"/>
  <c r="N318" i="7"/>
  <c r="O318" i="7" s="1"/>
  <c r="N317" i="7"/>
  <c r="O317" i="7" s="1"/>
  <c r="N316" i="7"/>
  <c r="O316" i="7" s="1"/>
  <c r="N315" i="7"/>
  <c r="O315" i="7" s="1"/>
  <c r="N314" i="7"/>
  <c r="O314" i="7" s="1"/>
  <c r="N313" i="7"/>
  <c r="O313" i="7" s="1"/>
  <c r="N311" i="7"/>
  <c r="O311" i="7" s="1"/>
  <c r="N310" i="7"/>
  <c r="O310" i="7" s="1"/>
  <c r="N309" i="7"/>
  <c r="O309" i="7" s="1"/>
  <c r="N307" i="7"/>
  <c r="O307" i="7" s="1"/>
  <c r="N306" i="7"/>
  <c r="O306" i="7" s="1"/>
  <c r="N305" i="7"/>
  <c r="O305" i="7" s="1"/>
  <c r="N302" i="7"/>
  <c r="O302" i="7" s="1"/>
  <c r="N301" i="7"/>
  <c r="O301" i="7" s="1"/>
  <c r="N299" i="7"/>
  <c r="O299" i="7" s="1"/>
  <c r="N298" i="7"/>
  <c r="O298" i="7" s="1"/>
  <c r="N297" i="7"/>
  <c r="O297" i="7" s="1"/>
  <c r="N295" i="7"/>
  <c r="O295" i="7" s="1"/>
  <c r="N294" i="7"/>
  <c r="O294" i="7" s="1"/>
  <c r="N291" i="7"/>
  <c r="O291" i="7" s="1"/>
  <c r="N290" i="7"/>
  <c r="O290" i="7" s="1"/>
  <c r="N289" i="7"/>
  <c r="O289" i="7" s="1"/>
  <c r="N287" i="7"/>
  <c r="O287" i="7" s="1"/>
  <c r="N286" i="7"/>
  <c r="O286" i="7" s="1"/>
  <c r="N285" i="7"/>
  <c r="O285" i="7" s="1"/>
  <c r="N284" i="7"/>
  <c r="O284" i="7" s="1"/>
  <c r="N283" i="7"/>
  <c r="O283" i="7" s="1"/>
  <c r="N282" i="7"/>
  <c r="O282" i="7" s="1"/>
  <c r="N281" i="7"/>
  <c r="O281" i="7" s="1"/>
  <c r="N279" i="7"/>
  <c r="O279" i="7" s="1"/>
  <c r="N278" i="7"/>
  <c r="O278" i="7" s="1"/>
  <c r="N276" i="7"/>
  <c r="O276" i="7" s="1"/>
  <c r="N275" i="7"/>
  <c r="O275" i="7" s="1"/>
  <c r="N274" i="7"/>
  <c r="O274" i="7" s="1"/>
  <c r="N273" i="7"/>
  <c r="O273" i="7" s="1"/>
  <c r="N271" i="7"/>
  <c r="O271" i="7" s="1"/>
  <c r="N270" i="7"/>
  <c r="O270" i="7" s="1"/>
  <c r="N269" i="7"/>
  <c r="O269" i="7" s="1"/>
  <c r="N268" i="7"/>
  <c r="O268" i="7" s="1"/>
  <c r="N267" i="7"/>
  <c r="O267" i="7" s="1"/>
  <c r="N266" i="7"/>
  <c r="O266" i="7" s="1"/>
  <c r="N263" i="7"/>
  <c r="O263" i="7" s="1"/>
  <c r="N262" i="7"/>
  <c r="O262" i="7" s="1"/>
  <c r="N261" i="7"/>
  <c r="O261" i="7" s="1"/>
  <c r="N259" i="7"/>
  <c r="O259" i="7" s="1"/>
  <c r="N258" i="7"/>
  <c r="O258" i="7" s="1"/>
  <c r="N257" i="7"/>
  <c r="O257" i="7" s="1"/>
  <c r="N255" i="7"/>
  <c r="O255" i="7" s="1"/>
  <c r="N254" i="7"/>
  <c r="O254" i="7" s="1"/>
  <c r="N253" i="7"/>
  <c r="O253" i="7" s="1"/>
  <c r="N251" i="7"/>
  <c r="O251" i="7" s="1"/>
  <c r="N250" i="7"/>
  <c r="O250" i="7" s="1"/>
  <c r="N249" i="7"/>
  <c r="O249" i="7" s="1"/>
  <c r="N247" i="7"/>
  <c r="O247" i="7" s="1"/>
  <c r="N246" i="7"/>
  <c r="O246" i="7" s="1"/>
  <c r="N245" i="7"/>
  <c r="O245" i="7" s="1"/>
  <c r="N243" i="7"/>
  <c r="O243" i="7" s="1"/>
  <c r="N242" i="7"/>
  <c r="O242" i="7" s="1"/>
  <c r="N241" i="7"/>
  <c r="O241" i="7" s="1"/>
  <c r="N239" i="7"/>
  <c r="O239" i="7" s="1"/>
  <c r="N238" i="7"/>
  <c r="O238" i="7" s="1"/>
  <c r="N237" i="7"/>
  <c r="O237" i="7" s="1"/>
  <c r="N236" i="7"/>
  <c r="O236" i="7" s="1"/>
  <c r="N235" i="7"/>
  <c r="O235" i="7" s="1"/>
  <c r="N234" i="7"/>
  <c r="O234" i="7" s="1"/>
  <c r="N233" i="7"/>
  <c r="O233" i="7" s="1"/>
  <c r="N231" i="7"/>
  <c r="O231" i="7" s="1"/>
  <c r="N230" i="7"/>
  <c r="O230" i="7" s="1"/>
  <c r="N229" i="7"/>
  <c r="O229" i="7" s="1"/>
  <c r="N227" i="7"/>
  <c r="O227" i="7" s="1"/>
  <c r="N226" i="7"/>
  <c r="O226" i="7" s="1"/>
  <c r="N225" i="7"/>
  <c r="O225" i="7" s="1"/>
  <c r="N224" i="7"/>
  <c r="O224" i="7" s="1"/>
  <c r="N222" i="7"/>
  <c r="O222" i="7" s="1"/>
  <c r="N221" i="7"/>
  <c r="O221" i="7" s="1"/>
  <c r="N219" i="7"/>
  <c r="O219" i="7" s="1"/>
  <c r="N218" i="7"/>
  <c r="O218" i="7" s="1"/>
  <c r="N217" i="7"/>
  <c r="O217" i="7" s="1"/>
  <c r="N216" i="7"/>
  <c r="O216" i="7" s="1"/>
  <c r="N215" i="7"/>
  <c r="O215" i="7" s="1"/>
  <c r="N214" i="7"/>
  <c r="O214" i="7" s="1"/>
  <c r="N213" i="7"/>
  <c r="O213" i="7" s="1"/>
  <c r="N211" i="7"/>
  <c r="O211" i="7" s="1"/>
  <c r="N210" i="7"/>
  <c r="O210" i="7" s="1"/>
  <c r="N209" i="7"/>
  <c r="O209" i="7" s="1"/>
  <c r="N208" i="7"/>
  <c r="O208" i="7" s="1"/>
  <c r="N207" i="7"/>
  <c r="O207" i="7" s="1"/>
  <c r="N206" i="7"/>
  <c r="O206" i="7" s="1"/>
  <c r="N205" i="7"/>
  <c r="O205" i="7" s="1"/>
  <c r="N203" i="7"/>
  <c r="O203" i="7" s="1"/>
  <c r="N202" i="7"/>
  <c r="O202" i="7" s="1"/>
  <c r="N201" i="7"/>
  <c r="O201" i="7" s="1"/>
  <c r="N199" i="7"/>
  <c r="O199" i="7" s="1"/>
  <c r="N198" i="7"/>
  <c r="O198" i="7" s="1"/>
  <c r="N197" i="7"/>
  <c r="O197" i="7" s="1"/>
  <c r="N195" i="7"/>
  <c r="O195" i="7" s="1"/>
  <c r="N194" i="7"/>
  <c r="O194" i="7" s="1"/>
  <c r="N193" i="7"/>
  <c r="O193" i="7" s="1"/>
  <c r="N191" i="7"/>
  <c r="O191" i="7" s="1"/>
  <c r="N190" i="7"/>
  <c r="O190" i="7" s="1"/>
  <c r="N189" i="7"/>
  <c r="O189" i="7" s="1"/>
  <c r="N188" i="7"/>
  <c r="O188" i="7" s="1"/>
  <c r="N187" i="7"/>
  <c r="O187" i="7" s="1"/>
  <c r="M186" i="7"/>
  <c r="N186" i="7" s="1"/>
  <c r="O186" i="7" s="1"/>
  <c r="M185" i="7"/>
  <c r="N185" i="7" s="1"/>
  <c r="O185" i="7" s="1"/>
  <c r="M184" i="7"/>
  <c r="N184" i="7" s="1"/>
  <c r="O184" i="7" s="1"/>
  <c r="M183" i="7"/>
  <c r="N183" i="7" s="1"/>
  <c r="O183" i="7" s="1"/>
  <c r="M182" i="7"/>
  <c r="N182" i="7" s="1"/>
  <c r="O182" i="7" s="1"/>
  <c r="M181" i="7"/>
  <c r="N181" i="7" s="1"/>
  <c r="O181" i="7" s="1"/>
  <c r="M180" i="7"/>
  <c r="N180" i="7" s="1"/>
  <c r="O180" i="7" s="1"/>
  <c r="M179" i="7"/>
  <c r="N179" i="7" s="1"/>
  <c r="O179" i="7" s="1"/>
  <c r="M178" i="7"/>
  <c r="N178" i="7" s="1"/>
  <c r="O178" i="7" s="1"/>
  <c r="M177" i="7"/>
  <c r="N177" i="7" s="1"/>
  <c r="O177" i="7" s="1"/>
  <c r="M176" i="7"/>
  <c r="N176" i="7" s="1"/>
  <c r="O176" i="7" s="1"/>
  <c r="M175" i="7"/>
  <c r="N175" i="7" s="1"/>
  <c r="O175" i="7" s="1"/>
  <c r="M174" i="7"/>
  <c r="N174" i="7" s="1"/>
  <c r="O174" i="7" s="1"/>
  <c r="M173" i="7"/>
  <c r="N173" i="7" s="1"/>
  <c r="O173" i="7" s="1"/>
  <c r="M172" i="7"/>
  <c r="N172" i="7" s="1"/>
  <c r="O172" i="7" s="1"/>
  <c r="M171" i="7"/>
  <c r="N171" i="7" s="1"/>
  <c r="O171" i="7" s="1"/>
  <c r="M170" i="7"/>
  <c r="N170" i="7" s="1"/>
  <c r="O170" i="7" s="1"/>
  <c r="M169" i="7"/>
  <c r="N169" i="7" s="1"/>
  <c r="O169" i="7" s="1"/>
  <c r="M168" i="7"/>
  <c r="N168" i="7" s="1"/>
  <c r="O168" i="7" s="1"/>
  <c r="M167" i="7"/>
  <c r="N167" i="7" s="1"/>
  <c r="O167" i="7" s="1"/>
  <c r="M166" i="7"/>
  <c r="N166" i="7" s="1"/>
  <c r="O166" i="7" s="1"/>
  <c r="M165" i="7"/>
  <c r="N165" i="7" s="1"/>
  <c r="O165" i="7" s="1"/>
  <c r="M164" i="7"/>
  <c r="N164" i="7" s="1"/>
  <c r="O164" i="7" s="1"/>
  <c r="M163" i="7"/>
  <c r="N163" i="7" s="1"/>
  <c r="O163" i="7" s="1"/>
  <c r="M162" i="7"/>
  <c r="N162" i="7" s="1"/>
  <c r="O162" i="7" s="1"/>
  <c r="M161" i="7"/>
  <c r="N161" i="7" s="1"/>
  <c r="O161" i="7" s="1"/>
  <c r="M160" i="7"/>
  <c r="N160" i="7" s="1"/>
  <c r="O160" i="7" s="1"/>
  <c r="M159" i="7"/>
  <c r="N159" i="7" s="1"/>
  <c r="O159" i="7" s="1"/>
  <c r="M158" i="7"/>
  <c r="N158" i="7" s="1"/>
  <c r="O158" i="7" s="1"/>
  <c r="M157" i="7"/>
  <c r="N157" i="7" s="1"/>
  <c r="O157" i="7" s="1"/>
  <c r="M156" i="7"/>
  <c r="N156" i="7" s="1"/>
  <c r="O156" i="7" s="1"/>
  <c r="M155" i="7"/>
  <c r="N155" i="7" s="1"/>
  <c r="O155" i="7" s="1"/>
  <c r="M154" i="7"/>
  <c r="N154" i="7" s="1"/>
  <c r="O154" i="7" s="1"/>
  <c r="M153" i="7"/>
  <c r="N153" i="7" s="1"/>
  <c r="O153" i="7" s="1"/>
  <c r="M152" i="7"/>
  <c r="N152" i="7" s="1"/>
  <c r="O152" i="7" s="1"/>
  <c r="M151" i="7"/>
  <c r="N151" i="7" s="1"/>
  <c r="O151" i="7" s="1"/>
  <c r="M150" i="7"/>
  <c r="N150" i="7" s="1"/>
  <c r="O150" i="7" s="1"/>
  <c r="M149" i="7"/>
  <c r="N149" i="7" s="1"/>
  <c r="O149" i="7" s="1"/>
  <c r="M148" i="7"/>
  <c r="N148" i="7" s="1"/>
  <c r="O148" i="7" s="1"/>
  <c r="M147" i="7"/>
  <c r="N147" i="7" s="1"/>
  <c r="O147" i="7" s="1"/>
  <c r="M146" i="7"/>
  <c r="N146" i="7" s="1"/>
  <c r="O146" i="7" s="1"/>
  <c r="M145" i="7"/>
  <c r="N145" i="7" s="1"/>
  <c r="O145" i="7" s="1"/>
  <c r="M144" i="7"/>
  <c r="N144" i="7" s="1"/>
  <c r="O144" i="7" s="1"/>
  <c r="M143" i="7"/>
  <c r="N143" i="7" s="1"/>
  <c r="O143" i="7" s="1"/>
  <c r="M142" i="7"/>
  <c r="N142" i="7" s="1"/>
  <c r="O142" i="7" s="1"/>
  <c r="M141" i="7"/>
  <c r="N141" i="7" s="1"/>
  <c r="O141" i="7" s="1"/>
  <c r="M140" i="7"/>
  <c r="N140" i="7" s="1"/>
  <c r="O140" i="7" s="1"/>
  <c r="M139" i="7"/>
  <c r="N139" i="7" s="1"/>
  <c r="O139" i="7" s="1"/>
  <c r="M138" i="7"/>
  <c r="N138" i="7" s="1"/>
  <c r="O138" i="7" s="1"/>
  <c r="M137" i="7"/>
  <c r="N137" i="7" s="1"/>
  <c r="O137" i="7" s="1"/>
  <c r="M136" i="7"/>
  <c r="N136" i="7" s="1"/>
  <c r="O136" i="7" s="1"/>
  <c r="M135" i="7"/>
  <c r="N135" i="7" s="1"/>
  <c r="O135" i="7" s="1"/>
  <c r="M134" i="7"/>
  <c r="N134" i="7" s="1"/>
  <c r="O134" i="7" s="1"/>
  <c r="M133" i="7"/>
  <c r="N133" i="7" s="1"/>
  <c r="O133" i="7" s="1"/>
  <c r="M132" i="7"/>
  <c r="N132" i="7" s="1"/>
  <c r="O132" i="7" s="1"/>
  <c r="M131" i="7"/>
  <c r="N131" i="7" s="1"/>
  <c r="O131" i="7" s="1"/>
  <c r="M130" i="7"/>
  <c r="N130" i="7" s="1"/>
  <c r="O130" i="7" s="1"/>
  <c r="M129" i="7"/>
  <c r="N129" i="7" s="1"/>
  <c r="O129" i="7" s="1"/>
  <c r="M128" i="7"/>
  <c r="N128" i="7" s="1"/>
  <c r="O128" i="7" s="1"/>
  <c r="M127" i="7"/>
  <c r="N127" i="7" s="1"/>
  <c r="O127" i="7" s="1"/>
  <c r="M126" i="7"/>
  <c r="N126" i="7" s="1"/>
  <c r="O126" i="7" s="1"/>
  <c r="M125" i="7"/>
  <c r="N125" i="7" s="1"/>
  <c r="O125" i="7" s="1"/>
  <c r="M124" i="7"/>
  <c r="N124" i="7" s="1"/>
  <c r="O124" i="7" s="1"/>
  <c r="M123" i="7"/>
  <c r="N123" i="7" s="1"/>
  <c r="O123" i="7" s="1"/>
  <c r="M122" i="7"/>
  <c r="N122" i="7" s="1"/>
  <c r="O122" i="7" s="1"/>
  <c r="M121" i="7"/>
  <c r="N121" i="7" s="1"/>
  <c r="O121" i="7" s="1"/>
  <c r="M120" i="7"/>
  <c r="N120" i="7" s="1"/>
  <c r="O120" i="7" s="1"/>
  <c r="M119" i="7"/>
  <c r="N119" i="7" s="1"/>
  <c r="O119" i="7" s="1"/>
  <c r="M118" i="7"/>
  <c r="N118" i="7" s="1"/>
  <c r="O118" i="7" s="1"/>
  <c r="M117" i="7"/>
  <c r="N117" i="7" s="1"/>
  <c r="O117" i="7" s="1"/>
  <c r="M116" i="7"/>
  <c r="N116" i="7" s="1"/>
  <c r="O116" i="7" s="1"/>
  <c r="M115" i="7"/>
  <c r="N115" i="7" s="1"/>
  <c r="O115" i="7" s="1"/>
  <c r="M114" i="7"/>
  <c r="N114" i="7" s="1"/>
  <c r="O114" i="7" s="1"/>
  <c r="M113" i="7"/>
  <c r="N113" i="7" s="1"/>
  <c r="O113" i="7" s="1"/>
  <c r="M112" i="7"/>
  <c r="N112" i="7" s="1"/>
  <c r="O112" i="7" s="1"/>
  <c r="M111" i="7"/>
  <c r="N111" i="7" s="1"/>
  <c r="O111" i="7" s="1"/>
  <c r="M110" i="7"/>
  <c r="N110" i="7" s="1"/>
  <c r="O110" i="7" s="1"/>
  <c r="M109" i="7"/>
  <c r="N109" i="7" s="1"/>
  <c r="O109" i="7" s="1"/>
  <c r="M108" i="7"/>
  <c r="N108" i="7" s="1"/>
  <c r="O108" i="7" s="1"/>
  <c r="M107" i="7"/>
  <c r="N107" i="7" s="1"/>
  <c r="O107" i="7" s="1"/>
  <c r="M106" i="7"/>
  <c r="N106" i="7" s="1"/>
  <c r="O106" i="7" s="1"/>
  <c r="M105" i="7"/>
  <c r="N105" i="7" s="1"/>
  <c r="O105" i="7" s="1"/>
  <c r="M104" i="7"/>
  <c r="N104" i="7" s="1"/>
  <c r="O104" i="7" s="1"/>
  <c r="M103" i="7"/>
  <c r="N103" i="7" s="1"/>
  <c r="O103" i="7" s="1"/>
  <c r="M102" i="7"/>
  <c r="N102" i="7" s="1"/>
  <c r="O102" i="7" s="1"/>
  <c r="M101" i="7"/>
  <c r="N101" i="7" s="1"/>
  <c r="O101" i="7" s="1"/>
  <c r="M100" i="7"/>
  <c r="N100" i="7" s="1"/>
  <c r="O100" i="7" s="1"/>
  <c r="M99" i="7"/>
  <c r="N99" i="7" s="1"/>
  <c r="O99" i="7" s="1"/>
  <c r="M98" i="7"/>
  <c r="N98" i="7" s="1"/>
  <c r="O98" i="7" s="1"/>
  <c r="M97" i="7"/>
  <c r="N97" i="7" s="1"/>
  <c r="O97" i="7" s="1"/>
  <c r="M96" i="7"/>
  <c r="N96" i="7" s="1"/>
  <c r="O96" i="7" s="1"/>
  <c r="M95" i="7"/>
  <c r="N95" i="7" s="1"/>
  <c r="O95" i="7" s="1"/>
  <c r="M94" i="7"/>
  <c r="N94" i="7" s="1"/>
  <c r="O94" i="7" s="1"/>
  <c r="M93" i="7"/>
  <c r="N93" i="7" s="1"/>
  <c r="O93" i="7" s="1"/>
  <c r="M92" i="7"/>
  <c r="N92" i="7" s="1"/>
  <c r="O92" i="7" s="1"/>
  <c r="M91" i="7"/>
  <c r="N91" i="7" s="1"/>
  <c r="O91" i="7" s="1"/>
  <c r="M90" i="7"/>
  <c r="N90" i="7" s="1"/>
  <c r="O90" i="7" s="1"/>
  <c r="M89" i="7"/>
  <c r="N89" i="7" s="1"/>
  <c r="O89" i="7" s="1"/>
  <c r="M88" i="7"/>
  <c r="N88" i="7" s="1"/>
  <c r="O88" i="7" s="1"/>
  <c r="M87" i="7"/>
  <c r="N87" i="7" s="1"/>
  <c r="O87" i="7" s="1"/>
  <c r="M86" i="7"/>
  <c r="N86" i="7" s="1"/>
  <c r="O86" i="7" s="1"/>
  <c r="M85" i="7"/>
  <c r="N85" i="7" s="1"/>
  <c r="O85" i="7" s="1"/>
  <c r="M84" i="7"/>
  <c r="N84" i="7" s="1"/>
  <c r="O84" i="7" s="1"/>
  <c r="M83" i="7"/>
  <c r="N83" i="7" s="1"/>
  <c r="O83" i="7" s="1"/>
  <c r="M82" i="7"/>
  <c r="N82" i="7" s="1"/>
  <c r="O82" i="7" s="1"/>
  <c r="M81" i="7"/>
  <c r="N81" i="7" s="1"/>
  <c r="O81" i="7" s="1"/>
  <c r="M80" i="7"/>
  <c r="N80" i="7" s="1"/>
  <c r="O80" i="7" s="1"/>
  <c r="M79" i="7"/>
  <c r="N79" i="7" s="1"/>
  <c r="O79" i="7" s="1"/>
  <c r="M78" i="7"/>
  <c r="N78" i="7" s="1"/>
  <c r="O78" i="7" s="1"/>
  <c r="M77" i="7"/>
  <c r="N77" i="7" s="1"/>
  <c r="O77" i="7" s="1"/>
  <c r="M76" i="7"/>
  <c r="N76" i="7" s="1"/>
  <c r="O76" i="7" s="1"/>
  <c r="M75" i="7"/>
  <c r="N75" i="7" s="1"/>
  <c r="O75" i="7" s="1"/>
  <c r="M74" i="7"/>
  <c r="N74" i="7" s="1"/>
  <c r="O74" i="7" s="1"/>
  <c r="M73" i="7"/>
  <c r="N73" i="7" s="1"/>
  <c r="O73" i="7" s="1"/>
  <c r="M72" i="7"/>
  <c r="N72" i="7" s="1"/>
  <c r="O72" i="7" s="1"/>
  <c r="M71" i="7"/>
  <c r="N71" i="7" s="1"/>
  <c r="O71" i="7" s="1"/>
  <c r="M70" i="7"/>
  <c r="N70" i="7" s="1"/>
  <c r="O70" i="7" s="1"/>
  <c r="M69" i="7"/>
  <c r="N69" i="7" s="1"/>
  <c r="O69" i="7" s="1"/>
  <c r="M68" i="7"/>
  <c r="N68" i="7" s="1"/>
  <c r="O68" i="7" s="1"/>
  <c r="M67" i="7"/>
  <c r="N67" i="7" s="1"/>
  <c r="O67" i="7" s="1"/>
  <c r="M66" i="7"/>
  <c r="N66" i="7" s="1"/>
  <c r="O66" i="7" s="1"/>
  <c r="M65" i="7"/>
  <c r="N65" i="7" s="1"/>
  <c r="O65" i="7" s="1"/>
  <c r="M64" i="7"/>
  <c r="N64" i="7" s="1"/>
  <c r="O64" i="7" s="1"/>
  <c r="M63" i="7"/>
  <c r="N63" i="7" s="1"/>
  <c r="O63" i="7" s="1"/>
  <c r="M62" i="7"/>
  <c r="N62" i="7" s="1"/>
  <c r="O62" i="7" s="1"/>
  <c r="M61" i="7"/>
  <c r="N61" i="7" s="1"/>
  <c r="O61" i="7" s="1"/>
  <c r="M60" i="7"/>
  <c r="N60" i="7" s="1"/>
  <c r="O60" i="7" s="1"/>
  <c r="M59" i="7"/>
  <c r="N59" i="7" s="1"/>
  <c r="O59" i="7" s="1"/>
  <c r="M58" i="7"/>
  <c r="N58" i="7" s="1"/>
  <c r="O58" i="7" s="1"/>
  <c r="M57" i="7"/>
  <c r="N57" i="7" s="1"/>
  <c r="O57" i="7" s="1"/>
  <c r="M56" i="7"/>
  <c r="N56" i="7" s="1"/>
  <c r="O56" i="7" s="1"/>
  <c r="M55" i="7"/>
  <c r="N55" i="7" s="1"/>
  <c r="O55" i="7" s="1"/>
  <c r="M54" i="7"/>
  <c r="N54" i="7" s="1"/>
  <c r="O54" i="7" s="1"/>
  <c r="M53" i="7"/>
  <c r="N53" i="7" s="1"/>
  <c r="O53" i="7" s="1"/>
  <c r="M52" i="7"/>
  <c r="N52" i="7" s="1"/>
  <c r="O52" i="7" s="1"/>
  <c r="M51" i="7"/>
  <c r="N51" i="7" s="1"/>
  <c r="O51" i="7" s="1"/>
  <c r="M50" i="7"/>
  <c r="N50" i="7" s="1"/>
  <c r="O50" i="7" s="1"/>
  <c r="M49" i="7"/>
  <c r="N49" i="7" s="1"/>
  <c r="O49" i="7" s="1"/>
  <c r="M48" i="7"/>
  <c r="N48" i="7" s="1"/>
  <c r="O48" i="7" s="1"/>
  <c r="M47" i="7"/>
  <c r="N47" i="7" s="1"/>
  <c r="O47" i="7" s="1"/>
  <c r="M46" i="7"/>
  <c r="N46" i="7" s="1"/>
  <c r="O46" i="7" s="1"/>
  <c r="M45" i="7"/>
  <c r="N45" i="7" s="1"/>
  <c r="O45" i="7" s="1"/>
  <c r="M44" i="7"/>
  <c r="N44" i="7" s="1"/>
  <c r="O44" i="7" s="1"/>
  <c r="M43" i="7"/>
  <c r="N43" i="7" s="1"/>
  <c r="O43" i="7" s="1"/>
  <c r="M42" i="7"/>
  <c r="N42" i="7" s="1"/>
  <c r="O42" i="7" s="1"/>
  <c r="M41" i="7"/>
  <c r="N41" i="7" s="1"/>
  <c r="O41" i="7" s="1"/>
  <c r="M40" i="7"/>
  <c r="N40" i="7" s="1"/>
  <c r="O40" i="7" s="1"/>
  <c r="M39" i="7"/>
  <c r="N39" i="7" s="1"/>
  <c r="O39" i="7" s="1"/>
  <c r="M38" i="7"/>
  <c r="N38" i="7" s="1"/>
  <c r="O38" i="7" s="1"/>
  <c r="M37" i="7"/>
  <c r="N37" i="7" s="1"/>
  <c r="O37" i="7" s="1"/>
  <c r="M36" i="7"/>
  <c r="N36" i="7" s="1"/>
  <c r="O36" i="7" s="1"/>
  <c r="M35" i="7"/>
  <c r="N35" i="7" s="1"/>
  <c r="O35" i="7" s="1"/>
  <c r="M34" i="7"/>
  <c r="N34" i="7" s="1"/>
  <c r="O34" i="7" s="1"/>
  <c r="M33" i="7"/>
  <c r="N33" i="7" s="1"/>
  <c r="O33" i="7" s="1"/>
  <c r="M32" i="7"/>
  <c r="N32" i="7" s="1"/>
  <c r="O32" i="7" s="1"/>
  <c r="M31" i="7"/>
  <c r="N31" i="7" s="1"/>
  <c r="O31" i="7" s="1"/>
  <c r="M30" i="7"/>
  <c r="N30" i="7" s="1"/>
  <c r="O30" i="7" s="1"/>
  <c r="M29" i="7"/>
  <c r="N29" i="7" s="1"/>
  <c r="O29" i="7" s="1"/>
  <c r="M28" i="7"/>
  <c r="N28" i="7" s="1"/>
  <c r="O28" i="7" s="1"/>
  <c r="M27" i="7"/>
  <c r="N27" i="7" s="1"/>
  <c r="O27" i="7" s="1"/>
  <c r="M26" i="7"/>
  <c r="M25" i="7"/>
  <c r="N25" i="7" s="1"/>
  <c r="O25" i="7" s="1"/>
  <c r="M24" i="7"/>
  <c r="N24" i="7" s="1"/>
  <c r="O24" i="7" s="1"/>
  <c r="M23" i="7"/>
  <c r="N23" i="7" s="1"/>
  <c r="O23" i="7" s="1"/>
  <c r="M22" i="7"/>
  <c r="N22" i="7" s="1"/>
  <c r="O22" i="7" s="1"/>
  <c r="M21" i="7"/>
  <c r="N21" i="7" s="1"/>
  <c r="O21" i="7" s="1"/>
  <c r="M20" i="7"/>
  <c r="N20" i="7" s="1"/>
  <c r="O20" i="7" s="1"/>
  <c r="M19" i="7"/>
  <c r="N19" i="7" s="1"/>
  <c r="O19" i="7" s="1"/>
  <c r="M18" i="7"/>
  <c r="N18" i="7" s="1"/>
  <c r="O18" i="7" s="1"/>
  <c r="M17" i="7"/>
  <c r="N17" i="7" s="1"/>
  <c r="O17" i="7" s="1"/>
  <c r="M16" i="7"/>
  <c r="N16" i="7" s="1"/>
  <c r="O16" i="7" s="1"/>
  <c r="M15" i="7"/>
  <c r="N15" i="7" s="1"/>
  <c r="O15" i="7" s="1"/>
  <c r="M14" i="7"/>
  <c r="N14" i="7" s="1"/>
  <c r="O14" i="7" s="1"/>
  <c r="M13" i="7"/>
  <c r="N13" i="7" s="1"/>
  <c r="O13" i="7" s="1"/>
  <c r="M12" i="7"/>
  <c r="N12" i="7" s="1"/>
  <c r="O12" i="7" s="1"/>
  <c r="M11" i="7"/>
  <c r="N11" i="7" s="1"/>
  <c r="O11" i="7" s="1"/>
  <c r="M10" i="7"/>
  <c r="N10" i="7" s="1"/>
  <c r="O10" i="7" s="1"/>
  <c r="M9" i="7"/>
  <c r="N9" i="7" s="1"/>
  <c r="O9" i="7" s="1"/>
  <c r="M8" i="7"/>
  <c r="N8" i="7" s="1"/>
  <c r="O8" i="7" s="1"/>
  <c r="M7" i="7"/>
  <c r="N7" i="7" s="1"/>
  <c r="O7" i="7" s="1"/>
  <c r="M6" i="7"/>
  <c r="N6" i="7" s="1"/>
  <c r="O6" i="7" s="1"/>
  <c r="M5" i="7"/>
  <c r="N5" i="7" s="1"/>
  <c r="O5" i="7" s="1"/>
  <c r="M4" i="7"/>
  <c r="N4" i="7" s="1"/>
  <c r="O4" i="7" s="1"/>
  <c r="M3" i="7"/>
  <c r="N3" i="7" s="1"/>
  <c r="O3" i="7" s="1"/>
  <c r="M2" i="7"/>
  <c r="N2" i="7" s="1"/>
  <c r="O2" i="7" s="1"/>
  <c r="H186" i="7"/>
  <c r="H185" i="7"/>
  <c r="H184" i="7"/>
  <c r="H183" i="7"/>
  <c r="H182" i="7"/>
  <c r="H181" i="7"/>
  <c r="H180" i="7"/>
  <c r="H179" i="7"/>
  <c r="H178" i="7"/>
  <c r="H177" i="7"/>
  <c r="H176" i="7"/>
  <c r="H175" i="7"/>
  <c r="H174" i="7"/>
  <c r="H173" i="7"/>
  <c r="H172" i="7"/>
  <c r="H171" i="7"/>
  <c r="H170" i="7"/>
  <c r="H169" i="7"/>
  <c r="H168" i="7"/>
  <c r="H167" i="7"/>
  <c r="H166" i="7"/>
  <c r="H165" i="7"/>
  <c r="H164" i="7"/>
  <c r="H163" i="7"/>
  <c r="H162" i="7"/>
  <c r="H161" i="7"/>
  <c r="H160" i="7"/>
  <c r="H159" i="7"/>
  <c r="H158" i="7"/>
  <c r="H157" i="7"/>
  <c r="H156" i="7"/>
  <c r="H155" i="7"/>
  <c r="H154" i="7"/>
  <c r="H153" i="7"/>
  <c r="H152" i="7"/>
  <c r="H151" i="7"/>
  <c r="H150" i="7"/>
  <c r="H149" i="7"/>
  <c r="H148" i="7"/>
  <c r="H147" i="7"/>
  <c r="H146" i="7"/>
  <c r="H145" i="7"/>
  <c r="H144" i="7"/>
  <c r="H143" i="7"/>
  <c r="H142" i="7"/>
  <c r="H141" i="7"/>
  <c r="H140" i="7"/>
  <c r="H139" i="7"/>
  <c r="H138" i="7"/>
  <c r="H137" i="7"/>
  <c r="H136" i="7"/>
  <c r="H135" i="7"/>
  <c r="H134" i="7"/>
  <c r="H133" i="7"/>
  <c r="H132" i="7"/>
  <c r="H131" i="7"/>
  <c r="H130" i="7"/>
  <c r="H129" i="7"/>
  <c r="H128" i="7"/>
  <c r="H127" i="7"/>
  <c r="H126" i="7"/>
  <c r="H125" i="7"/>
  <c r="H124" i="7"/>
  <c r="H123" i="7"/>
  <c r="H122" i="7"/>
  <c r="H121" i="7"/>
  <c r="H120" i="7"/>
  <c r="H119" i="7"/>
  <c r="H118" i="7"/>
  <c r="H117" i="7"/>
  <c r="H116" i="7"/>
  <c r="H115" i="7"/>
  <c r="H114" i="7"/>
  <c r="H113" i="7"/>
  <c r="H112" i="7"/>
  <c r="H111" i="7"/>
  <c r="H110" i="7"/>
  <c r="H109" i="7"/>
  <c r="H108" i="7"/>
  <c r="H107" i="7"/>
  <c r="H106" i="7"/>
  <c r="H105" i="7"/>
  <c r="H104" i="7"/>
  <c r="H103" i="7"/>
  <c r="H102" i="7"/>
  <c r="H101" i="7"/>
  <c r="H100" i="7"/>
  <c r="H99" i="7"/>
  <c r="H98" i="7"/>
  <c r="H97" i="7"/>
  <c r="H96" i="7"/>
  <c r="H95" i="7"/>
  <c r="H94" i="7"/>
  <c r="H93" i="7"/>
  <c r="H92" i="7"/>
  <c r="H91" i="7"/>
  <c r="H90" i="7"/>
  <c r="H89" i="7"/>
  <c r="H88" i="7"/>
  <c r="H87" i="7"/>
  <c r="H86" i="7"/>
  <c r="H85" i="7"/>
  <c r="H84" i="7"/>
  <c r="H83" i="7"/>
  <c r="H82" i="7"/>
  <c r="H81" i="7"/>
  <c r="H80" i="7"/>
  <c r="H79" i="7"/>
  <c r="H78" i="7"/>
  <c r="H77" i="7"/>
  <c r="H76" i="7"/>
  <c r="H75" i="7"/>
  <c r="H74" i="7"/>
  <c r="H73" i="7"/>
  <c r="H72" i="7"/>
  <c r="H71" i="7"/>
  <c r="H70" i="7"/>
  <c r="H69" i="7"/>
  <c r="H68" i="7"/>
  <c r="H67" i="7"/>
  <c r="H66" i="7"/>
  <c r="H65" i="7"/>
  <c r="H64" i="7"/>
  <c r="H63" i="7"/>
  <c r="H62" i="7"/>
  <c r="H61" i="7"/>
  <c r="H60" i="7"/>
  <c r="H59" i="7"/>
  <c r="H58" i="7"/>
  <c r="H57" i="7"/>
  <c r="H56" i="7"/>
  <c r="H55" i="7"/>
  <c r="H54" i="7"/>
  <c r="H53" i="7"/>
  <c r="H52" i="7"/>
  <c r="H51" i="7"/>
  <c r="H50" i="7"/>
  <c r="H49" i="7"/>
  <c r="H48" i="7"/>
  <c r="H47" i="7"/>
  <c r="H46" i="7"/>
  <c r="H45" i="7"/>
  <c r="H44" i="7"/>
  <c r="H43" i="7"/>
  <c r="H42" i="7"/>
  <c r="H41" i="7"/>
  <c r="H40" i="7"/>
  <c r="H39" i="7"/>
  <c r="H38" i="7"/>
  <c r="H37" i="7"/>
  <c r="H36" i="7"/>
  <c r="H35" i="7"/>
  <c r="H34" i="7"/>
  <c r="H33" i="7"/>
  <c r="H32" i="7"/>
  <c r="H31" i="7"/>
  <c r="H30" i="7"/>
  <c r="H29" i="7"/>
  <c r="H28" i="7"/>
  <c r="H27" i="7"/>
  <c r="H26" i="7"/>
  <c r="H25" i="7"/>
  <c r="H24" i="7"/>
  <c r="H23" i="7"/>
  <c r="H22" i="7"/>
  <c r="H21" i="7"/>
  <c r="H20" i="7"/>
  <c r="H19" i="7"/>
  <c r="H18" i="7"/>
  <c r="H17" i="7"/>
  <c r="H16" i="7"/>
  <c r="H15" i="7"/>
  <c r="H14" i="7"/>
  <c r="H13" i="7"/>
  <c r="H12" i="7"/>
  <c r="H11" i="7"/>
  <c r="H10" i="7"/>
  <c r="H9" i="7"/>
  <c r="H8" i="7"/>
  <c r="H7" i="7"/>
  <c r="H6" i="7"/>
  <c r="H5" i="7"/>
  <c r="H4" i="7"/>
  <c r="H3" i="7"/>
  <c r="H2" i="7"/>
  <c r="AG376" i="7"/>
  <c r="F380" i="7" s="1"/>
  <c r="D380" i="7"/>
  <c r="N371" i="7"/>
  <c r="O371" i="7" s="1"/>
  <c r="N368" i="7"/>
  <c r="O368" i="7" s="1"/>
  <c r="N367" i="7"/>
  <c r="O367" i="7" s="1"/>
  <c r="N365" i="7"/>
  <c r="O365" i="7" s="1"/>
  <c r="N360" i="7"/>
  <c r="O360" i="7" s="1"/>
  <c r="N356" i="7"/>
  <c r="O356" i="7" s="1"/>
  <c r="N351" i="7"/>
  <c r="O351" i="7" s="1"/>
  <c r="N348" i="7"/>
  <c r="O348" i="7" s="1"/>
  <c r="N340" i="7"/>
  <c r="O340" i="7" s="1"/>
  <c r="N332" i="7"/>
  <c r="O332" i="7" s="1"/>
  <c r="N324" i="7"/>
  <c r="O324" i="7" s="1"/>
  <c r="N320" i="7"/>
  <c r="O320" i="7" s="1"/>
  <c r="N312" i="7"/>
  <c r="O312" i="7" s="1"/>
  <c r="N308" i="7"/>
  <c r="O308" i="7" s="1"/>
  <c r="N304" i="7"/>
  <c r="O304" i="7" s="1"/>
  <c r="N303" i="7"/>
  <c r="O303" i="7" s="1"/>
  <c r="N300" i="7"/>
  <c r="O300" i="7" s="1"/>
  <c r="N296" i="7"/>
  <c r="O296" i="7" s="1"/>
  <c r="N293" i="7"/>
  <c r="O293" i="7" s="1"/>
  <c r="N292" i="7"/>
  <c r="O292" i="7" s="1"/>
  <c r="N288" i="7"/>
  <c r="O288" i="7" s="1"/>
  <c r="N280" i="7"/>
  <c r="O280" i="7" s="1"/>
  <c r="N277" i="7"/>
  <c r="O277" i="7" s="1"/>
  <c r="N272" i="7"/>
  <c r="O272" i="7" s="1"/>
  <c r="N265" i="7"/>
  <c r="O265" i="7" s="1"/>
  <c r="N264" i="7"/>
  <c r="O264" i="7" s="1"/>
  <c r="N260" i="7"/>
  <c r="O260" i="7" s="1"/>
  <c r="N256" i="7"/>
  <c r="O256" i="7" s="1"/>
  <c r="N252" i="7"/>
  <c r="O252" i="7" s="1"/>
  <c r="N248" i="7"/>
  <c r="O248" i="7" s="1"/>
  <c r="N244" i="7"/>
  <c r="O244" i="7" s="1"/>
  <c r="N240" i="7"/>
  <c r="O240" i="7" s="1"/>
  <c r="N232" i="7"/>
  <c r="O232" i="7" s="1"/>
  <c r="N228" i="7"/>
  <c r="O228" i="7" s="1"/>
  <c r="N223" i="7"/>
  <c r="O223" i="7" s="1"/>
  <c r="N220" i="7"/>
  <c r="O220" i="7" s="1"/>
  <c r="N212" i="7"/>
  <c r="O212" i="7" s="1"/>
  <c r="N204" i="7"/>
  <c r="O204" i="7" s="1"/>
  <c r="N200" i="7"/>
  <c r="O200" i="7" s="1"/>
  <c r="N196" i="7"/>
  <c r="O196" i="7" s="1"/>
  <c r="N192" i="7"/>
  <c r="O192" i="7" s="1"/>
  <c r="N26" i="7" l="1"/>
  <c r="O26" i="7" s="1"/>
  <c r="AD2" i="7"/>
  <c r="AD349" i="7" l="1"/>
  <c r="W349" i="7"/>
  <c r="Y349" i="7" s="1"/>
  <c r="AA349" i="7" s="1"/>
  <c r="U349" i="7"/>
  <c r="T349" i="7"/>
  <c r="I349" i="7"/>
  <c r="AD332" i="7"/>
  <c r="W332" i="7"/>
  <c r="Y332" i="7" s="1"/>
  <c r="AA332" i="7" s="1"/>
  <c r="U332" i="7"/>
  <c r="T332" i="7"/>
  <c r="I332" i="7"/>
  <c r="AD326" i="7"/>
  <c r="W326" i="7"/>
  <c r="Y326" i="7" s="1"/>
  <c r="AA326" i="7" s="1"/>
  <c r="U326" i="7"/>
  <c r="T326" i="7"/>
  <c r="I326" i="7"/>
  <c r="AD310" i="7"/>
  <c r="W310" i="7"/>
  <c r="Y310" i="7" s="1"/>
  <c r="AA310" i="7" s="1"/>
  <c r="U310" i="7"/>
  <c r="T310" i="7"/>
  <c r="I310" i="7"/>
  <c r="AD298" i="7"/>
  <c r="W298" i="7"/>
  <c r="Y298" i="7" s="1"/>
  <c r="AA298" i="7" s="1"/>
  <c r="U298" i="7"/>
  <c r="T298" i="7"/>
  <c r="I298" i="7"/>
  <c r="AD282" i="7"/>
  <c r="W282" i="7"/>
  <c r="Y282" i="7" s="1"/>
  <c r="AA282" i="7" s="1"/>
  <c r="U282" i="7"/>
  <c r="T282" i="7"/>
  <c r="I282" i="7"/>
  <c r="AD266" i="7"/>
  <c r="W266" i="7"/>
  <c r="Y266" i="7" s="1"/>
  <c r="AA266" i="7" s="1"/>
  <c r="U266" i="7"/>
  <c r="T266" i="7"/>
  <c r="I266" i="7"/>
  <c r="AD249" i="7"/>
  <c r="W249" i="7"/>
  <c r="Y249" i="7" s="1"/>
  <c r="AA249" i="7" s="1"/>
  <c r="U249" i="7"/>
  <c r="T249" i="7"/>
  <c r="I249" i="7"/>
  <c r="AD235" i="7"/>
  <c r="W235" i="7"/>
  <c r="Y235" i="7" s="1"/>
  <c r="AA235" i="7" s="1"/>
  <c r="U235" i="7"/>
  <c r="T235" i="7"/>
  <c r="I235" i="7"/>
  <c r="AD208" i="7"/>
  <c r="W208" i="7"/>
  <c r="Y208" i="7" s="1"/>
  <c r="AA208" i="7" s="1"/>
  <c r="U208" i="7"/>
  <c r="T208" i="7"/>
  <c r="I208" i="7"/>
  <c r="AD192" i="7"/>
  <c r="W192" i="7"/>
  <c r="Y192" i="7" s="1"/>
  <c r="AA192" i="7" s="1"/>
  <c r="U192" i="7"/>
  <c r="T192" i="7"/>
  <c r="I192" i="7"/>
  <c r="V349" i="7" l="1"/>
  <c r="X349" i="7" s="1"/>
  <c r="Z349" i="7" s="1"/>
  <c r="AB349" i="7" s="1"/>
  <c r="AC349" i="7" s="1"/>
  <c r="V332" i="7"/>
  <c r="X332" i="7" s="1"/>
  <c r="Z332" i="7" s="1"/>
  <c r="AB332" i="7" s="1"/>
  <c r="AC332" i="7" s="1"/>
  <c r="V310" i="7"/>
  <c r="X310" i="7" s="1"/>
  <c r="Z310" i="7" s="1"/>
  <c r="AB310" i="7" s="1"/>
  <c r="AC310" i="7" s="1"/>
  <c r="V298" i="7"/>
  <c r="X298" i="7" s="1"/>
  <c r="Z298" i="7" s="1"/>
  <c r="AB298" i="7" s="1"/>
  <c r="AC298" i="7" s="1"/>
  <c r="V266" i="7"/>
  <c r="X266" i="7" s="1"/>
  <c r="Z266" i="7" s="1"/>
  <c r="AB266" i="7" s="1"/>
  <c r="AC266" i="7" s="1"/>
  <c r="V208" i="7"/>
  <c r="X208" i="7" s="1"/>
  <c r="Z208" i="7" s="1"/>
  <c r="AB208" i="7" s="1"/>
  <c r="AC208" i="7" s="1"/>
  <c r="V192" i="7"/>
  <c r="X192" i="7" s="1"/>
  <c r="Z192" i="7" s="1"/>
  <c r="AB192" i="7" s="1"/>
  <c r="AC192" i="7" s="1"/>
  <c r="V249" i="7"/>
  <c r="X249" i="7" s="1"/>
  <c r="Z249" i="7" s="1"/>
  <c r="AB249" i="7" s="1"/>
  <c r="AC249" i="7" s="1"/>
  <c r="V326" i="7"/>
  <c r="X326" i="7" s="1"/>
  <c r="Z326" i="7" s="1"/>
  <c r="AB326" i="7" s="1"/>
  <c r="AC326" i="7" s="1"/>
  <c r="V282" i="7"/>
  <c r="X282" i="7" s="1"/>
  <c r="Z282" i="7" s="1"/>
  <c r="AB282" i="7" s="1"/>
  <c r="AC282" i="7" s="1"/>
  <c r="V235" i="7"/>
  <c r="X235" i="7" s="1"/>
  <c r="Z235" i="7" s="1"/>
  <c r="AB235" i="7" s="1"/>
  <c r="AC235" i="7" s="1"/>
  <c r="AD164" i="7" l="1"/>
  <c r="W164" i="7"/>
  <c r="Y164" i="7" s="1"/>
  <c r="AA164" i="7" s="1"/>
  <c r="U164" i="7"/>
  <c r="T164" i="7"/>
  <c r="I164" i="7"/>
  <c r="AD147" i="7"/>
  <c r="W147" i="7"/>
  <c r="Y147" i="7" s="1"/>
  <c r="AA147" i="7" s="1"/>
  <c r="U147" i="7"/>
  <c r="T147" i="7"/>
  <c r="I147" i="7"/>
  <c r="AD141" i="7"/>
  <c r="W141" i="7"/>
  <c r="Y141" i="7" s="1"/>
  <c r="AA141" i="7" s="1"/>
  <c r="U141" i="7"/>
  <c r="T141" i="7"/>
  <c r="I141" i="7"/>
  <c r="AD125" i="7"/>
  <c r="W125" i="7"/>
  <c r="Y125" i="7" s="1"/>
  <c r="AA125" i="7" s="1"/>
  <c r="U125" i="7"/>
  <c r="T125" i="7"/>
  <c r="I125" i="7"/>
  <c r="AD113" i="7"/>
  <c r="W113" i="7"/>
  <c r="Y113" i="7" s="1"/>
  <c r="AA113" i="7" s="1"/>
  <c r="U113" i="7"/>
  <c r="T113" i="7"/>
  <c r="I113" i="7"/>
  <c r="AD97" i="7"/>
  <c r="W97" i="7"/>
  <c r="Y97" i="7" s="1"/>
  <c r="AA97" i="7" s="1"/>
  <c r="U97" i="7"/>
  <c r="T97" i="7"/>
  <c r="I97" i="7"/>
  <c r="AD81" i="7"/>
  <c r="W81" i="7"/>
  <c r="Y81" i="7" s="1"/>
  <c r="AA81" i="7" s="1"/>
  <c r="U81" i="7"/>
  <c r="T81" i="7"/>
  <c r="I81" i="7"/>
  <c r="AD64" i="7"/>
  <c r="W64" i="7"/>
  <c r="Y64" i="7" s="1"/>
  <c r="AA64" i="7" s="1"/>
  <c r="U64" i="7"/>
  <c r="T64" i="7"/>
  <c r="I64" i="7"/>
  <c r="AD50" i="7"/>
  <c r="W50" i="7"/>
  <c r="Y50" i="7" s="1"/>
  <c r="AA50" i="7" s="1"/>
  <c r="U50" i="7"/>
  <c r="T50" i="7"/>
  <c r="I50" i="7"/>
  <c r="AD23" i="7"/>
  <c r="W23" i="7"/>
  <c r="Y23" i="7" s="1"/>
  <c r="AA23" i="7" s="1"/>
  <c r="U23" i="7"/>
  <c r="T23" i="7"/>
  <c r="I23" i="7"/>
  <c r="AD7" i="7"/>
  <c r="W7" i="7"/>
  <c r="Y7" i="7" s="1"/>
  <c r="AA7" i="7" s="1"/>
  <c r="U7" i="7"/>
  <c r="T7" i="7"/>
  <c r="I7" i="7"/>
  <c r="V125" i="7" l="1"/>
  <c r="X125" i="7" s="1"/>
  <c r="Z125" i="7" s="1"/>
  <c r="AB125" i="7" s="1"/>
  <c r="AC125" i="7" s="1"/>
  <c r="V147" i="7"/>
  <c r="X147" i="7" s="1"/>
  <c r="Z147" i="7" s="1"/>
  <c r="AB147" i="7" s="1"/>
  <c r="AC147" i="7" s="1"/>
  <c r="V81" i="7"/>
  <c r="X81" i="7" s="1"/>
  <c r="Z81" i="7" s="1"/>
  <c r="AB81" i="7" s="1"/>
  <c r="AC81" i="7" s="1"/>
  <c r="V164" i="7"/>
  <c r="X164" i="7" s="1"/>
  <c r="Z164" i="7" s="1"/>
  <c r="AB164" i="7" s="1"/>
  <c r="AC164" i="7" s="1"/>
  <c r="V141" i="7"/>
  <c r="X141" i="7" s="1"/>
  <c r="Z141" i="7" s="1"/>
  <c r="AB141" i="7" s="1"/>
  <c r="AC141" i="7" s="1"/>
  <c r="V50" i="7"/>
  <c r="X50" i="7" s="1"/>
  <c r="Z50" i="7" s="1"/>
  <c r="AB50" i="7" s="1"/>
  <c r="AC50" i="7" s="1"/>
  <c r="V23" i="7"/>
  <c r="X23" i="7" s="1"/>
  <c r="Z23" i="7" s="1"/>
  <c r="AB23" i="7" s="1"/>
  <c r="AC23" i="7" s="1"/>
  <c r="V7" i="7"/>
  <c r="X7" i="7" s="1"/>
  <c r="Z7" i="7" s="1"/>
  <c r="AB7" i="7" s="1"/>
  <c r="AC7" i="7" s="1"/>
  <c r="V64" i="7"/>
  <c r="X64" i="7" s="1"/>
  <c r="Z64" i="7" s="1"/>
  <c r="AB64" i="7" s="1"/>
  <c r="AC64" i="7" s="1"/>
  <c r="V113" i="7"/>
  <c r="X113" i="7" s="1"/>
  <c r="Z113" i="7" s="1"/>
  <c r="AB113" i="7" s="1"/>
  <c r="AC113" i="7" s="1"/>
  <c r="V97" i="7"/>
  <c r="X97" i="7" s="1"/>
  <c r="Z97" i="7" s="1"/>
  <c r="AB97" i="7" s="1"/>
  <c r="AC97" i="7" s="1"/>
  <c r="I34" i="7"/>
  <c r="P176" i="1"/>
  <c r="Q176" i="1" s="1"/>
  <c r="R176" i="1"/>
  <c r="S176" i="1" s="1"/>
  <c r="P177" i="1"/>
  <c r="Q177" i="1" s="1"/>
  <c r="R177" i="1"/>
  <c r="S177" i="1" s="1"/>
  <c r="P178" i="1"/>
  <c r="Q178" i="1" s="1"/>
  <c r="R178" i="1"/>
  <c r="S178" i="1" s="1"/>
  <c r="P179" i="1"/>
  <c r="Q179" i="1" s="1"/>
  <c r="R179" i="1"/>
  <c r="S179" i="1" s="1"/>
  <c r="P180" i="1"/>
  <c r="Q180" i="1" s="1"/>
  <c r="R180" i="1"/>
  <c r="S180" i="1" s="1"/>
  <c r="P181" i="1"/>
  <c r="Q181" i="1" s="1"/>
  <c r="R181" i="1"/>
  <c r="S181" i="1" s="1"/>
  <c r="P182" i="1"/>
  <c r="Q182" i="1" s="1"/>
  <c r="R182" i="1"/>
  <c r="S182" i="1" s="1"/>
  <c r="P183" i="1"/>
  <c r="Q183" i="1" s="1"/>
  <c r="R183" i="1"/>
  <c r="S183" i="1" s="1"/>
  <c r="P184" i="1"/>
  <c r="Q184" i="1" s="1"/>
  <c r="R184" i="1"/>
  <c r="S184" i="1" s="1"/>
  <c r="P185" i="1"/>
  <c r="Q185" i="1" s="1"/>
  <c r="R185" i="1"/>
  <c r="S185" i="1" s="1"/>
  <c r="P186" i="1"/>
  <c r="Q186" i="1" s="1"/>
  <c r="R186" i="1"/>
  <c r="S186" i="1" s="1"/>
  <c r="AD371" i="7" l="1"/>
  <c r="W371" i="7"/>
  <c r="Y371" i="7" s="1"/>
  <c r="AA371" i="7" s="1"/>
  <c r="U371" i="7"/>
  <c r="T371" i="7"/>
  <c r="I371" i="7"/>
  <c r="AD370" i="7"/>
  <c r="W370" i="7"/>
  <c r="Y370" i="7" s="1"/>
  <c r="AA370" i="7" s="1"/>
  <c r="U370" i="7"/>
  <c r="T370" i="7"/>
  <c r="I370" i="7"/>
  <c r="AD369" i="7"/>
  <c r="W369" i="7"/>
  <c r="Y369" i="7" s="1"/>
  <c r="AA369" i="7" s="1"/>
  <c r="U369" i="7"/>
  <c r="T369" i="7"/>
  <c r="I369" i="7"/>
  <c r="AD368" i="7"/>
  <c r="W368" i="7"/>
  <c r="Y368" i="7" s="1"/>
  <c r="AA368" i="7" s="1"/>
  <c r="U368" i="7"/>
  <c r="T368" i="7"/>
  <c r="I368" i="7"/>
  <c r="AD367" i="7"/>
  <c r="W367" i="7"/>
  <c r="Y367" i="7" s="1"/>
  <c r="AA367" i="7" s="1"/>
  <c r="U367" i="7"/>
  <c r="T367" i="7"/>
  <c r="I367" i="7"/>
  <c r="AD366" i="7"/>
  <c r="W366" i="7"/>
  <c r="Y366" i="7" s="1"/>
  <c r="AA366" i="7" s="1"/>
  <c r="U366" i="7"/>
  <c r="T366" i="7"/>
  <c r="I366" i="7"/>
  <c r="AD365" i="7"/>
  <c r="U365" i="7"/>
  <c r="T365" i="7"/>
  <c r="I365" i="7"/>
  <c r="AD364" i="7"/>
  <c r="W364" i="7"/>
  <c r="Y364" i="7" s="1"/>
  <c r="AA364" i="7" s="1"/>
  <c r="U364" i="7"/>
  <c r="T364" i="7"/>
  <c r="I364" i="7"/>
  <c r="AD363" i="7"/>
  <c r="W363" i="7"/>
  <c r="Y363" i="7" s="1"/>
  <c r="AA363" i="7" s="1"/>
  <c r="U363" i="7"/>
  <c r="T363" i="7"/>
  <c r="I363" i="7"/>
  <c r="AD362" i="7"/>
  <c r="W362" i="7"/>
  <c r="Y362" i="7" s="1"/>
  <c r="AA362" i="7" s="1"/>
  <c r="U362" i="7"/>
  <c r="T362" i="7"/>
  <c r="I362" i="7"/>
  <c r="AD361" i="7"/>
  <c r="W361" i="7"/>
  <c r="Y361" i="7" s="1"/>
  <c r="AA361" i="7" s="1"/>
  <c r="U361" i="7"/>
  <c r="T361" i="7"/>
  <c r="I361" i="7"/>
  <c r="AD360" i="7"/>
  <c r="W360" i="7"/>
  <c r="Y360" i="7" s="1"/>
  <c r="AA360" i="7" s="1"/>
  <c r="U360" i="7"/>
  <c r="T360" i="7"/>
  <c r="I360" i="7"/>
  <c r="AD359" i="7"/>
  <c r="W359" i="7"/>
  <c r="Y359" i="7" s="1"/>
  <c r="AA359" i="7" s="1"/>
  <c r="U359" i="7"/>
  <c r="T359" i="7"/>
  <c r="I359" i="7"/>
  <c r="AD358" i="7"/>
  <c r="W358" i="7"/>
  <c r="Y358" i="7" s="1"/>
  <c r="AA358" i="7" s="1"/>
  <c r="U358" i="7"/>
  <c r="T358" i="7"/>
  <c r="I358" i="7"/>
  <c r="AD357" i="7"/>
  <c r="W357" i="7"/>
  <c r="Y357" i="7" s="1"/>
  <c r="AA357" i="7" s="1"/>
  <c r="U357" i="7"/>
  <c r="T357" i="7"/>
  <c r="I357" i="7"/>
  <c r="AD356" i="7"/>
  <c r="W356" i="7"/>
  <c r="Y356" i="7" s="1"/>
  <c r="AA356" i="7" s="1"/>
  <c r="U356" i="7"/>
  <c r="T356" i="7"/>
  <c r="I356" i="7"/>
  <c r="AD355" i="7"/>
  <c r="W355" i="7"/>
  <c r="Y355" i="7" s="1"/>
  <c r="AA355" i="7" s="1"/>
  <c r="U355" i="7"/>
  <c r="T355" i="7"/>
  <c r="I355" i="7"/>
  <c r="AD354" i="7"/>
  <c r="W354" i="7"/>
  <c r="Y354" i="7" s="1"/>
  <c r="AA354" i="7" s="1"/>
  <c r="U354" i="7"/>
  <c r="T354" i="7"/>
  <c r="I354" i="7"/>
  <c r="AD353" i="7"/>
  <c r="W353" i="7"/>
  <c r="Y353" i="7" s="1"/>
  <c r="AA353" i="7" s="1"/>
  <c r="U353" i="7"/>
  <c r="T353" i="7"/>
  <c r="I353" i="7"/>
  <c r="AD352" i="7"/>
  <c r="W352" i="7"/>
  <c r="Y352" i="7" s="1"/>
  <c r="AA352" i="7" s="1"/>
  <c r="U352" i="7"/>
  <c r="T352" i="7"/>
  <c r="I352" i="7"/>
  <c r="AD351" i="7"/>
  <c r="W351" i="7"/>
  <c r="Y351" i="7" s="1"/>
  <c r="AA351" i="7" s="1"/>
  <c r="U351" i="7"/>
  <c r="T351" i="7"/>
  <c r="I351" i="7"/>
  <c r="AD350" i="7"/>
  <c r="W350" i="7"/>
  <c r="Y350" i="7" s="1"/>
  <c r="AA350" i="7" s="1"/>
  <c r="U350" i="7"/>
  <c r="T350" i="7"/>
  <c r="I350" i="7"/>
  <c r="AD348" i="7"/>
  <c r="W348" i="7"/>
  <c r="Y348" i="7" s="1"/>
  <c r="AA348" i="7" s="1"/>
  <c r="U348" i="7"/>
  <c r="T348" i="7"/>
  <c r="I348" i="7"/>
  <c r="AD347" i="7"/>
  <c r="W347" i="7"/>
  <c r="Y347" i="7" s="1"/>
  <c r="AA347" i="7" s="1"/>
  <c r="U347" i="7"/>
  <c r="T347" i="7"/>
  <c r="I347" i="7"/>
  <c r="AD346" i="7"/>
  <c r="W346" i="7"/>
  <c r="Y346" i="7" s="1"/>
  <c r="AA346" i="7" s="1"/>
  <c r="U346" i="7"/>
  <c r="T346" i="7"/>
  <c r="I346" i="7"/>
  <c r="AD345" i="7"/>
  <c r="W345" i="7"/>
  <c r="Y345" i="7" s="1"/>
  <c r="AA345" i="7" s="1"/>
  <c r="U345" i="7"/>
  <c r="T345" i="7"/>
  <c r="I345" i="7"/>
  <c r="AD344" i="7"/>
  <c r="W344" i="7"/>
  <c r="Y344" i="7" s="1"/>
  <c r="AA344" i="7" s="1"/>
  <c r="U344" i="7"/>
  <c r="T344" i="7"/>
  <c r="I344" i="7"/>
  <c r="AD343" i="7"/>
  <c r="W343" i="7"/>
  <c r="Y343" i="7" s="1"/>
  <c r="AA343" i="7" s="1"/>
  <c r="U343" i="7"/>
  <c r="T343" i="7"/>
  <c r="I343" i="7"/>
  <c r="AD342" i="7"/>
  <c r="W342" i="7"/>
  <c r="Y342" i="7" s="1"/>
  <c r="AA342" i="7" s="1"/>
  <c r="U342" i="7"/>
  <c r="T342" i="7"/>
  <c r="I342" i="7"/>
  <c r="AD341" i="7"/>
  <c r="W341" i="7"/>
  <c r="Y341" i="7" s="1"/>
  <c r="AA341" i="7" s="1"/>
  <c r="U341" i="7"/>
  <c r="T341" i="7"/>
  <c r="I341" i="7"/>
  <c r="AD340" i="7"/>
  <c r="W340" i="7"/>
  <c r="Y340" i="7" s="1"/>
  <c r="AA340" i="7" s="1"/>
  <c r="U340" i="7"/>
  <c r="T340" i="7"/>
  <c r="I340" i="7"/>
  <c r="AD339" i="7"/>
  <c r="W339" i="7"/>
  <c r="Y339" i="7" s="1"/>
  <c r="AA339" i="7" s="1"/>
  <c r="U339" i="7"/>
  <c r="T339" i="7"/>
  <c r="I339" i="7"/>
  <c r="AD338" i="7"/>
  <c r="W338" i="7"/>
  <c r="Y338" i="7" s="1"/>
  <c r="AA338" i="7" s="1"/>
  <c r="U338" i="7"/>
  <c r="T338" i="7"/>
  <c r="I338" i="7"/>
  <c r="AD337" i="7"/>
  <c r="W337" i="7"/>
  <c r="Y337" i="7" s="1"/>
  <c r="AA337" i="7" s="1"/>
  <c r="U337" i="7"/>
  <c r="T337" i="7"/>
  <c r="I337" i="7"/>
  <c r="AD336" i="7"/>
  <c r="W336" i="7"/>
  <c r="Y336" i="7" s="1"/>
  <c r="AA336" i="7" s="1"/>
  <c r="U336" i="7"/>
  <c r="T336" i="7"/>
  <c r="I336" i="7"/>
  <c r="AD335" i="7"/>
  <c r="W335" i="7"/>
  <c r="Y335" i="7" s="1"/>
  <c r="AA335" i="7" s="1"/>
  <c r="U335" i="7"/>
  <c r="T335" i="7"/>
  <c r="I335" i="7"/>
  <c r="AD334" i="7"/>
  <c r="W334" i="7"/>
  <c r="Y334" i="7" s="1"/>
  <c r="AA334" i="7" s="1"/>
  <c r="U334" i="7"/>
  <c r="T334" i="7"/>
  <c r="I334" i="7"/>
  <c r="AD333" i="7"/>
  <c r="W333" i="7"/>
  <c r="Y333" i="7" s="1"/>
  <c r="AA333" i="7" s="1"/>
  <c r="U333" i="7"/>
  <c r="T333" i="7"/>
  <c r="I333" i="7"/>
  <c r="AD331" i="7"/>
  <c r="W331" i="7"/>
  <c r="Y331" i="7" s="1"/>
  <c r="AA331" i="7" s="1"/>
  <c r="U331" i="7"/>
  <c r="T331" i="7"/>
  <c r="I331" i="7"/>
  <c r="AD330" i="7"/>
  <c r="W330" i="7"/>
  <c r="Y330" i="7" s="1"/>
  <c r="AA330" i="7" s="1"/>
  <c r="U330" i="7"/>
  <c r="T330" i="7"/>
  <c r="I330" i="7"/>
  <c r="AD329" i="7"/>
  <c r="W329" i="7"/>
  <c r="Y329" i="7" s="1"/>
  <c r="AA329" i="7" s="1"/>
  <c r="U329" i="7"/>
  <c r="T329" i="7"/>
  <c r="I329" i="7"/>
  <c r="AD328" i="7"/>
  <c r="W328" i="7"/>
  <c r="Y328" i="7" s="1"/>
  <c r="AA328" i="7" s="1"/>
  <c r="U328" i="7"/>
  <c r="T328" i="7"/>
  <c r="I328" i="7"/>
  <c r="AD327" i="7"/>
  <c r="W327" i="7"/>
  <c r="Y327" i="7" s="1"/>
  <c r="AA327" i="7" s="1"/>
  <c r="U327" i="7"/>
  <c r="T327" i="7"/>
  <c r="I327" i="7"/>
  <c r="AD325" i="7"/>
  <c r="W325" i="7"/>
  <c r="Y325" i="7" s="1"/>
  <c r="AA325" i="7" s="1"/>
  <c r="U325" i="7"/>
  <c r="T325" i="7"/>
  <c r="I325" i="7"/>
  <c r="AD324" i="7"/>
  <c r="W324" i="7"/>
  <c r="Y324" i="7" s="1"/>
  <c r="AA324" i="7" s="1"/>
  <c r="U324" i="7"/>
  <c r="T324" i="7"/>
  <c r="I324" i="7"/>
  <c r="AD323" i="7"/>
  <c r="W323" i="7"/>
  <c r="Y323" i="7" s="1"/>
  <c r="AA323" i="7" s="1"/>
  <c r="U323" i="7"/>
  <c r="T323" i="7"/>
  <c r="I323" i="7"/>
  <c r="AD322" i="7"/>
  <c r="W322" i="7"/>
  <c r="Y322" i="7" s="1"/>
  <c r="AA322" i="7" s="1"/>
  <c r="U322" i="7"/>
  <c r="T322" i="7"/>
  <c r="I322" i="7"/>
  <c r="AD321" i="7"/>
  <c r="W321" i="7"/>
  <c r="Y321" i="7" s="1"/>
  <c r="AA321" i="7" s="1"/>
  <c r="U321" i="7"/>
  <c r="T321" i="7"/>
  <c r="I321" i="7"/>
  <c r="AD320" i="7"/>
  <c r="W320" i="7"/>
  <c r="Y320" i="7" s="1"/>
  <c r="AA320" i="7" s="1"/>
  <c r="U320" i="7"/>
  <c r="T320" i="7"/>
  <c r="I320" i="7"/>
  <c r="AD319" i="7"/>
  <c r="W319" i="7"/>
  <c r="Y319" i="7" s="1"/>
  <c r="AA319" i="7" s="1"/>
  <c r="U319" i="7"/>
  <c r="T319" i="7"/>
  <c r="I319" i="7"/>
  <c r="AD318" i="7"/>
  <c r="W318" i="7"/>
  <c r="Y318" i="7" s="1"/>
  <c r="AA318" i="7" s="1"/>
  <c r="U318" i="7"/>
  <c r="T318" i="7"/>
  <c r="I318" i="7"/>
  <c r="AD317" i="7"/>
  <c r="W317" i="7"/>
  <c r="Y317" i="7" s="1"/>
  <c r="AA317" i="7" s="1"/>
  <c r="U317" i="7"/>
  <c r="T317" i="7"/>
  <c r="I317" i="7"/>
  <c r="AD316" i="7"/>
  <c r="W316" i="7"/>
  <c r="Y316" i="7" s="1"/>
  <c r="AA316" i="7" s="1"/>
  <c r="U316" i="7"/>
  <c r="T316" i="7"/>
  <c r="I316" i="7"/>
  <c r="AD315" i="7"/>
  <c r="W315" i="7"/>
  <c r="Y315" i="7" s="1"/>
  <c r="AA315" i="7" s="1"/>
  <c r="U315" i="7"/>
  <c r="T315" i="7"/>
  <c r="I315" i="7"/>
  <c r="AD314" i="7"/>
  <c r="W314" i="7"/>
  <c r="Y314" i="7" s="1"/>
  <c r="AA314" i="7" s="1"/>
  <c r="U314" i="7"/>
  <c r="T314" i="7"/>
  <c r="I314" i="7"/>
  <c r="AD313" i="7"/>
  <c r="W313" i="7"/>
  <c r="Y313" i="7" s="1"/>
  <c r="AA313" i="7" s="1"/>
  <c r="U313" i="7"/>
  <c r="T313" i="7"/>
  <c r="I313" i="7"/>
  <c r="AD312" i="7"/>
  <c r="W312" i="7"/>
  <c r="Y312" i="7" s="1"/>
  <c r="AA312" i="7" s="1"/>
  <c r="U312" i="7"/>
  <c r="T312" i="7"/>
  <c r="I312" i="7"/>
  <c r="AD311" i="7"/>
  <c r="W311" i="7"/>
  <c r="Y311" i="7" s="1"/>
  <c r="AA311" i="7" s="1"/>
  <c r="U311" i="7"/>
  <c r="T311" i="7"/>
  <c r="I311" i="7"/>
  <c r="AD309" i="7"/>
  <c r="W309" i="7"/>
  <c r="Y309" i="7" s="1"/>
  <c r="AA309" i="7" s="1"/>
  <c r="U309" i="7"/>
  <c r="T309" i="7"/>
  <c r="I309" i="7"/>
  <c r="AD308" i="7"/>
  <c r="W308" i="7"/>
  <c r="Y308" i="7" s="1"/>
  <c r="AA308" i="7" s="1"/>
  <c r="U308" i="7"/>
  <c r="T308" i="7"/>
  <c r="I308" i="7"/>
  <c r="AD307" i="7"/>
  <c r="W307" i="7"/>
  <c r="Y307" i="7" s="1"/>
  <c r="AA307" i="7" s="1"/>
  <c r="U307" i="7"/>
  <c r="T307" i="7"/>
  <c r="I307" i="7"/>
  <c r="AD306" i="7"/>
  <c r="W306" i="7"/>
  <c r="Y306" i="7" s="1"/>
  <c r="AA306" i="7" s="1"/>
  <c r="U306" i="7"/>
  <c r="T306" i="7"/>
  <c r="I306" i="7"/>
  <c r="AD305" i="7"/>
  <c r="W305" i="7"/>
  <c r="Y305" i="7" s="1"/>
  <c r="AA305" i="7" s="1"/>
  <c r="U305" i="7"/>
  <c r="T305" i="7"/>
  <c r="I305" i="7"/>
  <c r="AD304" i="7"/>
  <c r="W304" i="7"/>
  <c r="Y304" i="7" s="1"/>
  <c r="AA304" i="7" s="1"/>
  <c r="U304" i="7"/>
  <c r="T304" i="7"/>
  <c r="I304" i="7"/>
  <c r="AD303" i="7"/>
  <c r="W303" i="7"/>
  <c r="Y303" i="7" s="1"/>
  <c r="AA303" i="7" s="1"/>
  <c r="U303" i="7"/>
  <c r="T303" i="7"/>
  <c r="I303" i="7"/>
  <c r="AD302" i="7"/>
  <c r="W302" i="7"/>
  <c r="Y302" i="7" s="1"/>
  <c r="AA302" i="7" s="1"/>
  <c r="U302" i="7"/>
  <c r="T302" i="7"/>
  <c r="I302" i="7"/>
  <c r="AD301" i="7"/>
  <c r="W301" i="7"/>
  <c r="Y301" i="7" s="1"/>
  <c r="AA301" i="7" s="1"/>
  <c r="U301" i="7"/>
  <c r="T301" i="7"/>
  <c r="I301" i="7"/>
  <c r="AD300" i="7"/>
  <c r="W300" i="7"/>
  <c r="Y300" i="7" s="1"/>
  <c r="AA300" i="7" s="1"/>
  <c r="U300" i="7"/>
  <c r="T300" i="7"/>
  <c r="I300" i="7"/>
  <c r="AD299" i="7"/>
  <c r="W299" i="7"/>
  <c r="Y299" i="7" s="1"/>
  <c r="AA299" i="7" s="1"/>
  <c r="U299" i="7"/>
  <c r="T299" i="7"/>
  <c r="I299" i="7"/>
  <c r="AD297" i="7"/>
  <c r="W297" i="7"/>
  <c r="Y297" i="7" s="1"/>
  <c r="AA297" i="7" s="1"/>
  <c r="U297" i="7"/>
  <c r="T297" i="7"/>
  <c r="I297" i="7"/>
  <c r="AD296" i="7"/>
  <c r="W296" i="7"/>
  <c r="Y296" i="7" s="1"/>
  <c r="AA296" i="7" s="1"/>
  <c r="U296" i="7"/>
  <c r="T296" i="7"/>
  <c r="I296" i="7"/>
  <c r="AD295" i="7"/>
  <c r="W295" i="7"/>
  <c r="Y295" i="7" s="1"/>
  <c r="AA295" i="7" s="1"/>
  <c r="U295" i="7"/>
  <c r="T295" i="7"/>
  <c r="I295" i="7"/>
  <c r="AD294" i="7"/>
  <c r="W294" i="7"/>
  <c r="Y294" i="7" s="1"/>
  <c r="AA294" i="7" s="1"/>
  <c r="U294" i="7"/>
  <c r="T294" i="7"/>
  <c r="I294" i="7"/>
  <c r="AD293" i="7"/>
  <c r="W293" i="7"/>
  <c r="Y293" i="7" s="1"/>
  <c r="AA293" i="7" s="1"/>
  <c r="U293" i="7"/>
  <c r="T293" i="7"/>
  <c r="I293" i="7"/>
  <c r="AD292" i="7"/>
  <c r="W292" i="7"/>
  <c r="Y292" i="7" s="1"/>
  <c r="AA292" i="7" s="1"/>
  <c r="U292" i="7"/>
  <c r="T292" i="7"/>
  <c r="I292" i="7"/>
  <c r="AD291" i="7"/>
  <c r="W291" i="7"/>
  <c r="Y291" i="7" s="1"/>
  <c r="AA291" i="7" s="1"/>
  <c r="U291" i="7"/>
  <c r="T291" i="7"/>
  <c r="I291" i="7"/>
  <c r="AD290" i="7"/>
  <c r="W290" i="7"/>
  <c r="Y290" i="7" s="1"/>
  <c r="AA290" i="7" s="1"/>
  <c r="U290" i="7"/>
  <c r="T290" i="7"/>
  <c r="I290" i="7"/>
  <c r="AD289" i="7"/>
  <c r="W289" i="7"/>
  <c r="Y289" i="7" s="1"/>
  <c r="AA289" i="7" s="1"/>
  <c r="U289" i="7"/>
  <c r="T289" i="7"/>
  <c r="I289" i="7"/>
  <c r="AD288" i="7"/>
  <c r="W288" i="7"/>
  <c r="Y288" i="7" s="1"/>
  <c r="AA288" i="7" s="1"/>
  <c r="U288" i="7"/>
  <c r="T288" i="7"/>
  <c r="I288" i="7"/>
  <c r="AD287" i="7"/>
  <c r="W287" i="7"/>
  <c r="Y287" i="7" s="1"/>
  <c r="AA287" i="7" s="1"/>
  <c r="U287" i="7"/>
  <c r="T287" i="7"/>
  <c r="I287" i="7"/>
  <c r="AD286" i="7"/>
  <c r="W286" i="7"/>
  <c r="Y286" i="7" s="1"/>
  <c r="AA286" i="7" s="1"/>
  <c r="U286" i="7"/>
  <c r="T286" i="7"/>
  <c r="I286" i="7"/>
  <c r="AD285" i="7"/>
  <c r="W285" i="7"/>
  <c r="Y285" i="7" s="1"/>
  <c r="AA285" i="7" s="1"/>
  <c r="U285" i="7"/>
  <c r="T285" i="7"/>
  <c r="I285" i="7"/>
  <c r="AD284" i="7"/>
  <c r="W284" i="7"/>
  <c r="Y284" i="7" s="1"/>
  <c r="AA284" i="7" s="1"/>
  <c r="U284" i="7"/>
  <c r="T284" i="7"/>
  <c r="I284" i="7"/>
  <c r="AD283" i="7"/>
  <c r="W283" i="7"/>
  <c r="Y283" i="7" s="1"/>
  <c r="AA283" i="7" s="1"/>
  <c r="U283" i="7"/>
  <c r="T283" i="7"/>
  <c r="I283" i="7"/>
  <c r="AD281" i="7"/>
  <c r="W281" i="7"/>
  <c r="Y281" i="7" s="1"/>
  <c r="AA281" i="7" s="1"/>
  <c r="U281" i="7"/>
  <c r="T281" i="7"/>
  <c r="I281" i="7"/>
  <c r="AD280" i="7"/>
  <c r="W280" i="7"/>
  <c r="Y280" i="7" s="1"/>
  <c r="AA280" i="7" s="1"/>
  <c r="U280" i="7"/>
  <c r="T280" i="7"/>
  <c r="I280" i="7"/>
  <c r="AD279" i="7"/>
  <c r="W279" i="7"/>
  <c r="Y279" i="7" s="1"/>
  <c r="AA279" i="7" s="1"/>
  <c r="U279" i="7"/>
  <c r="T279" i="7"/>
  <c r="I279" i="7"/>
  <c r="AD278" i="7"/>
  <c r="W278" i="7"/>
  <c r="Y278" i="7" s="1"/>
  <c r="AA278" i="7" s="1"/>
  <c r="U278" i="7"/>
  <c r="T278" i="7"/>
  <c r="I278" i="7"/>
  <c r="AD277" i="7"/>
  <c r="W277" i="7"/>
  <c r="Y277" i="7" s="1"/>
  <c r="AA277" i="7" s="1"/>
  <c r="U277" i="7"/>
  <c r="T277" i="7"/>
  <c r="I277" i="7"/>
  <c r="AD276" i="7"/>
  <c r="W276" i="7"/>
  <c r="Y276" i="7" s="1"/>
  <c r="AA276" i="7" s="1"/>
  <c r="U276" i="7"/>
  <c r="T276" i="7"/>
  <c r="I276" i="7"/>
  <c r="AD275" i="7"/>
  <c r="W275" i="7"/>
  <c r="Y275" i="7" s="1"/>
  <c r="AA275" i="7" s="1"/>
  <c r="U275" i="7"/>
  <c r="T275" i="7"/>
  <c r="I275" i="7"/>
  <c r="AD274" i="7"/>
  <c r="W274" i="7"/>
  <c r="Y274" i="7" s="1"/>
  <c r="AA274" i="7" s="1"/>
  <c r="U274" i="7"/>
  <c r="T274" i="7"/>
  <c r="I274" i="7"/>
  <c r="AD273" i="7"/>
  <c r="W273" i="7"/>
  <c r="Y273" i="7" s="1"/>
  <c r="AA273" i="7" s="1"/>
  <c r="U273" i="7"/>
  <c r="T273" i="7"/>
  <c r="I273" i="7"/>
  <c r="AD272" i="7"/>
  <c r="W272" i="7"/>
  <c r="Y272" i="7" s="1"/>
  <c r="AA272" i="7" s="1"/>
  <c r="U272" i="7"/>
  <c r="T272" i="7"/>
  <c r="I272" i="7"/>
  <c r="AD271" i="7"/>
  <c r="W271" i="7"/>
  <c r="Y271" i="7" s="1"/>
  <c r="AA271" i="7" s="1"/>
  <c r="U271" i="7"/>
  <c r="T271" i="7"/>
  <c r="I271" i="7"/>
  <c r="AD270" i="7"/>
  <c r="W270" i="7"/>
  <c r="Y270" i="7" s="1"/>
  <c r="AA270" i="7" s="1"/>
  <c r="U270" i="7"/>
  <c r="T270" i="7"/>
  <c r="I270" i="7"/>
  <c r="AD269" i="7"/>
  <c r="W269" i="7"/>
  <c r="Y269" i="7" s="1"/>
  <c r="AA269" i="7" s="1"/>
  <c r="U269" i="7"/>
  <c r="T269" i="7"/>
  <c r="I269" i="7"/>
  <c r="AD268" i="7"/>
  <c r="W268" i="7"/>
  <c r="Y268" i="7" s="1"/>
  <c r="AA268" i="7" s="1"/>
  <c r="U268" i="7"/>
  <c r="T268" i="7"/>
  <c r="I268" i="7"/>
  <c r="AD267" i="7"/>
  <c r="W267" i="7"/>
  <c r="Y267" i="7" s="1"/>
  <c r="AA267" i="7" s="1"/>
  <c r="U267" i="7"/>
  <c r="T267" i="7"/>
  <c r="I267" i="7"/>
  <c r="AD265" i="7"/>
  <c r="W265" i="7"/>
  <c r="Y265" i="7" s="1"/>
  <c r="AA265" i="7" s="1"/>
  <c r="U265" i="7"/>
  <c r="T265" i="7"/>
  <c r="I265" i="7"/>
  <c r="AD264" i="7"/>
  <c r="W264" i="7"/>
  <c r="Y264" i="7" s="1"/>
  <c r="AA264" i="7" s="1"/>
  <c r="U264" i="7"/>
  <c r="T264" i="7"/>
  <c r="I264" i="7"/>
  <c r="AD263" i="7"/>
  <c r="W263" i="7"/>
  <c r="Y263" i="7" s="1"/>
  <c r="AA263" i="7" s="1"/>
  <c r="U263" i="7"/>
  <c r="T263" i="7"/>
  <c r="I263" i="7"/>
  <c r="AD262" i="7"/>
  <c r="W262" i="7"/>
  <c r="Y262" i="7" s="1"/>
  <c r="AA262" i="7" s="1"/>
  <c r="U262" i="7"/>
  <c r="T262" i="7"/>
  <c r="I262" i="7"/>
  <c r="AD261" i="7"/>
  <c r="W261" i="7"/>
  <c r="Y261" i="7" s="1"/>
  <c r="AA261" i="7" s="1"/>
  <c r="U261" i="7"/>
  <c r="T261" i="7"/>
  <c r="I261" i="7"/>
  <c r="AD260" i="7"/>
  <c r="W260" i="7"/>
  <c r="Y260" i="7" s="1"/>
  <c r="AA260" i="7" s="1"/>
  <c r="U260" i="7"/>
  <c r="T260" i="7"/>
  <c r="I260" i="7"/>
  <c r="AD259" i="7"/>
  <c r="W259" i="7"/>
  <c r="Y259" i="7" s="1"/>
  <c r="AA259" i="7" s="1"/>
  <c r="U259" i="7"/>
  <c r="T259" i="7"/>
  <c r="I259" i="7"/>
  <c r="AD258" i="7"/>
  <c r="W258" i="7"/>
  <c r="Y258" i="7" s="1"/>
  <c r="AA258" i="7" s="1"/>
  <c r="U258" i="7"/>
  <c r="T258" i="7"/>
  <c r="I258" i="7"/>
  <c r="AD257" i="7"/>
  <c r="W257" i="7"/>
  <c r="Y257" i="7" s="1"/>
  <c r="AA257" i="7" s="1"/>
  <c r="U257" i="7"/>
  <c r="T257" i="7"/>
  <c r="I257" i="7"/>
  <c r="AD256" i="7"/>
  <c r="W256" i="7"/>
  <c r="Y256" i="7" s="1"/>
  <c r="AA256" i="7" s="1"/>
  <c r="U256" i="7"/>
  <c r="T256" i="7"/>
  <c r="I256" i="7"/>
  <c r="AD255" i="7"/>
  <c r="W255" i="7"/>
  <c r="Y255" i="7" s="1"/>
  <c r="AA255" i="7" s="1"/>
  <c r="U255" i="7"/>
  <c r="T255" i="7"/>
  <c r="I255" i="7"/>
  <c r="AD254" i="7"/>
  <c r="W254" i="7"/>
  <c r="Y254" i="7" s="1"/>
  <c r="AA254" i="7" s="1"/>
  <c r="U254" i="7"/>
  <c r="T254" i="7"/>
  <c r="I254" i="7"/>
  <c r="AD253" i="7"/>
  <c r="W253" i="7"/>
  <c r="Y253" i="7" s="1"/>
  <c r="AA253" i="7" s="1"/>
  <c r="U253" i="7"/>
  <c r="T253" i="7"/>
  <c r="I253" i="7"/>
  <c r="AD252" i="7"/>
  <c r="W252" i="7"/>
  <c r="Y252" i="7" s="1"/>
  <c r="AA252" i="7" s="1"/>
  <c r="U252" i="7"/>
  <c r="T252" i="7"/>
  <c r="I252" i="7"/>
  <c r="AD251" i="7"/>
  <c r="W251" i="7"/>
  <c r="Y251" i="7" s="1"/>
  <c r="AA251" i="7" s="1"/>
  <c r="U251" i="7"/>
  <c r="T251" i="7"/>
  <c r="I251" i="7"/>
  <c r="AD250" i="7"/>
  <c r="W250" i="7"/>
  <c r="Y250" i="7" s="1"/>
  <c r="AA250" i="7" s="1"/>
  <c r="U250" i="7"/>
  <c r="T250" i="7"/>
  <c r="I250" i="7"/>
  <c r="AD248" i="7"/>
  <c r="W248" i="7"/>
  <c r="Y248" i="7" s="1"/>
  <c r="AA248" i="7" s="1"/>
  <c r="U248" i="7"/>
  <c r="T248" i="7"/>
  <c r="I248" i="7"/>
  <c r="AD247" i="7"/>
  <c r="W247" i="7"/>
  <c r="Y247" i="7" s="1"/>
  <c r="AA247" i="7" s="1"/>
  <c r="U247" i="7"/>
  <c r="T247" i="7"/>
  <c r="I247" i="7"/>
  <c r="AD246" i="7"/>
  <c r="W246" i="7"/>
  <c r="Y246" i="7" s="1"/>
  <c r="AA246" i="7" s="1"/>
  <c r="U246" i="7"/>
  <c r="T246" i="7"/>
  <c r="I246" i="7"/>
  <c r="AD245" i="7"/>
  <c r="W245" i="7"/>
  <c r="Y245" i="7" s="1"/>
  <c r="AA245" i="7" s="1"/>
  <c r="U245" i="7"/>
  <c r="T245" i="7"/>
  <c r="I245" i="7"/>
  <c r="AD244" i="7"/>
  <c r="W244" i="7"/>
  <c r="Y244" i="7" s="1"/>
  <c r="AA244" i="7" s="1"/>
  <c r="U244" i="7"/>
  <c r="T244" i="7"/>
  <c r="I244" i="7"/>
  <c r="AD243" i="7"/>
  <c r="W243" i="7"/>
  <c r="Y243" i="7" s="1"/>
  <c r="AA243" i="7" s="1"/>
  <c r="U243" i="7"/>
  <c r="T243" i="7"/>
  <c r="I243" i="7"/>
  <c r="AD242" i="7"/>
  <c r="W242" i="7"/>
  <c r="Y242" i="7" s="1"/>
  <c r="AA242" i="7" s="1"/>
  <c r="U242" i="7"/>
  <c r="T242" i="7"/>
  <c r="I242" i="7"/>
  <c r="AD241" i="7"/>
  <c r="W241" i="7"/>
  <c r="Y241" i="7" s="1"/>
  <c r="AA241" i="7" s="1"/>
  <c r="U241" i="7"/>
  <c r="T241" i="7"/>
  <c r="I241" i="7"/>
  <c r="AD240" i="7"/>
  <c r="W240" i="7"/>
  <c r="Y240" i="7" s="1"/>
  <c r="AA240" i="7" s="1"/>
  <c r="U240" i="7"/>
  <c r="T240" i="7"/>
  <c r="I240" i="7"/>
  <c r="AD239" i="7"/>
  <c r="W239" i="7"/>
  <c r="Y239" i="7" s="1"/>
  <c r="AA239" i="7" s="1"/>
  <c r="U239" i="7"/>
  <c r="T239" i="7"/>
  <c r="I239" i="7"/>
  <c r="AD238" i="7"/>
  <c r="W238" i="7"/>
  <c r="Y238" i="7" s="1"/>
  <c r="AA238" i="7" s="1"/>
  <c r="U238" i="7"/>
  <c r="T238" i="7"/>
  <c r="I238" i="7"/>
  <c r="AD237" i="7"/>
  <c r="W237" i="7"/>
  <c r="Y237" i="7" s="1"/>
  <c r="AA237" i="7" s="1"/>
  <c r="U237" i="7"/>
  <c r="T237" i="7"/>
  <c r="I237" i="7"/>
  <c r="AD236" i="7"/>
  <c r="W236" i="7"/>
  <c r="Y236" i="7" s="1"/>
  <c r="AA236" i="7" s="1"/>
  <c r="U236" i="7"/>
  <c r="T236" i="7"/>
  <c r="I236" i="7"/>
  <c r="AD234" i="7"/>
  <c r="W234" i="7"/>
  <c r="Y234" i="7" s="1"/>
  <c r="AA234" i="7" s="1"/>
  <c r="U234" i="7"/>
  <c r="T234" i="7"/>
  <c r="I234" i="7"/>
  <c r="AD233" i="7"/>
  <c r="W233" i="7"/>
  <c r="Y233" i="7" s="1"/>
  <c r="AA233" i="7" s="1"/>
  <c r="U233" i="7"/>
  <c r="T233" i="7"/>
  <c r="I233" i="7"/>
  <c r="AD232" i="7"/>
  <c r="W232" i="7"/>
  <c r="Y232" i="7" s="1"/>
  <c r="AA232" i="7" s="1"/>
  <c r="U232" i="7"/>
  <c r="T232" i="7"/>
  <c r="I232" i="7"/>
  <c r="AD231" i="7"/>
  <c r="W231" i="7"/>
  <c r="Y231" i="7" s="1"/>
  <c r="AA231" i="7" s="1"/>
  <c r="U231" i="7"/>
  <c r="T231" i="7"/>
  <c r="I231" i="7"/>
  <c r="AD230" i="7"/>
  <c r="W230" i="7"/>
  <c r="Y230" i="7" s="1"/>
  <c r="AA230" i="7" s="1"/>
  <c r="U230" i="7"/>
  <c r="T230" i="7"/>
  <c r="I230" i="7"/>
  <c r="AD229" i="7"/>
  <c r="W229" i="7"/>
  <c r="Y229" i="7" s="1"/>
  <c r="AA229" i="7" s="1"/>
  <c r="U229" i="7"/>
  <c r="T229" i="7"/>
  <c r="I229" i="7"/>
  <c r="AD228" i="7"/>
  <c r="W228" i="7"/>
  <c r="Y228" i="7" s="1"/>
  <c r="AA228" i="7" s="1"/>
  <c r="U228" i="7"/>
  <c r="T228" i="7"/>
  <c r="I228" i="7"/>
  <c r="AD227" i="7"/>
  <c r="W227" i="7"/>
  <c r="Y227" i="7" s="1"/>
  <c r="AA227" i="7" s="1"/>
  <c r="U227" i="7"/>
  <c r="T227" i="7"/>
  <c r="I227" i="7"/>
  <c r="AD226" i="7"/>
  <c r="W226" i="7"/>
  <c r="Y226" i="7" s="1"/>
  <c r="AA226" i="7" s="1"/>
  <c r="U226" i="7"/>
  <c r="T226" i="7"/>
  <c r="I226" i="7"/>
  <c r="AD225" i="7"/>
  <c r="W225" i="7"/>
  <c r="Y225" i="7" s="1"/>
  <c r="AA225" i="7" s="1"/>
  <c r="U225" i="7"/>
  <c r="T225" i="7"/>
  <c r="I225" i="7"/>
  <c r="AD224" i="7"/>
  <c r="W224" i="7"/>
  <c r="Y224" i="7" s="1"/>
  <c r="AA224" i="7" s="1"/>
  <c r="U224" i="7"/>
  <c r="T224" i="7"/>
  <c r="I224" i="7"/>
  <c r="AD223" i="7"/>
  <c r="W223" i="7"/>
  <c r="Y223" i="7" s="1"/>
  <c r="AA223" i="7" s="1"/>
  <c r="U223" i="7"/>
  <c r="T223" i="7"/>
  <c r="I223" i="7"/>
  <c r="AD222" i="7"/>
  <c r="W222" i="7"/>
  <c r="Y222" i="7" s="1"/>
  <c r="AA222" i="7" s="1"/>
  <c r="U222" i="7"/>
  <c r="T222" i="7"/>
  <c r="I222" i="7"/>
  <c r="AD221" i="7"/>
  <c r="W221" i="7"/>
  <c r="Y221" i="7" s="1"/>
  <c r="AA221" i="7" s="1"/>
  <c r="U221" i="7"/>
  <c r="T221" i="7"/>
  <c r="I221" i="7"/>
  <c r="AD220" i="7"/>
  <c r="W220" i="7"/>
  <c r="Y220" i="7" s="1"/>
  <c r="AA220" i="7" s="1"/>
  <c r="U220" i="7"/>
  <c r="T220" i="7"/>
  <c r="I220" i="7"/>
  <c r="AD219" i="7"/>
  <c r="W219" i="7"/>
  <c r="Y219" i="7" s="1"/>
  <c r="AA219" i="7" s="1"/>
  <c r="U219" i="7"/>
  <c r="T219" i="7"/>
  <c r="I219" i="7"/>
  <c r="AD218" i="7"/>
  <c r="W218" i="7"/>
  <c r="Y218" i="7" s="1"/>
  <c r="AA218" i="7" s="1"/>
  <c r="U218" i="7"/>
  <c r="T218" i="7"/>
  <c r="I218" i="7"/>
  <c r="AD217" i="7"/>
  <c r="W217" i="7"/>
  <c r="Y217" i="7" s="1"/>
  <c r="AA217" i="7" s="1"/>
  <c r="U217" i="7"/>
  <c r="T217" i="7"/>
  <c r="I217" i="7"/>
  <c r="AD216" i="7"/>
  <c r="W216" i="7"/>
  <c r="Y216" i="7" s="1"/>
  <c r="AA216" i="7" s="1"/>
  <c r="U216" i="7"/>
  <c r="T216" i="7"/>
  <c r="I216" i="7"/>
  <c r="AD215" i="7"/>
  <c r="W215" i="7"/>
  <c r="Y215" i="7" s="1"/>
  <c r="AA215" i="7" s="1"/>
  <c r="U215" i="7"/>
  <c r="T215" i="7"/>
  <c r="I215" i="7"/>
  <c r="AD214" i="7"/>
  <c r="W214" i="7"/>
  <c r="Y214" i="7" s="1"/>
  <c r="AA214" i="7" s="1"/>
  <c r="U214" i="7"/>
  <c r="T214" i="7"/>
  <c r="I214" i="7"/>
  <c r="AD213" i="7"/>
  <c r="W213" i="7"/>
  <c r="Y213" i="7" s="1"/>
  <c r="AA213" i="7" s="1"/>
  <c r="U213" i="7"/>
  <c r="T213" i="7"/>
  <c r="I213" i="7"/>
  <c r="AD212" i="7"/>
  <c r="W212" i="7"/>
  <c r="Y212" i="7" s="1"/>
  <c r="AA212" i="7" s="1"/>
  <c r="U212" i="7"/>
  <c r="T212" i="7"/>
  <c r="I212" i="7"/>
  <c r="AD211" i="7"/>
  <c r="W211" i="7"/>
  <c r="Y211" i="7" s="1"/>
  <c r="AA211" i="7" s="1"/>
  <c r="U211" i="7"/>
  <c r="T211" i="7"/>
  <c r="I211" i="7"/>
  <c r="AD210" i="7"/>
  <c r="W210" i="7"/>
  <c r="Y210" i="7" s="1"/>
  <c r="AA210" i="7" s="1"/>
  <c r="U210" i="7"/>
  <c r="T210" i="7"/>
  <c r="I210" i="7"/>
  <c r="AD209" i="7"/>
  <c r="W209" i="7"/>
  <c r="Y209" i="7" s="1"/>
  <c r="AA209" i="7" s="1"/>
  <c r="U209" i="7"/>
  <c r="T209" i="7"/>
  <c r="I209" i="7"/>
  <c r="AD207" i="7"/>
  <c r="W207" i="7"/>
  <c r="Y207" i="7" s="1"/>
  <c r="AA207" i="7" s="1"/>
  <c r="U207" i="7"/>
  <c r="T207" i="7"/>
  <c r="I207" i="7"/>
  <c r="AD206" i="7"/>
  <c r="W206" i="7"/>
  <c r="Y206" i="7" s="1"/>
  <c r="AA206" i="7" s="1"/>
  <c r="U206" i="7"/>
  <c r="T206" i="7"/>
  <c r="I206" i="7"/>
  <c r="AD205" i="7"/>
  <c r="W205" i="7"/>
  <c r="Y205" i="7" s="1"/>
  <c r="AA205" i="7" s="1"/>
  <c r="U205" i="7"/>
  <c r="T205" i="7"/>
  <c r="I205" i="7"/>
  <c r="AD204" i="7"/>
  <c r="W204" i="7"/>
  <c r="Y204" i="7" s="1"/>
  <c r="AA204" i="7" s="1"/>
  <c r="U204" i="7"/>
  <c r="T204" i="7"/>
  <c r="I204" i="7"/>
  <c r="AD203" i="7"/>
  <c r="W203" i="7"/>
  <c r="Y203" i="7" s="1"/>
  <c r="AA203" i="7" s="1"/>
  <c r="U203" i="7"/>
  <c r="T203" i="7"/>
  <c r="I203" i="7"/>
  <c r="AD202" i="7"/>
  <c r="W202" i="7"/>
  <c r="Y202" i="7" s="1"/>
  <c r="AA202" i="7" s="1"/>
  <c r="U202" i="7"/>
  <c r="T202" i="7"/>
  <c r="I202" i="7"/>
  <c r="AD201" i="7"/>
  <c r="W201" i="7"/>
  <c r="Y201" i="7" s="1"/>
  <c r="AA201" i="7" s="1"/>
  <c r="U201" i="7"/>
  <c r="T201" i="7"/>
  <c r="I201" i="7"/>
  <c r="AD200" i="7"/>
  <c r="W200" i="7"/>
  <c r="Y200" i="7" s="1"/>
  <c r="AA200" i="7" s="1"/>
  <c r="U200" i="7"/>
  <c r="T200" i="7"/>
  <c r="I200" i="7"/>
  <c r="AD199" i="7"/>
  <c r="W199" i="7"/>
  <c r="Y199" i="7" s="1"/>
  <c r="AA199" i="7" s="1"/>
  <c r="U199" i="7"/>
  <c r="T199" i="7"/>
  <c r="I199" i="7"/>
  <c r="AD198" i="7"/>
  <c r="W198" i="7"/>
  <c r="Y198" i="7" s="1"/>
  <c r="AA198" i="7" s="1"/>
  <c r="U198" i="7"/>
  <c r="T198" i="7"/>
  <c r="I198" i="7"/>
  <c r="AD197" i="7"/>
  <c r="W197" i="7"/>
  <c r="Y197" i="7" s="1"/>
  <c r="AA197" i="7" s="1"/>
  <c r="U197" i="7"/>
  <c r="T197" i="7"/>
  <c r="I197" i="7"/>
  <c r="AD196" i="7"/>
  <c r="W196" i="7"/>
  <c r="Y196" i="7" s="1"/>
  <c r="AA196" i="7" s="1"/>
  <c r="U196" i="7"/>
  <c r="T196" i="7"/>
  <c r="I196" i="7"/>
  <c r="AD195" i="7"/>
  <c r="W195" i="7"/>
  <c r="Y195" i="7" s="1"/>
  <c r="AA195" i="7" s="1"/>
  <c r="U195" i="7"/>
  <c r="T195" i="7"/>
  <c r="I195" i="7"/>
  <c r="AD194" i="7"/>
  <c r="W194" i="7"/>
  <c r="Y194" i="7" s="1"/>
  <c r="AA194" i="7" s="1"/>
  <c r="U194" i="7"/>
  <c r="T194" i="7"/>
  <c r="I194" i="7"/>
  <c r="AD193" i="7"/>
  <c r="W193" i="7"/>
  <c r="Y193" i="7" s="1"/>
  <c r="AA193" i="7" s="1"/>
  <c r="U193" i="7"/>
  <c r="T193" i="7"/>
  <c r="I193" i="7"/>
  <c r="AD191" i="7"/>
  <c r="W191" i="7"/>
  <c r="Y191" i="7" s="1"/>
  <c r="AA191" i="7" s="1"/>
  <c r="U191" i="7"/>
  <c r="T191" i="7"/>
  <c r="I191" i="7"/>
  <c r="AD190" i="7"/>
  <c r="W190" i="7"/>
  <c r="Y190" i="7" s="1"/>
  <c r="AA190" i="7" s="1"/>
  <c r="U190" i="7"/>
  <c r="T190" i="7"/>
  <c r="I190" i="7"/>
  <c r="AD189" i="7"/>
  <c r="W189" i="7"/>
  <c r="Y189" i="7" s="1"/>
  <c r="AA189" i="7" s="1"/>
  <c r="U189" i="7"/>
  <c r="T189" i="7"/>
  <c r="I189" i="7"/>
  <c r="AD188" i="7"/>
  <c r="W188" i="7"/>
  <c r="Y188" i="7" s="1"/>
  <c r="AA188" i="7" s="1"/>
  <c r="U188" i="7"/>
  <c r="T188" i="7"/>
  <c r="I188" i="7"/>
  <c r="AD187" i="7"/>
  <c r="W187" i="7"/>
  <c r="Y187" i="7" s="1"/>
  <c r="AA187" i="7" s="1"/>
  <c r="U187" i="7"/>
  <c r="T187" i="7"/>
  <c r="I187" i="7"/>
  <c r="I385" i="7" l="1"/>
  <c r="L385" i="7" s="1"/>
  <c r="V316" i="7"/>
  <c r="X316" i="7" s="1"/>
  <c r="Z316" i="7" s="1"/>
  <c r="AB316" i="7" s="1"/>
  <c r="AC316" i="7" s="1"/>
  <c r="V366" i="7"/>
  <c r="X366" i="7" s="1"/>
  <c r="Z366" i="7" s="1"/>
  <c r="AB366" i="7" s="1"/>
  <c r="AC366" i="7" s="1"/>
  <c r="V253" i="7"/>
  <c r="X253" i="7" s="1"/>
  <c r="Z253" i="7" s="1"/>
  <c r="AB253" i="7" s="1"/>
  <c r="AC253" i="7" s="1"/>
  <c r="V210" i="7"/>
  <c r="X210" i="7" s="1"/>
  <c r="Z210" i="7" s="1"/>
  <c r="AB210" i="7" s="1"/>
  <c r="AC210" i="7" s="1"/>
  <c r="V199" i="7"/>
  <c r="X199" i="7" s="1"/>
  <c r="Z199" i="7" s="1"/>
  <c r="AB199" i="7" s="1"/>
  <c r="AC199" i="7" s="1"/>
  <c r="V277" i="7"/>
  <c r="X277" i="7" s="1"/>
  <c r="Z277" i="7" s="1"/>
  <c r="AB277" i="7" s="1"/>
  <c r="AC277" i="7" s="1"/>
  <c r="V294" i="7"/>
  <c r="X294" i="7" s="1"/>
  <c r="Z294" i="7" s="1"/>
  <c r="AB294" i="7" s="1"/>
  <c r="AC294" i="7" s="1"/>
  <c r="V238" i="7"/>
  <c r="X238" i="7" s="1"/>
  <c r="Z238" i="7" s="1"/>
  <c r="AB238" i="7" s="1"/>
  <c r="AC238" i="7" s="1"/>
  <c r="V247" i="7"/>
  <c r="X247" i="7" s="1"/>
  <c r="Z247" i="7" s="1"/>
  <c r="AB247" i="7" s="1"/>
  <c r="AC247" i="7" s="1"/>
  <c r="V220" i="7"/>
  <c r="X220" i="7" s="1"/>
  <c r="Z220" i="7" s="1"/>
  <c r="AB220" i="7" s="1"/>
  <c r="AC220" i="7" s="1"/>
  <c r="V226" i="7"/>
  <c r="X226" i="7" s="1"/>
  <c r="Z226" i="7" s="1"/>
  <c r="AB226" i="7" s="1"/>
  <c r="AC226" i="7" s="1"/>
  <c r="V268" i="7"/>
  <c r="X268" i="7" s="1"/>
  <c r="Z268" i="7" s="1"/>
  <c r="AB268" i="7" s="1"/>
  <c r="AC268" i="7" s="1"/>
  <c r="V279" i="7"/>
  <c r="X279" i="7" s="1"/>
  <c r="Z279" i="7" s="1"/>
  <c r="AB279" i="7" s="1"/>
  <c r="AC279" i="7" s="1"/>
  <c r="V367" i="7"/>
  <c r="X367" i="7" s="1"/>
  <c r="Z367" i="7" s="1"/>
  <c r="AB367" i="7" s="1"/>
  <c r="AC367" i="7" s="1"/>
  <c r="V194" i="7"/>
  <c r="X194" i="7" s="1"/>
  <c r="Z194" i="7" s="1"/>
  <c r="AB194" i="7" s="1"/>
  <c r="AC194" i="7" s="1"/>
  <c r="V223" i="7"/>
  <c r="X223" i="7" s="1"/>
  <c r="Z223" i="7" s="1"/>
  <c r="AB223" i="7" s="1"/>
  <c r="AC223" i="7" s="1"/>
  <c r="V255" i="7"/>
  <c r="X255" i="7" s="1"/>
  <c r="Z255" i="7" s="1"/>
  <c r="AB255" i="7" s="1"/>
  <c r="AC255" i="7" s="1"/>
  <c r="V193" i="7"/>
  <c r="X193" i="7" s="1"/>
  <c r="Z193" i="7" s="1"/>
  <c r="AB193" i="7" s="1"/>
  <c r="AC193" i="7" s="1"/>
  <c r="V252" i="7"/>
  <c r="X252" i="7" s="1"/>
  <c r="Z252" i="7" s="1"/>
  <c r="AB252" i="7" s="1"/>
  <c r="AC252" i="7" s="1"/>
  <c r="V264" i="7"/>
  <c r="X264" i="7" s="1"/>
  <c r="Z264" i="7" s="1"/>
  <c r="AB264" i="7" s="1"/>
  <c r="AC264" i="7" s="1"/>
  <c r="V271" i="7"/>
  <c r="X271" i="7" s="1"/>
  <c r="Z271" i="7" s="1"/>
  <c r="AB271" i="7" s="1"/>
  <c r="AC271" i="7" s="1"/>
  <c r="V365" i="7"/>
  <c r="X365" i="7" s="1"/>
  <c r="Z365" i="7" s="1"/>
  <c r="V254" i="7"/>
  <c r="X254" i="7" s="1"/>
  <c r="Z254" i="7" s="1"/>
  <c r="AB254" i="7" s="1"/>
  <c r="AC254" i="7" s="1"/>
  <c r="V262" i="7"/>
  <c r="X262" i="7" s="1"/>
  <c r="Z262" i="7" s="1"/>
  <c r="AB262" i="7" s="1"/>
  <c r="AC262" i="7" s="1"/>
  <c r="V300" i="7"/>
  <c r="X300" i="7" s="1"/>
  <c r="Z300" i="7" s="1"/>
  <c r="AB300" i="7" s="1"/>
  <c r="AC300" i="7" s="1"/>
  <c r="V303" i="7"/>
  <c r="X303" i="7" s="1"/>
  <c r="Z303" i="7" s="1"/>
  <c r="AB303" i="7" s="1"/>
  <c r="AC303" i="7" s="1"/>
  <c r="V278" i="7"/>
  <c r="X278" i="7" s="1"/>
  <c r="Z278" i="7" s="1"/>
  <c r="AB278" i="7" s="1"/>
  <c r="AC278" i="7" s="1"/>
  <c r="V336" i="7"/>
  <c r="X336" i="7" s="1"/>
  <c r="Z336" i="7" s="1"/>
  <c r="AB336" i="7" s="1"/>
  <c r="AC336" i="7" s="1"/>
  <c r="V216" i="7"/>
  <c r="X216" i="7" s="1"/>
  <c r="Z216" i="7" s="1"/>
  <c r="AB216" i="7" s="1"/>
  <c r="AC216" i="7" s="1"/>
  <c r="V315" i="7"/>
  <c r="X315" i="7" s="1"/>
  <c r="Z315" i="7" s="1"/>
  <c r="AB315" i="7" s="1"/>
  <c r="AC315" i="7" s="1"/>
  <c r="V357" i="7"/>
  <c r="X357" i="7" s="1"/>
  <c r="Z357" i="7" s="1"/>
  <c r="AB357" i="7" s="1"/>
  <c r="AC357" i="7" s="1"/>
  <c r="V232" i="7"/>
  <c r="X232" i="7" s="1"/>
  <c r="Z232" i="7" s="1"/>
  <c r="AB232" i="7" s="1"/>
  <c r="AC232" i="7" s="1"/>
  <c r="V299" i="7"/>
  <c r="X299" i="7" s="1"/>
  <c r="Z299" i="7" s="1"/>
  <c r="AB299" i="7" s="1"/>
  <c r="AC299" i="7" s="1"/>
  <c r="V202" i="7"/>
  <c r="X202" i="7" s="1"/>
  <c r="Z202" i="7" s="1"/>
  <c r="AB202" i="7" s="1"/>
  <c r="AC202" i="7" s="1"/>
  <c r="V225" i="7"/>
  <c r="X225" i="7" s="1"/>
  <c r="Z225" i="7" s="1"/>
  <c r="AB225" i="7" s="1"/>
  <c r="AC225" i="7" s="1"/>
  <c r="V270" i="7"/>
  <c r="X270" i="7" s="1"/>
  <c r="Z270" i="7" s="1"/>
  <c r="AB270" i="7" s="1"/>
  <c r="AC270" i="7" s="1"/>
  <c r="V318" i="7"/>
  <c r="X318" i="7" s="1"/>
  <c r="Z318" i="7" s="1"/>
  <c r="AB318" i="7" s="1"/>
  <c r="AC318" i="7" s="1"/>
  <c r="V331" i="7"/>
  <c r="X331" i="7" s="1"/>
  <c r="Z331" i="7" s="1"/>
  <c r="AB331" i="7" s="1"/>
  <c r="AC331" i="7" s="1"/>
  <c r="V363" i="7"/>
  <c r="X363" i="7" s="1"/>
  <c r="Z363" i="7" s="1"/>
  <c r="AB363" i="7" s="1"/>
  <c r="AC363" i="7" s="1"/>
  <c r="V291" i="7"/>
  <c r="X291" i="7" s="1"/>
  <c r="Z291" i="7" s="1"/>
  <c r="AB291" i="7" s="1"/>
  <c r="AC291" i="7" s="1"/>
  <c r="V352" i="7"/>
  <c r="X352" i="7" s="1"/>
  <c r="Z352" i="7" s="1"/>
  <c r="AB352" i="7" s="1"/>
  <c r="AC352" i="7" s="1"/>
  <c r="V191" i="7"/>
  <c r="X191" i="7" s="1"/>
  <c r="Z191" i="7" s="1"/>
  <c r="AB191" i="7" s="1"/>
  <c r="AC191" i="7" s="1"/>
  <c r="V197" i="7"/>
  <c r="X197" i="7" s="1"/>
  <c r="Z197" i="7" s="1"/>
  <c r="AB197" i="7" s="1"/>
  <c r="AC197" i="7" s="1"/>
  <c r="V206" i="7"/>
  <c r="X206" i="7" s="1"/>
  <c r="Z206" i="7" s="1"/>
  <c r="AB206" i="7" s="1"/>
  <c r="AC206" i="7" s="1"/>
  <c r="V248" i="7"/>
  <c r="X248" i="7" s="1"/>
  <c r="Z248" i="7" s="1"/>
  <c r="AB248" i="7" s="1"/>
  <c r="AC248" i="7" s="1"/>
  <c r="V290" i="7"/>
  <c r="X290" i="7" s="1"/>
  <c r="Z290" i="7" s="1"/>
  <c r="AB290" i="7" s="1"/>
  <c r="AC290" i="7" s="1"/>
  <c r="V334" i="7"/>
  <c r="X334" i="7" s="1"/>
  <c r="Z334" i="7" s="1"/>
  <c r="AB334" i="7" s="1"/>
  <c r="AC334" i="7" s="1"/>
  <c r="V346" i="7"/>
  <c r="X346" i="7" s="1"/>
  <c r="Z346" i="7" s="1"/>
  <c r="AB346" i="7" s="1"/>
  <c r="AC346" i="7" s="1"/>
  <c r="V351" i="7"/>
  <c r="X351" i="7" s="1"/>
  <c r="Z351" i="7" s="1"/>
  <c r="AB351" i="7" s="1"/>
  <c r="AC351" i="7" s="1"/>
  <c r="V359" i="7"/>
  <c r="X359" i="7" s="1"/>
  <c r="Z359" i="7" s="1"/>
  <c r="AB359" i="7" s="1"/>
  <c r="AC359" i="7" s="1"/>
  <c r="V368" i="7"/>
  <c r="X368" i="7" s="1"/>
  <c r="Z368" i="7" s="1"/>
  <c r="AB368" i="7" s="1"/>
  <c r="AC368" i="7" s="1"/>
  <c r="V237" i="7"/>
  <c r="X237" i="7" s="1"/>
  <c r="Z237" i="7" s="1"/>
  <c r="AB237" i="7" s="1"/>
  <c r="AC237" i="7" s="1"/>
  <c r="V196" i="7"/>
  <c r="X196" i="7" s="1"/>
  <c r="Z196" i="7" s="1"/>
  <c r="AB196" i="7" s="1"/>
  <c r="AC196" i="7" s="1"/>
  <c r="V243" i="7"/>
  <c r="X243" i="7" s="1"/>
  <c r="Z243" i="7" s="1"/>
  <c r="AB243" i="7" s="1"/>
  <c r="AC243" i="7" s="1"/>
  <c r="V260" i="7"/>
  <c r="X260" i="7" s="1"/>
  <c r="Z260" i="7" s="1"/>
  <c r="AB260" i="7" s="1"/>
  <c r="AC260" i="7" s="1"/>
  <c r="V329" i="7"/>
  <c r="X329" i="7" s="1"/>
  <c r="Z329" i="7" s="1"/>
  <c r="AB329" i="7" s="1"/>
  <c r="AC329" i="7" s="1"/>
  <c r="V345" i="7"/>
  <c r="X345" i="7" s="1"/>
  <c r="Z345" i="7" s="1"/>
  <c r="AB345" i="7" s="1"/>
  <c r="AC345" i="7" s="1"/>
  <c r="V273" i="7"/>
  <c r="X273" i="7" s="1"/>
  <c r="Z273" i="7" s="1"/>
  <c r="AB273" i="7" s="1"/>
  <c r="AC273" i="7" s="1"/>
  <c r="V293" i="7"/>
  <c r="X293" i="7" s="1"/>
  <c r="Z293" i="7" s="1"/>
  <c r="AB293" i="7" s="1"/>
  <c r="AC293" i="7" s="1"/>
  <c r="V341" i="7"/>
  <c r="X341" i="7" s="1"/>
  <c r="Z341" i="7" s="1"/>
  <c r="AB341" i="7" s="1"/>
  <c r="AC341" i="7" s="1"/>
  <c r="V364" i="7"/>
  <c r="X364" i="7" s="1"/>
  <c r="Z364" i="7" s="1"/>
  <c r="AB364" i="7" s="1"/>
  <c r="AC364" i="7" s="1"/>
  <c r="V239" i="7"/>
  <c r="X239" i="7" s="1"/>
  <c r="Z239" i="7" s="1"/>
  <c r="AB239" i="7" s="1"/>
  <c r="AC239" i="7" s="1"/>
  <c r="V189" i="7"/>
  <c r="X189" i="7" s="1"/>
  <c r="Z189" i="7" s="1"/>
  <c r="AB189" i="7" s="1"/>
  <c r="AC189" i="7" s="1"/>
  <c r="V246" i="7"/>
  <c r="X246" i="7" s="1"/>
  <c r="Z246" i="7" s="1"/>
  <c r="AB246" i="7" s="1"/>
  <c r="AC246" i="7" s="1"/>
  <c r="V307" i="7"/>
  <c r="X307" i="7" s="1"/>
  <c r="Z307" i="7" s="1"/>
  <c r="AB307" i="7" s="1"/>
  <c r="AC307" i="7" s="1"/>
  <c r="V320" i="7"/>
  <c r="X320" i="7" s="1"/>
  <c r="Z320" i="7" s="1"/>
  <c r="AB320" i="7" s="1"/>
  <c r="AC320" i="7" s="1"/>
  <c r="V348" i="7"/>
  <c r="X348" i="7" s="1"/>
  <c r="Z348" i="7" s="1"/>
  <c r="AB348" i="7" s="1"/>
  <c r="AC348" i="7" s="1"/>
  <c r="V361" i="7"/>
  <c r="X361" i="7" s="1"/>
  <c r="Z361" i="7" s="1"/>
  <c r="AB361" i="7" s="1"/>
  <c r="AC361" i="7" s="1"/>
  <c r="V369" i="7"/>
  <c r="X369" i="7" s="1"/>
  <c r="Z369" i="7" s="1"/>
  <c r="AB369" i="7" s="1"/>
  <c r="AC369" i="7" s="1"/>
  <c r="V203" i="7"/>
  <c r="X203" i="7" s="1"/>
  <c r="Z203" i="7" s="1"/>
  <c r="AB203" i="7" s="1"/>
  <c r="AC203" i="7" s="1"/>
  <c r="V209" i="7"/>
  <c r="X209" i="7" s="1"/>
  <c r="Z209" i="7" s="1"/>
  <c r="AB209" i="7" s="1"/>
  <c r="AC209" i="7" s="1"/>
  <c r="V219" i="7"/>
  <c r="X219" i="7" s="1"/>
  <c r="Z219" i="7" s="1"/>
  <c r="AB219" i="7" s="1"/>
  <c r="AC219" i="7" s="1"/>
  <c r="V257" i="7"/>
  <c r="X257" i="7" s="1"/>
  <c r="Z257" i="7" s="1"/>
  <c r="AB257" i="7" s="1"/>
  <c r="AC257" i="7" s="1"/>
  <c r="V288" i="7"/>
  <c r="X288" i="7" s="1"/>
  <c r="Z288" i="7" s="1"/>
  <c r="AB288" i="7" s="1"/>
  <c r="AC288" i="7" s="1"/>
  <c r="V371" i="7"/>
  <c r="X371" i="7" s="1"/>
  <c r="Z371" i="7" s="1"/>
  <c r="AB371" i="7" s="1"/>
  <c r="AC371" i="7" s="1"/>
  <c r="V241" i="7"/>
  <c r="X241" i="7" s="1"/>
  <c r="Z241" i="7" s="1"/>
  <c r="AB241" i="7" s="1"/>
  <c r="AC241" i="7" s="1"/>
  <c r="V245" i="7"/>
  <c r="X245" i="7" s="1"/>
  <c r="Z245" i="7" s="1"/>
  <c r="AB245" i="7" s="1"/>
  <c r="AC245" i="7" s="1"/>
  <c r="V296" i="7"/>
  <c r="X296" i="7" s="1"/>
  <c r="Z296" i="7" s="1"/>
  <c r="AB296" i="7" s="1"/>
  <c r="AC296" i="7" s="1"/>
  <c r="V244" i="7"/>
  <c r="X244" i="7" s="1"/>
  <c r="Z244" i="7" s="1"/>
  <c r="AB244" i="7" s="1"/>
  <c r="AC244" i="7" s="1"/>
  <c r="V258" i="7"/>
  <c r="X258" i="7" s="1"/>
  <c r="Z258" i="7" s="1"/>
  <c r="AB258" i="7" s="1"/>
  <c r="AC258" i="7" s="1"/>
  <c r="V263" i="7"/>
  <c r="X263" i="7" s="1"/>
  <c r="Z263" i="7" s="1"/>
  <c r="AB263" i="7" s="1"/>
  <c r="AC263" i="7" s="1"/>
  <c r="V280" i="7"/>
  <c r="X280" i="7" s="1"/>
  <c r="Z280" i="7" s="1"/>
  <c r="AB280" i="7" s="1"/>
  <c r="AC280" i="7" s="1"/>
  <c r="V305" i="7"/>
  <c r="X305" i="7" s="1"/>
  <c r="Z305" i="7" s="1"/>
  <c r="AB305" i="7" s="1"/>
  <c r="AC305" i="7" s="1"/>
  <c r="V213" i="7"/>
  <c r="X213" i="7" s="1"/>
  <c r="Z213" i="7" s="1"/>
  <c r="AB213" i="7" s="1"/>
  <c r="AC213" i="7" s="1"/>
  <c r="V297" i="7"/>
  <c r="X297" i="7" s="1"/>
  <c r="Z297" i="7" s="1"/>
  <c r="AB297" i="7" s="1"/>
  <c r="AC297" i="7" s="1"/>
  <c r="V272" i="7"/>
  <c r="X272" i="7" s="1"/>
  <c r="Z272" i="7" s="1"/>
  <c r="AB272" i="7" s="1"/>
  <c r="AC272" i="7" s="1"/>
  <c r="V328" i="7"/>
  <c r="X328" i="7" s="1"/>
  <c r="Z328" i="7" s="1"/>
  <c r="AB328" i="7" s="1"/>
  <c r="AC328" i="7" s="1"/>
  <c r="V340" i="7"/>
  <c r="X340" i="7" s="1"/>
  <c r="Z340" i="7" s="1"/>
  <c r="AB340" i="7" s="1"/>
  <c r="AC340" i="7" s="1"/>
  <c r="V261" i="7"/>
  <c r="X261" i="7" s="1"/>
  <c r="Z261" i="7" s="1"/>
  <c r="AB261" i="7" s="1"/>
  <c r="AC261" i="7" s="1"/>
  <c r="V335" i="7"/>
  <c r="X335" i="7" s="1"/>
  <c r="Z335" i="7" s="1"/>
  <c r="AB335" i="7" s="1"/>
  <c r="AC335" i="7" s="1"/>
  <c r="V314" i="7"/>
  <c r="X314" i="7" s="1"/>
  <c r="Z314" i="7" s="1"/>
  <c r="AB314" i="7" s="1"/>
  <c r="AC314" i="7" s="1"/>
  <c r="V205" i="7"/>
  <c r="X205" i="7" s="1"/>
  <c r="Z205" i="7" s="1"/>
  <c r="AB205" i="7" s="1"/>
  <c r="AC205" i="7" s="1"/>
  <c r="V236" i="7"/>
  <c r="X236" i="7" s="1"/>
  <c r="Z236" i="7" s="1"/>
  <c r="AB236" i="7" s="1"/>
  <c r="AC236" i="7" s="1"/>
  <c r="V214" i="7"/>
  <c r="X214" i="7" s="1"/>
  <c r="Z214" i="7" s="1"/>
  <c r="AB214" i="7" s="1"/>
  <c r="AC214" i="7" s="1"/>
  <c r="V233" i="7"/>
  <c r="X233" i="7" s="1"/>
  <c r="Z233" i="7" s="1"/>
  <c r="AB233" i="7" s="1"/>
  <c r="AC233" i="7" s="1"/>
  <c r="V234" i="7"/>
  <c r="X234" i="7" s="1"/>
  <c r="Z234" i="7" s="1"/>
  <c r="AB234" i="7" s="1"/>
  <c r="AC234" i="7" s="1"/>
  <c r="V302" i="7"/>
  <c r="X302" i="7" s="1"/>
  <c r="Z302" i="7" s="1"/>
  <c r="AB302" i="7" s="1"/>
  <c r="AC302" i="7" s="1"/>
  <c r="V308" i="7"/>
  <c r="X308" i="7" s="1"/>
  <c r="Z308" i="7" s="1"/>
  <c r="AB308" i="7" s="1"/>
  <c r="AC308" i="7" s="1"/>
  <c r="V355" i="7"/>
  <c r="X355" i="7" s="1"/>
  <c r="Z355" i="7" s="1"/>
  <c r="AB355" i="7" s="1"/>
  <c r="AC355" i="7" s="1"/>
  <c r="V360" i="7"/>
  <c r="X360" i="7" s="1"/>
  <c r="Z360" i="7" s="1"/>
  <c r="AB360" i="7" s="1"/>
  <c r="AC360" i="7" s="1"/>
  <c r="V211" i="7"/>
  <c r="X211" i="7" s="1"/>
  <c r="Z211" i="7" s="1"/>
  <c r="AB211" i="7" s="1"/>
  <c r="AC211" i="7" s="1"/>
  <c r="V281" i="7"/>
  <c r="X281" i="7" s="1"/>
  <c r="Z281" i="7" s="1"/>
  <c r="AB281" i="7" s="1"/>
  <c r="AC281" i="7" s="1"/>
  <c r="V190" i="7"/>
  <c r="X190" i="7" s="1"/>
  <c r="Z190" i="7" s="1"/>
  <c r="AB190" i="7" s="1"/>
  <c r="AC190" i="7" s="1"/>
  <c r="V200" i="7"/>
  <c r="X200" i="7" s="1"/>
  <c r="Z200" i="7" s="1"/>
  <c r="AB200" i="7" s="1"/>
  <c r="AC200" i="7" s="1"/>
  <c r="V358" i="7"/>
  <c r="X358" i="7" s="1"/>
  <c r="Z358" i="7" s="1"/>
  <c r="AB358" i="7" s="1"/>
  <c r="AC358" i="7" s="1"/>
  <c r="V201" i="7"/>
  <c r="X201" i="7" s="1"/>
  <c r="Z201" i="7" s="1"/>
  <c r="AB201" i="7" s="1"/>
  <c r="AC201" i="7" s="1"/>
  <c r="V218" i="7"/>
  <c r="X218" i="7" s="1"/>
  <c r="Z218" i="7" s="1"/>
  <c r="AB218" i="7" s="1"/>
  <c r="AC218" i="7" s="1"/>
  <c r="V227" i="7"/>
  <c r="X227" i="7" s="1"/>
  <c r="Z227" i="7" s="1"/>
  <c r="AB227" i="7" s="1"/>
  <c r="AC227" i="7" s="1"/>
  <c r="V283" i="7"/>
  <c r="X283" i="7" s="1"/>
  <c r="Z283" i="7" s="1"/>
  <c r="AB283" i="7" s="1"/>
  <c r="AC283" i="7" s="1"/>
  <c r="V338" i="7"/>
  <c r="X338" i="7" s="1"/>
  <c r="Z338" i="7" s="1"/>
  <c r="AB338" i="7" s="1"/>
  <c r="AC338" i="7" s="1"/>
  <c r="V343" i="7"/>
  <c r="X343" i="7" s="1"/>
  <c r="Z343" i="7" s="1"/>
  <c r="AB343" i="7" s="1"/>
  <c r="AC343" i="7" s="1"/>
  <c r="V362" i="7"/>
  <c r="X362" i="7" s="1"/>
  <c r="Z362" i="7" s="1"/>
  <c r="AB362" i="7" s="1"/>
  <c r="AC362" i="7" s="1"/>
  <c r="V256" i="7"/>
  <c r="X256" i="7" s="1"/>
  <c r="Z256" i="7" s="1"/>
  <c r="AB256" i="7" s="1"/>
  <c r="AC256" i="7" s="1"/>
  <c r="V275" i="7"/>
  <c r="X275" i="7" s="1"/>
  <c r="Z275" i="7" s="1"/>
  <c r="AB275" i="7" s="1"/>
  <c r="AC275" i="7" s="1"/>
  <c r="V292" i="7"/>
  <c r="X292" i="7" s="1"/>
  <c r="Z292" i="7" s="1"/>
  <c r="AB292" i="7" s="1"/>
  <c r="AC292" i="7" s="1"/>
  <c r="V312" i="7"/>
  <c r="X312" i="7" s="1"/>
  <c r="Z312" i="7" s="1"/>
  <c r="AB312" i="7" s="1"/>
  <c r="AC312" i="7" s="1"/>
  <c r="V317" i="7"/>
  <c r="X317" i="7" s="1"/>
  <c r="Z317" i="7" s="1"/>
  <c r="AB317" i="7" s="1"/>
  <c r="AC317" i="7" s="1"/>
  <c r="V325" i="7"/>
  <c r="X325" i="7" s="1"/>
  <c r="Z325" i="7" s="1"/>
  <c r="AB325" i="7" s="1"/>
  <c r="AC325" i="7" s="1"/>
  <c r="V207" i="7"/>
  <c r="X207" i="7" s="1"/>
  <c r="Z207" i="7" s="1"/>
  <c r="AB207" i="7" s="1"/>
  <c r="AC207" i="7" s="1"/>
  <c r="V217" i="7"/>
  <c r="X217" i="7" s="1"/>
  <c r="Z217" i="7" s="1"/>
  <c r="AB217" i="7" s="1"/>
  <c r="AC217" i="7" s="1"/>
  <c r="V224" i="7"/>
  <c r="X224" i="7" s="1"/>
  <c r="Z224" i="7" s="1"/>
  <c r="AB224" i="7" s="1"/>
  <c r="AC224" i="7" s="1"/>
  <c r="V230" i="7"/>
  <c r="X230" i="7" s="1"/>
  <c r="Z230" i="7" s="1"/>
  <c r="AB230" i="7" s="1"/>
  <c r="AC230" i="7" s="1"/>
  <c r="V269" i="7"/>
  <c r="X269" i="7" s="1"/>
  <c r="Z269" i="7" s="1"/>
  <c r="AB269" i="7" s="1"/>
  <c r="AC269" i="7" s="1"/>
  <c r="V286" i="7"/>
  <c r="X286" i="7" s="1"/>
  <c r="Z286" i="7" s="1"/>
  <c r="AB286" i="7" s="1"/>
  <c r="AC286" i="7" s="1"/>
  <c r="V324" i="7"/>
  <c r="X324" i="7" s="1"/>
  <c r="Z324" i="7" s="1"/>
  <c r="AB324" i="7" s="1"/>
  <c r="AC324" i="7" s="1"/>
  <c r="V342" i="7"/>
  <c r="X342" i="7" s="1"/>
  <c r="Z342" i="7" s="1"/>
  <c r="AB342" i="7" s="1"/>
  <c r="AC342" i="7" s="1"/>
  <c r="V187" i="7"/>
  <c r="X187" i="7" s="1"/>
  <c r="Z187" i="7" s="1"/>
  <c r="AB187" i="7" s="1"/>
  <c r="AC187" i="7" s="1"/>
  <c r="V198" i="7"/>
  <c r="X198" i="7" s="1"/>
  <c r="Z198" i="7" s="1"/>
  <c r="AB198" i="7" s="1"/>
  <c r="AC198" i="7" s="1"/>
  <c r="V212" i="7"/>
  <c r="X212" i="7" s="1"/>
  <c r="Z212" i="7" s="1"/>
  <c r="AB212" i="7" s="1"/>
  <c r="AC212" i="7" s="1"/>
  <c r="V221" i="7"/>
  <c r="X221" i="7" s="1"/>
  <c r="Z221" i="7" s="1"/>
  <c r="AB221" i="7" s="1"/>
  <c r="AC221" i="7" s="1"/>
  <c r="V322" i="7"/>
  <c r="X322" i="7" s="1"/>
  <c r="Z322" i="7" s="1"/>
  <c r="AB322" i="7" s="1"/>
  <c r="AC322" i="7" s="1"/>
  <c r="V188" i="7"/>
  <c r="X188" i="7" s="1"/>
  <c r="Z188" i="7" s="1"/>
  <c r="AB188" i="7" s="1"/>
  <c r="AC188" i="7" s="1"/>
  <c r="V215" i="7"/>
  <c r="X215" i="7" s="1"/>
  <c r="Z215" i="7" s="1"/>
  <c r="AB215" i="7" s="1"/>
  <c r="AC215" i="7" s="1"/>
  <c r="V228" i="7"/>
  <c r="X228" i="7" s="1"/>
  <c r="Z228" i="7" s="1"/>
  <c r="AB228" i="7" s="1"/>
  <c r="AC228" i="7" s="1"/>
  <c r="V274" i="7"/>
  <c r="X274" i="7" s="1"/>
  <c r="Z274" i="7" s="1"/>
  <c r="AB274" i="7" s="1"/>
  <c r="AC274" i="7" s="1"/>
  <c r="V251" i="7"/>
  <c r="X251" i="7" s="1"/>
  <c r="Z251" i="7" s="1"/>
  <c r="AB251" i="7" s="1"/>
  <c r="AC251" i="7" s="1"/>
  <c r="V195" i="7"/>
  <c r="X195" i="7" s="1"/>
  <c r="Z195" i="7" s="1"/>
  <c r="AB195" i="7" s="1"/>
  <c r="AC195" i="7" s="1"/>
  <c r="V204" i="7"/>
  <c r="X204" i="7" s="1"/>
  <c r="Z204" i="7" s="1"/>
  <c r="AB204" i="7" s="1"/>
  <c r="AC204" i="7" s="1"/>
  <c r="V222" i="7"/>
  <c r="X222" i="7" s="1"/>
  <c r="Z222" i="7" s="1"/>
  <c r="AB222" i="7" s="1"/>
  <c r="AC222" i="7" s="1"/>
  <c r="V250" i="7"/>
  <c r="X250" i="7" s="1"/>
  <c r="Z250" i="7" s="1"/>
  <c r="AB250" i="7" s="1"/>
  <c r="AC250" i="7" s="1"/>
  <c r="V259" i="7"/>
  <c r="X259" i="7" s="1"/>
  <c r="Z259" i="7" s="1"/>
  <c r="AB259" i="7" s="1"/>
  <c r="AC259" i="7" s="1"/>
  <c r="V265" i="7"/>
  <c r="X265" i="7" s="1"/>
  <c r="Z265" i="7" s="1"/>
  <c r="AB265" i="7" s="1"/>
  <c r="AC265" i="7" s="1"/>
  <c r="V267" i="7"/>
  <c r="X267" i="7" s="1"/>
  <c r="Z267" i="7" s="1"/>
  <c r="AB267" i="7" s="1"/>
  <c r="AC267" i="7" s="1"/>
  <c r="V231" i="7"/>
  <c r="X231" i="7" s="1"/>
  <c r="Z231" i="7" s="1"/>
  <c r="AB231" i="7" s="1"/>
  <c r="AC231" i="7" s="1"/>
  <c r="V353" i="7"/>
  <c r="X353" i="7" s="1"/>
  <c r="Z353" i="7" s="1"/>
  <c r="AB353" i="7" s="1"/>
  <c r="AC353" i="7" s="1"/>
  <c r="V242" i="7"/>
  <c r="X242" i="7" s="1"/>
  <c r="Z242" i="7" s="1"/>
  <c r="AB242" i="7" s="1"/>
  <c r="AC242" i="7" s="1"/>
  <c r="V319" i="7"/>
  <c r="X319" i="7" s="1"/>
  <c r="Z319" i="7" s="1"/>
  <c r="AB319" i="7" s="1"/>
  <c r="AC319" i="7" s="1"/>
  <c r="V229" i="7"/>
  <c r="X229" i="7" s="1"/>
  <c r="Z229" i="7" s="1"/>
  <c r="AB229" i="7" s="1"/>
  <c r="AC229" i="7" s="1"/>
  <c r="V289" i="7"/>
  <c r="X289" i="7" s="1"/>
  <c r="Z289" i="7" s="1"/>
  <c r="AB289" i="7" s="1"/>
  <c r="AC289" i="7" s="1"/>
  <c r="V309" i="7"/>
  <c r="X309" i="7" s="1"/>
  <c r="Z309" i="7" s="1"/>
  <c r="AB309" i="7" s="1"/>
  <c r="AC309" i="7" s="1"/>
  <c r="V333" i="7"/>
  <c r="X333" i="7" s="1"/>
  <c r="Z333" i="7" s="1"/>
  <c r="AB333" i="7" s="1"/>
  <c r="AC333" i="7" s="1"/>
  <c r="V240" i="7"/>
  <c r="X240" i="7" s="1"/>
  <c r="Z240" i="7" s="1"/>
  <c r="AB240" i="7" s="1"/>
  <c r="AC240" i="7" s="1"/>
  <c r="V276" i="7"/>
  <c r="X276" i="7" s="1"/>
  <c r="Z276" i="7" s="1"/>
  <c r="AB276" i="7" s="1"/>
  <c r="AC276" i="7" s="1"/>
  <c r="V284" i="7"/>
  <c r="X284" i="7" s="1"/>
  <c r="Z284" i="7" s="1"/>
  <c r="AB284" i="7" s="1"/>
  <c r="AC284" i="7" s="1"/>
  <c r="V306" i="7"/>
  <c r="X306" i="7" s="1"/>
  <c r="Z306" i="7" s="1"/>
  <c r="AB306" i="7" s="1"/>
  <c r="AC306" i="7" s="1"/>
  <c r="V327" i="7"/>
  <c r="X327" i="7" s="1"/>
  <c r="Z327" i="7" s="1"/>
  <c r="AB327" i="7" s="1"/>
  <c r="AC327" i="7" s="1"/>
  <c r="V337" i="7"/>
  <c r="X337" i="7" s="1"/>
  <c r="Z337" i="7" s="1"/>
  <c r="AB337" i="7" s="1"/>
  <c r="AC337" i="7" s="1"/>
  <c r="V301" i="7"/>
  <c r="X301" i="7" s="1"/>
  <c r="Z301" i="7" s="1"/>
  <c r="AB301" i="7" s="1"/>
  <c r="AC301" i="7" s="1"/>
  <c r="V311" i="7"/>
  <c r="X311" i="7" s="1"/>
  <c r="Z311" i="7" s="1"/>
  <c r="AB311" i="7" s="1"/>
  <c r="AC311" i="7" s="1"/>
  <c r="V350" i="7"/>
  <c r="X350" i="7" s="1"/>
  <c r="Z350" i="7" s="1"/>
  <c r="AB350" i="7" s="1"/>
  <c r="AC350" i="7" s="1"/>
  <c r="V285" i="7"/>
  <c r="X285" i="7" s="1"/>
  <c r="Z285" i="7" s="1"/>
  <c r="AB285" i="7" s="1"/>
  <c r="AC285" i="7" s="1"/>
  <c r="V323" i="7"/>
  <c r="X323" i="7" s="1"/>
  <c r="Z323" i="7" s="1"/>
  <c r="AB323" i="7" s="1"/>
  <c r="AC323" i="7" s="1"/>
  <c r="V344" i="7"/>
  <c r="X344" i="7" s="1"/>
  <c r="Z344" i="7" s="1"/>
  <c r="AB344" i="7" s="1"/>
  <c r="AC344" i="7" s="1"/>
  <c r="V354" i="7"/>
  <c r="X354" i="7" s="1"/>
  <c r="Z354" i="7" s="1"/>
  <c r="AB354" i="7" s="1"/>
  <c r="AC354" i="7" s="1"/>
  <c r="V287" i="7"/>
  <c r="X287" i="7" s="1"/>
  <c r="Z287" i="7" s="1"/>
  <c r="AB287" i="7" s="1"/>
  <c r="AC287" i="7" s="1"/>
  <c r="V295" i="7"/>
  <c r="X295" i="7" s="1"/>
  <c r="Z295" i="7" s="1"/>
  <c r="AB295" i="7" s="1"/>
  <c r="AC295" i="7" s="1"/>
  <c r="V304" i="7"/>
  <c r="X304" i="7" s="1"/>
  <c r="Z304" i="7" s="1"/>
  <c r="AB304" i="7" s="1"/>
  <c r="AC304" i="7" s="1"/>
  <c r="V313" i="7"/>
  <c r="X313" i="7" s="1"/>
  <c r="Z313" i="7" s="1"/>
  <c r="AB313" i="7" s="1"/>
  <c r="AC313" i="7" s="1"/>
  <c r="V321" i="7"/>
  <c r="X321" i="7" s="1"/>
  <c r="Z321" i="7" s="1"/>
  <c r="AB321" i="7" s="1"/>
  <c r="AC321" i="7" s="1"/>
  <c r="V330" i="7"/>
  <c r="X330" i="7" s="1"/>
  <c r="Z330" i="7" s="1"/>
  <c r="AB330" i="7" s="1"/>
  <c r="AC330" i="7" s="1"/>
  <c r="V339" i="7"/>
  <c r="X339" i="7" s="1"/>
  <c r="Z339" i="7" s="1"/>
  <c r="AB339" i="7" s="1"/>
  <c r="AC339" i="7" s="1"/>
  <c r="V347" i="7"/>
  <c r="X347" i="7" s="1"/>
  <c r="Z347" i="7" s="1"/>
  <c r="AB347" i="7" s="1"/>
  <c r="AC347" i="7" s="1"/>
  <c r="V356" i="7"/>
  <c r="X356" i="7" s="1"/>
  <c r="Z356" i="7" s="1"/>
  <c r="AB356" i="7" s="1"/>
  <c r="AC356" i="7" s="1"/>
  <c r="V370" i="7"/>
  <c r="X370" i="7" s="1"/>
  <c r="Z370" i="7" s="1"/>
  <c r="AB370" i="7" s="1"/>
  <c r="AC370" i="7" s="1"/>
  <c r="AD186" i="7"/>
  <c r="W186" i="7"/>
  <c r="Y186" i="7" s="1"/>
  <c r="AA186" i="7" s="1"/>
  <c r="U186" i="7"/>
  <c r="T186" i="7"/>
  <c r="AD185" i="7"/>
  <c r="W185" i="7"/>
  <c r="Y185" i="7" s="1"/>
  <c r="AA185" i="7" s="1"/>
  <c r="U185" i="7"/>
  <c r="T185" i="7"/>
  <c r="AD184" i="7"/>
  <c r="W184" i="7"/>
  <c r="Y184" i="7" s="1"/>
  <c r="AA184" i="7" s="1"/>
  <c r="U184" i="7"/>
  <c r="T184" i="7"/>
  <c r="AD183" i="7"/>
  <c r="W183" i="7"/>
  <c r="Y183" i="7" s="1"/>
  <c r="AA183" i="7" s="1"/>
  <c r="U183" i="7"/>
  <c r="T183" i="7"/>
  <c r="AD182" i="7"/>
  <c r="W182" i="7"/>
  <c r="Y182" i="7" s="1"/>
  <c r="AA182" i="7" s="1"/>
  <c r="U182" i="7"/>
  <c r="T182" i="7"/>
  <c r="AD181" i="7"/>
  <c r="W181" i="7"/>
  <c r="Y181" i="7" s="1"/>
  <c r="AA181" i="7" s="1"/>
  <c r="U181" i="7"/>
  <c r="T181" i="7"/>
  <c r="AD180" i="7"/>
  <c r="W180" i="7"/>
  <c r="Y180" i="7" s="1"/>
  <c r="AA180" i="7" s="1"/>
  <c r="U180" i="7"/>
  <c r="T180" i="7"/>
  <c r="AD179" i="7"/>
  <c r="W179" i="7"/>
  <c r="Y179" i="7" s="1"/>
  <c r="AA179" i="7" s="1"/>
  <c r="U179" i="7"/>
  <c r="T179" i="7"/>
  <c r="AD178" i="7"/>
  <c r="W178" i="7"/>
  <c r="Y178" i="7" s="1"/>
  <c r="AA178" i="7" s="1"/>
  <c r="U178" i="7"/>
  <c r="T178" i="7"/>
  <c r="AD177" i="7"/>
  <c r="W177" i="7"/>
  <c r="Y177" i="7" s="1"/>
  <c r="AA177" i="7" s="1"/>
  <c r="U177" i="7"/>
  <c r="T177" i="7"/>
  <c r="AD176" i="7"/>
  <c r="W176" i="7"/>
  <c r="Y176" i="7" s="1"/>
  <c r="AA176" i="7" s="1"/>
  <c r="U176" i="7"/>
  <c r="T176" i="7"/>
  <c r="AD175" i="7"/>
  <c r="W175" i="7"/>
  <c r="Y175" i="7" s="1"/>
  <c r="AA175" i="7" s="1"/>
  <c r="U175" i="7"/>
  <c r="T175" i="7"/>
  <c r="AD174" i="7"/>
  <c r="W174" i="7"/>
  <c r="Y174" i="7" s="1"/>
  <c r="AA174" i="7" s="1"/>
  <c r="U174" i="7"/>
  <c r="T174" i="7"/>
  <c r="AD173" i="7"/>
  <c r="W173" i="7"/>
  <c r="Y173" i="7" s="1"/>
  <c r="AA173" i="7" s="1"/>
  <c r="U173" i="7"/>
  <c r="T173" i="7"/>
  <c r="AD172" i="7"/>
  <c r="W172" i="7"/>
  <c r="Y172" i="7" s="1"/>
  <c r="AA172" i="7" s="1"/>
  <c r="U172" i="7"/>
  <c r="T172" i="7"/>
  <c r="AD171" i="7"/>
  <c r="W171" i="7"/>
  <c r="Y171" i="7" s="1"/>
  <c r="AA171" i="7" s="1"/>
  <c r="U171" i="7"/>
  <c r="T171" i="7"/>
  <c r="AD170" i="7"/>
  <c r="W170" i="7"/>
  <c r="Y170" i="7" s="1"/>
  <c r="AA170" i="7" s="1"/>
  <c r="U170" i="7"/>
  <c r="T170" i="7"/>
  <c r="AD169" i="7"/>
  <c r="W169" i="7"/>
  <c r="Y169" i="7" s="1"/>
  <c r="AA169" i="7" s="1"/>
  <c r="U169" i="7"/>
  <c r="T169" i="7"/>
  <c r="AD168" i="7"/>
  <c r="W168" i="7"/>
  <c r="Y168" i="7" s="1"/>
  <c r="AA168" i="7" s="1"/>
  <c r="U168" i="7"/>
  <c r="T168" i="7"/>
  <c r="AD167" i="7"/>
  <c r="W167" i="7"/>
  <c r="Y167" i="7" s="1"/>
  <c r="AA167" i="7" s="1"/>
  <c r="U167" i="7"/>
  <c r="T167" i="7"/>
  <c r="AD166" i="7"/>
  <c r="W166" i="7"/>
  <c r="Y166" i="7" s="1"/>
  <c r="AA166" i="7" s="1"/>
  <c r="U166" i="7"/>
  <c r="T166" i="7"/>
  <c r="AD165" i="7"/>
  <c r="W165" i="7"/>
  <c r="Y165" i="7" s="1"/>
  <c r="AA165" i="7" s="1"/>
  <c r="U165" i="7"/>
  <c r="T165" i="7"/>
  <c r="AD163" i="7"/>
  <c r="W163" i="7"/>
  <c r="Y163" i="7" s="1"/>
  <c r="AA163" i="7" s="1"/>
  <c r="U163" i="7"/>
  <c r="T163" i="7"/>
  <c r="AD162" i="7"/>
  <c r="W162" i="7"/>
  <c r="Y162" i="7" s="1"/>
  <c r="AA162" i="7" s="1"/>
  <c r="U162" i="7"/>
  <c r="T162" i="7"/>
  <c r="AD161" i="7"/>
  <c r="W161" i="7"/>
  <c r="Y161" i="7" s="1"/>
  <c r="AA161" i="7" s="1"/>
  <c r="U161" i="7"/>
  <c r="T161" i="7"/>
  <c r="AD160" i="7"/>
  <c r="W160" i="7"/>
  <c r="Y160" i="7" s="1"/>
  <c r="AA160" i="7" s="1"/>
  <c r="U160" i="7"/>
  <c r="T160" i="7"/>
  <c r="AD159" i="7"/>
  <c r="W159" i="7"/>
  <c r="Y159" i="7" s="1"/>
  <c r="AA159" i="7" s="1"/>
  <c r="U159" i="7"/>
  <c r="T159" i="7"/>
  <c r="AD158" i="7"/>
  <c r="W158" i="7"/>
  <c r="Y158" i="7" s="1"/>
  <c r="AA158" i="7" s="1"/>
  <c r="U158" i="7"/>
  <c r="T158" i="7"/>
  <c r="AD157" i="7"/>
  <c r="W157" i="7"/>
  <c r="Y157" i="7" s="1"/>
  <c r="AA157" i="7" s="1"/>
  <c r="U157" i="7"/>
  <c r="T157" i="7"/>
  <c r="AD156" i="7"/>
  <c r="W156" i="7"/>
  <c r="Y156" i="7" s="1"/>
  <c r="AA156" i="7" s="1"/>
  <c r="U156" i="7"/>
  <c r="T156" i="7"/>
  <c r="AD155" i="7"/>
  <c r="W155" i="7"/>
  <c r="Y155" i="7" s="1"/>
  <c r="AA155" i="7" s="1"/>
  <c r="U155" i="7"/>
  <c r="T155" i="7"/>
  <c r="AD154" i="7"/>
  <c r="W154" i="7"/>
  <c r="Y154" i="7" s="1"/>
  <c r="AA154" i="7" s="1"/>
  <c r="U154" i="7"/>
  <c r="T154" i="7"/>
  <c r="AD153" i="7"/>
  <c r="W153" i="7"/>
  <c r="Y153" i="7" s="1"/>
  <c r="AA153" i="7" s="1"/>
  <c r="U153" i="7"/>
  <c r="T153" i="7"/>
  <c r="AD152" i="7"/>
  <c r="W152" i="7"/>
  <c r="Y152" i="7" s="1"/>
  <c r="AA152" i="7" s="1"/>
  <c r="U152" i="7"/>
  <c r="T152" i="7"/>
  <c r="AD151" i="7"/>
  <c r="W151" i="7"/>
  <c r="Y151" i="7" s="1"/>
  <c r="AA151" i="7" s="1"/>
  <c r="U151" i="7"/>
  <c r="T151" i="7"/>
  <c r="AD150" i="7"/>
  <c r="W150" i="7"/>
  <c r="Y150" i="7" s="1"/>
  <c r="AA150" i="7" s="1"/>
  <c r="U150" i="7"/>
  <c r="T150" i="7"/>
  <c r="AD149" i="7"/>
  <c r="W149" i="7"/>
  <c r="Y149" i="7" s="1"/>
  <c r="AA149" i="7" s="1"/>
  <c r="U149" i="7"/>
  <c r="T149" i="7"/>
  <c r="AD148" i="7"/>
  <c r="W148" i="7"/>
  <c r="Y148" i="7" s="1"/>
  <c r="AA148" i="7" s="1"/>
  <c r="U148" i="7"/>
  <c r="T148" i="7"/>
  <c r="AD146" i="7"/>
  <c r="W146" i="7"/>
  <c r="Y146" i="7" s="1"/>
  <c r="AA146" i="7" s="1"/>
  <c r="U146" i="7"/>
  <c r="T146" i="7"/>
  <c r="AD145" i="7"/>
  <c r="W145" i="7"/>
  <c r="Y145" i="7" s="1"/>
  <c r="AA145" i="7" s="1"/>
  <c r="U145" i="7"/>
  <c r="T145" i="7"/>
  <c r="AD144" i="7"/>
  <c r="W144" i="7"/>
  <c r="Y144" i="7" s="1"/>
  <c r="AA144" i="7" s="1"/>
  <c r="U144" i="7"/>
  <c r="T144" i="7"/>
  <c r="AD143" i="7"/>
  <c r="W143" i="7"/>
  <c r="Y143" i="7" s="1"/>
  <c r="AA143" i="7" s="1"/>
  <c r="U143" i="7"/>
  <c r="T143" i="7"/>
  <c r="AD142" i="7"/>
  <c r="W142" i="7"/>
  <c r="Y142" i="7" s="1"/>
  <c r="AA142" i="7" s="1"/>
  <c r="U142" i="7"/>
  <c r="T142" i="7"/>
  <c r="AD140" i="7"/>
  <c r="W140" i="7"/>
  <c r="Y140" i="7" s="1"/>
  <c r="AA140" i="7" s="1"/>
  <c r="U140" i="7"/>
  <c r="T140" i="7"/>
  <c r="AD139" i="7"/>
  <c r="W139" i="7"/>
  <c r="Y139" i="7" s="1"/>
  <c r="AA139" i="7" s="1"/>
  <c r="U139" i="7"/>
  <c r="T139" i="7"/>
  <c r="AD138" i="7"/>
  <c r="W138" i="7"/>
  <c r="Y138" i="7" s="1"/>
  <c r="AA138" i="7" s="1"/>
  <c r="U138" i="7"/>
  <c r="T138" i="7"/>
  <c r="AD137" i="7"/>
  <c r="W137" i="7"/>
  <c r="Y137" i="7" s="1"/>
  <c r="AA137" i="7" s="1"/>
  <c r="U137" i="7"/>
  <c r="T137" i="7"/>
  <c r="AD136" i="7"/>
  <c r="W136" i="7"/>
  <c r="Y136" i="7" s="1"/>
  <c r="AA136" i="7" s="1"/>
  <c r="U136" i="7"/>
  <c r="T136" i="7"/>
  <c r="AD135" i="7"/>
  <c r="W135" i="7"/>
  <c r="Y135" i="7" s="1"/>
  <c r="AA135" i="7" s="1"/>
  <c r="U135" i="7"/>
  <c r="T135" i="7"/>
  <c r="AD134" i="7"/>
  <c r="W134" i="7"/>
  <c r="Y134" i="7" s="1"/>
  <c r="AA134" i="7" s="1"/>
  <c r="U134" i="7"/>
  <c r="T134" i="7"/>
  <c r="AD133" i="7"/>
  <c r="W133" i="7"/>
  <c r="Y133" i="7" s="1"/>
  <c r="AA133" i="7" s="1"/>
  <c r="U133" i="7"/>
  <c r="T133" i="7"/>
  <c r="AD132" i="7"/>
  <c r="W132" i="7"/>
  <c r="Y132" i="7" s="1"/>
  <c r="AA132" i="7" s="1"/>
  <c r="U132" i="7"/>
  <c r="T132" i="7"/>
  <c r="AD131" i="7"/>
  <c r="W131" i="7"/>
  <c r="Y131" i="7" s="1"/>
  <c r="AA131" i="7" s="1"/>
  <c r="U131" i="7"/>
  <c r="T131" i="7"/>
  <c r="AD130" i="7"/>
  <c r="W130" i="7"/>
  <c r="Y130" i="7" s="1"/>
  <c r="AA130" i="7" s="1"/>
  <c r="U130" i="7"/>
  <c r="T130" i="7"/>
  <c r="AD129" i="7"/>
  <c r="W129" i="7"/>
  <c r="Y129" i="7" s="1"/>
  <c r="AA129" i="7" s="1"/>
  <c r="U129" i="7"/>
  <c r="T129" i="7"/>
  <c r="AD128" i="7"/>
  <c r="W128" i="7"/>
  <c r="Y128" i="7" s="1"/>
  <c r="AA128" i="7" s="1"/>
  <c r="U128" i="7"/>
  <c r="T128" i="7"/>
  <c r="AD127" i="7"/>
  <c r="W127" i="7"/>
  <c r="Y127" i="7" s="1"/>
  <c r="AA127" i="7" s="1"/>
  <c r="U127" i="7"/>
  <c r="T127" i="7"/>
  <c r="AD126" i="7"/>
  <c r="W126" i="7"/>
  <c r="Y126" i="7" s="1"/>
  <c r="AA126" i="7" s="1"/>
  <c r="U126" i="7"/>
  <c r="T126" i="7"/>
  <c r="AD124" i="7"/>
  <c r="W124" i="7"/>
  <c r="Y124" i="7" s="1"/>
  <c r="AA124" i="7" s="1"/>
  <c r="U124" i="7"/>
  <c r="T124" i="7"/>
  <c r="AD123" i="7"/>
  <c r="W123" i="7"/>
  <c r="Y123" i="7" s="1"/>
  <c r="AA123" i="7" s="1"/>
  <c r="U123" i="7"/>
  <c r="T123" i="7"/>
  <c r="AD122" i="7"/>
  <c r="W122" i="7"/>
  <c r="Y122" i="7" s="1"/>
  <c r="AA122" i="7" s="1"/>
  <c r="U122" i="7"/>
  <c r="T122" i="7"/>
  <c r="AD121" i="7"/>
  <c r="W121" i="7"/>
  <c r="Y121" i="7" s="1"/>
  <c r="AA121" i="7" s="1"/>
  <c r="U121" i="7"/>
  <c r="T121" i="7"/>
  <c r="AD120" i="7"/>
  <c r="W120" i="7"/>
  <c r="Y120" i="7" s="1"/>
  <c r="AA120" i="7" s="1"/>
  <c r="U120" i="7"/>
  <c r="T120" i="7"/>
  <c r="AD119" i="7"/>
  <c r="W119" i="7"/>
  <c r="Y119" i="7" s="1"/>
  <c r="AA119" i="7" s="1"/>
  <c r="U119" i="7"/>
  <c r="T119" i="7"/>
  <c r="AD118" i="7"/>
  <c r="W118" i="7"/>
  <c r="Y118" i="7" s="1"/>
  <c r="AA118" i="7" s="1"/>
  <c r="U118" i="7"/>
  <c r="T118" i="7"/>
  <c r="AD117" i="7"/>
  <c r="W117" i="7"/>
  <c r="Y117" i="7" s="1"/>
  <c r="AA117" i="7" s="1"/>
  <c r="U117" i="7"/>
  <c r="T117" i="7"/>
  <c r="AD116" i="7"/>
  <c r="W116" i="7"/>
  <c r="Y116" i="7" s="1"/>
  <c r="AA116" i="7" s="1"/>
  <c r="U116" i="7"/>
  <c r="T116" i="7"/>
  <c r="AD115" i="7"/>
  <c r="W115" i="7"/>
  <c r="Y115" i="7" s="1"/>
  <c r="AA115" i="7" s="1"/>
  <c r="U115" i="7"/>
  <c r="T115" i="7"/>
  <c r="AD114" i="7"/>
  <c r="W114" i="7"/>
  <c r="Y114" i="7" s="1"/>
  <c r="AA114" i="7" s="1"/>
  <c r="U114" i="7"/>
  <c r="T114" i="7"/>
  <c r="AD112" i="7"/>
  <c r="W112" i="7"/>
  <c r="Y112" i="7" s="1"/>
  <c r="AA112" i="7" s="1"/>
  <c r="U112" i="7"/>
  <c r="T112" i="7"/>
  <c r="AD111" i="7"/>
  <c r="W111" i="7"/>
  <c r="Y111" i="7" s="1"/>
  <c r="AA111" i="7" s="1"/>
  <c r="U111" i="7"/>
  <c r="T111" i="7"/>
  <c r="AD110" i="7"/>
  <c r="W110" i="7"/>
  <c r="Y110" i="7" s="1"/>
  <c r="AA110" i="7" s="1"/>
  <c r="U110" i="7"/>
  <c r="T110" i="7"/>
  <c r="AD109" i="7"/>
  <c r="W109" i="7"/>
  <c r="Y109" i="7" s="1"/>
  <c r="AA109" i="7" s="1"/>
  <c r="U109" i="7"/>
  <c r="T109" i="7"/>
  <c r="AD108" i="7"/>
  <c r="W108" i="7"/>
  <c r="Y108" i="7" s="1"/>
  <c r="AA108" i="7" s="1"/>
  <c r="U108" i="7"/>
  <c r="T108" i="7"/>
  <c r="AD107" i="7"/>
  <c r="W107" i="7"/>
  <c r="Y107" i="7" s="1"/>
  <c r="AA107" i="7" s="1"/>
  <c r="U107" i="7"/>
  <c r="T107" i="7"/>
  <c r="AD106" i="7"/>
  <c r="W106" i="7"/>
  <c r="Y106" i="7" s="1"/>
  <c r="AA106" i="7" s="1"/>
  <c r="U106" i="7"/>
  <c r="T106" i="7"/>
  <c r="AD105" i="7"/>
  <c r="W105" i="7"/>
  <c r="Y105" i="7" s="1"/>
  <c r="AA105" i="7" s="1"/>
  <c r="U105" i="7"/>
  <c r="T105" i="7"/>
  <c r="AD104" i="7"/>
  <c r="W104" i="7"/>
  <c r="Y104" i="7" s="1"/>
  <c r="AA104" i="7" s="1"/>
  <c r="U104" i="7"/>
  <c r="T104" i="7"/>
  <c r="AD103" i="7"/>
  <c r="W103" i="7"/>
  <c r="Y103" i="7" s="1"/>
  <c r="AA103" i="7" s="1"/>
  <c r="U103" i="7"/>
  <c r="T103" i="7"/>
  <c r="AD102" i="7"/>
  <c r="W102" i="7"/>
  <c r="Y102" i="7" s="1"/>
  <c r="AA102" i="7" s="1"/>
  <c r="U102" i="7"/>
  <c r="T102" i="7"/>
  <c r="AD101" i="7"/>
  <c r="W101" i="7"/>
  <c r="Y101" i="7" s="1"/>
  <c r="AA101" i="7" s="1"/>
  <c r="U101" i="7"/>
  <c r="T101" i="7"/>
  <c r="AD100" i="7"/>
  <c r="W100" i="7"/>
  <c r="Y100" i="7" s="1"/>
  <c r="AA100" i="7" s="1"/>
  <c r="U100" i="7"/>
  <c r="T100" i="7"/>
  <c r="AD99" i="7"/>
  <c r="W99" i="7"/>
  <c r="Y99" i="7" s="1"/>
  <c r="AA99" i="7" s="1"/>
  <c r="U99" i="7"/>
  <c r="T99" i="7"/>
  <c r="AD98" i="7"/>
  <c r="W98" i="7"/>
  <c r="Y98" i="7" s="1"/>
  <c r="AA98" i="7" s="1"/>
  <c r="U98" i="7"/>
  <c r="T98" i="7"/>
  <c r="AD96" i="7"/>
  <c r="W96" i="7"/>
  <c r="Y96" i="7" s="1"/>
  <c r="AA96" i="7" s="1"/>
  <c r="U96" i="7"/>
  <c r="T96" i="7"/>
  <c r="AD95" i="7"/>
  <c r="W95" i="7"/>
  <c r="Y95" i="7" s="1"/>
  <c r="AA95" i="7" s="1"/>
  <c r="U95" i="7"/>
  <c r="T95" i="7"/>
  <c r="AD94" i="7"/>
  <c r="W94" i="7"/>
  <c r="Y94" i="7" s="1"/>
  <c r="AA94" i="7" s="1"/>
  <c r="U94" i="7"/>
  <c r="T94" i="7"/>
  <c r="AD93" i="7"/>
  <c r="W93" i="7"/>
  <c r="Y93" i="7" s="1"/>
  <c r="AA93" i="7" s="1"/>
  <c r="U93" i="7"/>
  <c r="T93" i="7"/>
  <c r="AD92" i="7"/>
  <c r="W92" i="7"/>
  <c r="Y92" i="7" s="1"/>
  <c r="AA92" i="7" s="1"/>
  <c r="U92" i="7"/>
  <c r="T92" i="7"/>
  <c r="AD91" i="7"/>
  <c r="W91" i="7"/>
  <c r="Y91" i="7" s="1"/>
  <c r="AA91" i="7" s="1"/>
  <c r="U91" i="7"/>
  <c r="T91" i="7"/>
  <c r="AD90" i="7"/>
  <c r="W90" i="7"/>
  <c r="Y90" i="7" s="1"/>
  <c r="AA90" i="7" s="1"/>
  <c r="U90" i="7"/>
  <c r="T90" i="7"/>
  <c r="AD89" i="7"/>
  <c r="W89" i="7"/>
  <c r="Y89" i="7" s="1"/>
  <c r="AA89" i="7" s="1"/>
  <c r="U89" i="7"/>
  <c r="T89" i="7"/>
  <c r="AD88" i="7"/>
  <c r="W88" i="7"/>
  <c r="Y88" i="7" s="1"/>
  <c r="AA88" i="7" s="1"/>
  <c r="U88" i="7"/>
  <c r="T88" i="7"/>
  <c r="AD87" i="7"/>
  <c r="W87" i="7"/>
  <c r="Y87" i="7" s="1"/>
  <c r="AA87" i="7" s="1"/>
  <c r="U87" i="7"/>
  <c r="T87" i="7"/>
  <c r="AD86" i="7"/>
  <c r="W86" i="7"/>
  <c r="Y86" i="7" s="1"/>
  <c r="AA86" i="7" s="1"/>
  <c r="U86" i="7"/>
  <c r="T86" i="7"/>
  <c r="AD85" i="7"/>
  <c r="W85" i="7"/>
  <c r="Y85" i="7" s="1"/>
  <c r="AA85" i="7" s="1"/>
  <c r="U85" i="7"/>
  <c r="T85" i="7"/>
  <c r="AD84" i="7"/>
  <c r="W84" i="7"/>
  <c r="Y84" i="7" s="1"/>
  <c r="AA84" i="7" s="1"/>
  <c r="U84" i="7"/>
  <c r="T84" i="7"/>
  <c r="AD83" i="7"/>
  <c r="W83" i="7"/>
  <c r="Y83" i="7" s="1"/>
  <c r="AA83" i="7" s="1"/>
  <c r="U83" i="7"/>
  <c r="T83" i="7"/>
  <c r="AD82" i="7"/>
  <c r="W82" i="7"/>
  <c r="Y82" i="7" s="1"/>
  <c r="AA82" i="7" s="1"/>
  <c r="U82" i="7"/>
  <c r="T82" i="7"/>
  <c r="AD80" i="7"/>
  <c r="W80" i="7"/>
  <c r="Y80" i="7" s="1"/>
  <c r="AA80" i="7" s="1"/>
  <c r="U80" i="7"/>
  <c r="T80" i="7"/>
  <c r="AD79" i="7"/>
  <c r="W79" i="7"/>
  <c r="Y79" i="7" s="1"/>
  <c r="AA79" i="7" s="1"/>
  <c r="U79" i="7"/>
  <c r="T79" i="7"/>
  <c r="AD78" i="7"/>
  <c r="W78" i="7"/>
  <c r="Y78" i="7" s="1"/>
  <c r="AA78" i="7" s="1"/>
  <c r="U78" i="7"/>
  <c r="T78" i="7"/>
  <c r="AD77" i="7"/>
  <c r="W77" i="7"/>
  <c r="Y77" i="7" s="1"/>
  <c r="AA77" i="7" s="1"/>
  <c r="U77" i="7"/>
  <c r="T77" i="7"/>
  <c r="AD76" i="7"/>
  <c r="W76" i="7"/>
  <c r="Y76" i="7" s="1"/>
  <c r="AA76" i="7" s="1"/>
  <c r="U76" i="7"/>
  <c r="T76" i="7"/>
  <c r="AD75" i="7"/>
  <c r="W75" i="7"/>
  <c r="Y75" i="7" s="1"/>
  <c r="AA75" i="7" s="1"/>
  <c r="U75" i="7"/>
  <c r="T75" i="7"/>
  <c r="AD74" i="7"/>
  <c r="W74" i="7"/>
  <c r="Y74" i="7" s="1"/>
  <c r="AA74" i="7" s="1"/>
  <c r="U74" i="7"/>
  <c r="T74" i="7"/>
  <c r="AD73" i="7"/>
  <c r="W73" i="7"/>
  <c r="Y73" i="7" s="1"/>
  <c r="AA73" i="7" s="1"/>
  <c r="U73" i="7"/>
  <c r="T73" i="7"/>
  <c r="AD72" i="7"/>
  <c r="W72" i="7"/>
  <c r="Y72" i="7" s="1"/>
  <c r="AA72" i="7" s="1"/>
  <c r="U72" i="7"/>
  <c r="T72" i="7"/>
  <c r="AD71" i="7"/>
  <c r="W71" i="7"/>
  <c r="Y71" i="7" s="1"/>
  <c r="AA71" i="7" s="1"/>
  <c r="U71" i="7"/>
  <c r="T71" i="7"/>
  <c r="AD70" i="7"/>
  <c r="W70" i="7"/>
  <c r="Y70" i="7" s="1"/>
  <c r="AA70" i="7" s="1"/>
  <c r="U70" i="7"/>
  <c r="T70" i="7"/>
  <c r="AD69" i="7"/>
  <c r="W69" i="7"/>
  <c r="Y69" i="7" s="1"/>
  <c r="AA69" i="7" s="1"/>
  <c r="U69" i="7"/>
  <c r="T69" i="7"/>
  <c r="AD68" i="7"/>
  <c r="W68" i="7"/>
  <c r="Y68" i="7" s="1"/>
  <c r="AA68" i="7" s="1"/>
  <c r="U68" i="7"/>
  <c r="T68" i="7"/>
  <c r="T3" i="7"/>
  <c r="T2" i="7"/>
  <c r="I2" i="7"/>
  <c r="U2" i="7"/>
  <c r="W2" i="7"/>
  <c r="I3" i="7"/>
  <c r="U3" i="7"/>
  <c r="W3" i="7"/>
  <c r="Y3" i="7" s="1"/>
  <c r="AA3" i="7" s="1"/>
  <c r="AD3" i="7"/>
  <c r="I4" i="7"/>
  <c r="T4" i="7"/>
  <c r="U4" i="7"/>
  <c r="W4" i="7"/>
  <c r="Y4" i="7" s="1"/>
  <c r="AA4" i="7" s="1"/>
  <c r="AD4" i="7"/>
  <c r="I68" i="7"/>
  <c r="I69" i="7"/>
  <c r="I70" i="7"/>
  <c r="I71" i="7"/>
  <c r="I72" i="7"/>
  <c r="I73" i="7"/>
  <c r="I74" i="7"/>
  <c r="I75" i="7"/>
  <c r="I76" i="7"/>
  <c r="I77" i="7"/>
  <c r="I78" i="7"/>
  <c r="I79" i="7"/>
  <c r="I80" i="7"/>
  <c r="I82" i="7"/>
  <c r="I83" i="7"/>
  <c r="I84" i="7"/>
  <c r="I85" i="7"/>
  <c r="I86" i="7"/>
  <c r="I87" i="7"/>
  <c r="I88" i="7"/>
  <c r="I89" i="7"/>
  <c r="I90" i="7"/>
  <c r="I91" i="7"/>
  <c r="I92" i="7"/>
  <c r="I93" i="7"/>
  <c r="I94" i="7"/>
  <c r="I95" i="7"/>
  <c r="I96" i="7"/>
  <c r="I98" i="7"/>
  <c r="I99" i="7"/>
  <c r="I100" i="7"/>
  <c r="I101" i="7"/>
  <c r="I102" i="7"/>
  <c r="I103" i="7"/>
  <c r="I104" i="7"/>
  <c r="I105" i="7"/>
  <c r="I106" i="7"/>
  <c r="I107" i="7"/>
  <c r="I108" i="7"/>
  <c r="I109" i="7"/>
  <c r="I110" i="7"/>
  <c r="I111" i="7"/>
  <c r="I112" i="7"/>
  <c r="I114" i="7"/>
  <c r="I115" i="7"/>
  <c r="I116" i="7"/>
  <c r="I117" i="7"/>
  <c r="I118" i="7"/>
  <c r="I119" i="7"/>
  <c r="I120" i="7"/>
  <c r="I121" i="7"/>
  <c r="I122" i="7"/>
  <c r="I123" i="7"/>
  <c r="I124" i="7"/>
  <c r="I126" i="7"/>
  <c r="I127" i="7"/>
  <c r="I128" i="7"/>
  <c r="I129" i="7"/>
  <c r="I130" i="7"/>
  <c r="I131" i="7"/>
  <c r="I132" i="7"/>
  <c r="I133" i="7"/>
  <c r="I134" i="7"/>
  <c r="I135" i="7"/>
  <c r="I136" i="7"/>
  <c r="I137" i="7"/>
  <c r="I138" i="7"/>
  <c r="I139" i="7"/>
  <c r="I140" i="7"/>
  <c r="I142" i="7"/>
  <c r="I143" i="7"/>
  <c r="I144" i="7"/>
  <c r="I145" i="7"/>
  <c r="I146" i="7"/>
  <c r="I148" i="7"/>
  <c r="I149" i="7"/>
  <c r="I150" i="7"/>
  <c r="I151" i="7"/>
  <c r="I152" i="7"/>
  <c r="I153" i="7"/>
  <c r="I154" i="7"/>
  <c r="I155" i="7"/>
  <c r="I156" i="7"/>
  <c r="I157" i="7"/>
  <c r="I158" i="7"/>
  <c r="I159" i="7"/>
  <c r="I160" i="7"/>
  <c r="I161" i="7"/>
  <c r="I162" i="7"/>
  <c r="I163" i="7"/>
  <c r="I165" i="7"/>
  <c r="I166" i="7"/>
  <c r="I167" i="7"/>
  <c r="I168" i="7"/>
  <c r="I169" i="7"/>
  <c r="I170" i="7"/>
  <c r="I171" i="7"/>
  <c r="I172" i="7"/>
  <c r="I173" i="7"/>
  <c r="I174" i="7"/>
  <c r="I175" i="7"/>
  <c r="I176" i="7"/>
  <c r="I177" i="7"/>
  <c r="I178" i="7"/>
  <c r="I179" i="7"/>
  <c r="I180" i="7"/>
  <c r="I181" i="7"/>
  <c r="I182" i="7"/>
  <c r="I183" i="7"/>
  <c r="I184" i="7"/>
  <c r="I185" i="7"/>
  <c r="I186" i="7"/>
  <c r="P148" i="1"/>
  <c r="Q148" i="1" s="1"/>
  <c r="R148" i="1"/>
  <c r="S148" i="1" s="1"/>
  <c r="P149" i="1"/>
  <c r="Q149" i="1" s="1"/>
  <c r="R149" i="1"/>
  <c r="S149" i="1" s="1"/>
  <c r="P150" i="1"/>
  <c r="Q150" i="1" s="1"/>
  <c r="R150" i="1"/>
  <c r="S150" i="1" s="1"/>
  <c r="P151" i="1"/>
  <c r="Q151" i="1" s="1"/>
  <c r="R151" i="1"/>
  <c r="S151" i="1" s="1"/>
  <c r="P152" i="1"/>
  <c r="Q152" i="1" s="1"/>
  <c r="R152" i="1"/>
  <c r="S152" i="1" s="1"/>
  <c r="P153" i="1"/>
  <c r="Q153" i="1" s="1"/>
  <c r="R153" i="1"/>
  <c r="S153" i="1" s="1"/>
  <c r="P154" i="1"/>
  <c r="Q154" i="1" s="1"/>
  <c r="R154" i="1"/>
  <c r="S154" i="1" s="1"/>
  <c r="P155" i="1"/>
  <c r="Q155" i="1" s="1"/>
  <c r="R155" i="1"/>
  <c r="S155" i="1" s="1"/>
  <c r="P156" i="1"/>
  <c r="Q156" i="1" s="1"/>
  <c r="R156" i="1"/>
  <c r="S156" i="1" s="1"/>
  <c r="P157" i="1"/>
  <c r="Q157" i="1" s="1"/>
  <c r="R157" i="1"/>
  <c r="S157" i="1" s="1"/>
  <c r="P158" i="1"/>
  <c r="Q158" i="1" s="1"/>
  <c r="R158" i="1"/>
  <c r="S158" i="1" s="1"/>
  <c r="P159" i="1"/>
  <c r="Q159" i="1" s="1"/>
  <c r="R159" i="1"/>
  <c r="S159" i="1" s="1"/>
  <c r="P160" i="1"/>
  <c r="Q160" i="1" s="1"/>
  <c r="R160" i="1"/>
  <c r="S160" i="1" s="1"/>
  <c r="P161" i="1"/>
  <c r="Q161" i="1" s="1"/>
  <c r="R161" i="1"/>
  <c r="S161" i="1" s="1"/>
  <c r="P162" i="1"/>
  <c r="Q162" i="1" s="1"/>
  <c r="R162" i="1"/>
  <c r="S162" i="1" s="1"/>
  <c r="P163" i="1"/>
  <c r="Q163" i="1" s="1"/>
  <c r="R163" i="1"/>
  <c r="S163" i="1" s="1"/>
  <c r="P164" i="1"/>
  <c r="Q164" i="1" s="1"/>
  <c r="R164" i="1"/>
  <c r="S164" i="1" s="1"/>
  <c r="P165" i="1"/>
  <c r="Q165" i="1" s="1"/>
  <c r="R165" i="1"/>
  <c r="S165" i="1" s="1"/>
  <c r="P166" i="1"/>
  <c r="Q166" i="1" s="1"/>
  <c r="R166" i="1"/>
  <c r="S166" i="1" s="1"/>
  <c r="P167" i="1"/>
  <c r="Q167" i="1" s="1"/>
  <c r="R167" i="1"/>
  <c r="S167" i="1" s="1"/>
  <c r="P168" i="1"/>
  <c r="Q168" i="1" s="1"/>
  <c r="R168" i="1"/>
  <c r="S168" i="1" s="1"/>
  <c r="P169" i="1"/>
  <c r="Q169" i="1" s="1"/>
  <c r="R169" i="1"/>
  <c r="S169" i="1" s="1"/>
  <c r="P170" i="1"/>
  <c r="Q170" i="1" s="1"/>
  <c r="R170" i="1"/>
  <c r="S170" i="1" s="1"/>
  <c r="P171" i="1"/>
  <c r="Q171" i="1" s="1"/>
  <c r="R171" i="1"/>
  <c r="S171" i="1" s="1"/>
  <c r="P172" i="1"/>
  <c r="Q172" i="1" s="1"/>
  <c r="R172" i="1"/>
  <c r="S172" i="1" s="1"/>
  <c r="P173" i="1"/>
  <c r="Q173" i="1" s="1"/>
  <c r="R173" i="1"/>
  <c r="S173" i="1" s="1"/>
  <c r="P174" i="1"/>
  <c r="Q174" i="1" s="1"/>
  <c r="R174" i="1"/>
  <c r="S174" i="1" s="1"/>
  <c r="P175" i="1"/>
  <c r="Q175" i="1" s="1"/>
  <c r="R175" i="1"/>
  <c r="S175" i="1" s="1"/>
  <c r="I380" i="7" l="1"/>
  <c r="Y2" i="7"/>
  <c r="V177" i="7"/>
  <c r="X177" i="7" s="1"/>
  <c r="Z177" i="7" s="1"/>
  <c r="AB177" i="7" s="1"/>
  <c r="AC177" i="7" s="1"/>
  <c r="V91" i="7"/>
  <c r="X91" i="7" s="1"/>
  <c r="Z91" i="7" s="1"/>
  <c r="AB91" i="7" s="1"/>
  <c r="AC91" i="7" s="1"/>
  <c r="V176" i="7"/>
  <c r="X176" i="7" s="1"/>
  <c r="Z176" i="7" s="1"/>
  <c r="AB176" i="7" s="1"/>
  <c r="AC176" i="7" s="1"/>
  <c r="V76" i="7"/>
  <c r="X76" i="7" s="1"/>
  <c r="Z76" i="7" s="1"/>
  <c r="AB76" i="7" s="1"/>
  <c r="AC76" i="7" s="1"/>
  <c r="V109" i="7"/>
  <c r="X109" i="7" s="1"/>
  <c r="Z109" i="7" s="1"/>
  <c r="AB109" i="7" s="1"/>
  <c r="AC109" i="7" s="1"/>
  <c r="V93" i="7"/>
  <c r="X93" i="7" s="1"/>
  <c r="Z93" i="7" s="1"/>
  <c r="AB93" i="7" s="1"/>
  <c r="AC93" i="7" s="1"/>
  <c r="V124" i="7"/>
  <c r="X124" i="7" s="1"/>
  <c r="Z124" i="7" s="1"/>
  <c r="AB124" i="7" s="1"/>
  <c r="AC124" i="7" s="1"/>
  <c r="V70" i="7"/>
  <c r="X70" i="7" s="1"/>
  <c r="Z70" i="7" s="1"/>
  <c r="AB70" i="7" s="1"/>
  <c r="AC70" i="7" s="1"/>
  <c r="V143" i="7"/>
  <c r="X143" i="7" s="1"/>
  <c r="Z143" i="7" s="1"/>
  <c r="AB143" i="7" s="1"/>
  <c r="AC143" i="7" s="1"/>
  <c r="V186" i="7"/>
  <c r="X186" i="7" s="1"/>
  <c r="Z186" i="7" s="1"/>
  <c r="AB186" i="7" s="1"/>
  <c r="AC186" i="7" s="1"/>
  <c r="V184" i="7"/>
  <c r="X184" i="7" s="1"/>
  <c r="Z184" i="7" s="1"/>
  <c r="AB184" i="7" s="1"/>
  <c r="AC184" i="7" s="1"/>
  <c r="V182" i="7"/>
  <c r="X182" i="7" s="1"/>
  <c r="Z182" i="7" s="1"/>
  <c r="AB182" i="7" s="1"/>
  <c r="AC182" i="7" s="1"/>
  <c r="V181" i="7"/>
  <c r="X181" i="7" s="1"/>
  <c r="Z181" i="7" s="1"/>
  <c r="AB181" i="7" s="1"/>
  <c r="AC181" i="7" s="1"/>
  <c r="V180" i="7"/>
  <c r="X180" i="7" s="1"/>
  <c r="Z180" i="7" s="1"/>
  <c r="AB180" i="7" s="1"/>
  <c r="AC180" i="7" s="1"/>
  <c r="V179" i="7"/>
  <c r="X179" i="7" s="1"/>
  <c r="Z179" i="7" s="1"/>
  <c r="AB179" i="7" s="1"/>
  <c r="AC179" i="7" s="1"/>
  <c r="V178" i="7"/>
  <c r="X178" i="7" s="1"/>
  <c r="Z178" i="7" s="1"/>
  <c r="AB178" i="7" s="1"/>
  <c r="AC178" i="7" s="1"/>
  <c r="V173" i="7"/>
  <c r="X173" i="7" s="1"/>
  <c r="Z173" i="7" s="1"/>
  <c r="AB173" i="7" s="1"/>
  <c r="AC173" i="7" s="1"/>
  <c r="V172" i="7"/>
  <c r="X172" i="7" s="1"/>
  <c r="Z172" i="7" s="1"/>
  <c r="AB172" i="7" s="1"/>
  <c r="AC172" i="7" s="1"/>
  <c r="V171" i="7"/>
  <c r="X171" i="7" s="1"/>
  <c r="Z171" i="7" s="1"/>
  <c r="AB171" i="7" s="1"/>
  <c r="AC171" i="7" s="1"/>
  <c r="V170" i="7"/>
  <c r="X170" i="7" s="1"/>
  <c r="Z170" i="7" s="1"/>
  <c r="AB170" i="7" s="1"/>
  <c r="AC170" i="7" s="1"/>
  <c r="V168" i="7"/>
  <c r="X168" i="7" s="1"/>
  <c r="Z168" i="7" s="1"/>
  <c r="AB168" i="7" s="1"/>
  <c r="AC168" i="7" s="1"/>
  <c r="V166" i="7"/>
  <c r="X166" i="7" s="1"/>
  <c r="Z166" i="7" s="1"/>
  <c r="AB166" i="7" s="1"/>
  <c r="AC166" i="7" s="1"/>
  <c r="V163" i="7"/>
  <c r="X163" i="7" s="1"/>
  <c r="Z163" i="7" s="1"/>
  <c r="AB163" i="7" s="1"/>
  <c r="AC163" i="7" s="1"/>
  <c r="V162" i="7"/>
  <c r="X162" i="7" s="1"/>
  <c r="Z162" i="7" s="1"/>
  <c r="AB162" i="7" s="1"/>
  <c r="AC162" i="7" s="1"/>
  <c r="V161" i="7"/>
  <c r="X161" i="7" s="1"/>
  <c r="Z161" i="7" s="1"/>
  <c r="AB161" i="7" s="1"/>
  <c r="AC161" i="7" s="1"/>
  <c r="V159" i="7"/>
  <c r="X159" i="7" s="1"/>
  <c r="Z159" i="7" s="1"/>
  <c r="AB159" i="7" s="1"/>
  <c r="AC159" i="7" s="1"/>
  <c r="V156" i="7"/>
  <c r="X156" i="7" s="1"/>
  <c r="Z156" i="7" s="1"/>
  <c r="AB156" i="7" s="1"/>
  <c r="AC156" i="7" s="1"/>
  <c r="V155" i="7"/>
  <c r="X155" i="7" s="1"/>
  <c r="Z155" i="7" s="1"/>
  <c r="AB155" i="7" s="1"/>
  <c r="AC155" i="7" s="1"/>
  <c r="V154" i="7"/>
  <c r="X154" i="7" s="1"/>
  <c r="Z154" i="7" s="1"/>
  <c r="AB154" i="7" s="1"/>
  <c r="AC154" i="7" s="1"/>
  <c r="V153" i="7"/>
  <c r="X153" i="7" s="1"/>
  <c r="Z153" i="7" s="1"/>
  <c r="AB153" i="7" s="1"/>
  <c r="AC153" i="7" s="1"/>
  <c r="V152" i="7"/>
  <c r="X152" i="7" s="1"/>
  <c r="Z152" i="7" s="1"/>
  <c r="AB152" i="7" s="1"/>
  <c r="AC152" i="7" s="1"/>
  <c r="V151" i="7"/>
  <c r="X151" i="7" s="1"/>
  <c r="Z151" i="7" s="1"/>
  <c r="AB151" i="7" s="1"/>
  <c r="AC151" i="7" s="1"/>
  <c r="V150" i="7"/>
  <c r="X150" i="7" s="1"/>
  <c r="Z150" i="7" s="1"/>
  <c r="AB150" i="7" s="1"/>
  <c r="AC150" i="7" s="1"/>
  <c r="V148" i="7"/>
  <c r="X148" i="7" s="1"/>
  <c r="Z148" i="7" s="1"/>
  <c r="AB148" i="7" s="1"/>
  <c r="AC148" i="7" s="1"/>
  <c r="V146" i="7"/>
  <c r="X146" i="7" s="1"/>
  <c r="Z146" i="7" s="1"/>
  <c r="AB146" i="7" s="1"/>
  <c r="AC146" i="7" s="1"/>
  <c r="V145" i="7"/>
  <c r="X145" i="7" s="1"/>
  <c r="Z145" i="7" s="1"/>
  <c r="AB145" i="7" s="1"/>
  <c r="AC145" i="7" s="1"/>
  <c r="V144" i="7"/>
  <c r="X144" i="7" s="1"/>
  <c r="Z144" i="7" s="1"/>
  <c r="AB144" i="7" s="1"/>
  <c r="AC144" i="7" s="1"/>
  <c r="V142" i="7"/>
  <c r="X142" i="7" s="1"/>
  <c r="Z142" i="7" s="1"/>
  <c r="AB142" i="7" s="1"/>
  <c r="AC142" i="7" s="1"/>
  <c r="V140" i="7"/>
  <c r="X140" i="7" s="1"/>
  <c r="Z140" i="7" s="1"/>
  <c r="AB140" i="7" s="1"/>
  <c r="AC140" i="7" s="1"/>
  <c r="V139" i="7"/>
  <c r="X139" i="7" s="1"/>
  <c r="Z139" i="7" s="1"/>
  <c r="AB139" i="7" s="1"/>
  <c r="AC139" i="7" s="1"/>
  <c r="V138" i="7"/>
  <c r="X138" i="7" s="1"/>
  <c r="Z138" i="7" s="1"/>
  <c r="AB138" i="7" s="1"/>
  <c r="AC138" i="7" s="1"/>
  <c r="V137" i="7"/>
  <c r="X137" i="7" s="1"/>
  <c r="Z137" i="7" s="1"/>
  <c r="AB137" i="7" s="1"/>
  <c r="AC137" i="7" s="1"/>
  <c r="V135" i="7"/>
  <c r="X135" i="7" s="1"/>
  <c r="Z135" i="7" s="1"/>
  <c r="AB135" i="7" s="1"/>
  <c r="AC135" i="7" s="1"/>
  <c r="V133" i="7"/>
  <c r="X133" i="7" s="1"/>
  <c r="Z133" i="7" s="1"/>
  <c r="AB133" i="7" s="1"/>
  <c r="AC133" i="7" s="1"/>
  <c r="V131" i="7"/>
  <c r="X131" i="7" s="1"/>
  <c r="Z131" i="7" s="1"/>
  <c r="AB131" i="7" s="1"/>
  <c r="AC131" i="7" s="1"/>
  <c r="V130" i="7"/>
  <c r="X130" i="7" s="1"/>
  <c r="Z130" i="7" s="1"/>
  <c r="AB130" i="7" s="1"/>
  <c r="AC130" i="7" s="1"/>
  <c r="V129" i="7"/>
  <c r="X129" i="7" s="1"/>
  <c r="Z129" i="7" s="1"/>
  <c r="AB129" i="7" s="1"/>
  <c r="AC129" i="7" s="1"/>
  <c r="V127" i="7"/>
  <c r="X127" i="7" s="1"/>
  <c r="Z127" i="7" s="1"/>
  <c r="AB127" i="7" s="1"/>
  <c r="AC127" i="7" s="1"/>
  <c r="V121" i="7"/>
  <c r="X121" i="7" s="1"/>
  <c r="Z121" i="7" s="1"/>
  <c r="AB121" i="7" s="1"/>
  <c r="AC121" i="7" s="1"/>
  <c r="V120" i="7"/>
  <c r="X120" i="7" s="1"/>
  <c r="Z120" i="7" s="1"/>
  <c r="AB120" i="7" s="1"/>
  <c r="AC120" i="7" s="1"/>
  <c r="V119" i="7"/>
  <c r="X119" i="7" s="1"/>
  <c r="Z119" i="7" s="1"/>
  <c r="AB119" i="7" s="1"/>
  <c r="AC119" i="7" s="1"/>
  <c r="V117" i="7"/>
  <c r="X117" i="7" s="1"/>
  <c r="Z117" i="7" s="1"/>
  <c r="AB117" i="7" s="1"/>
  <c r="AC117" i="7" s="1"/>
  <c r="V115" i="7"/>
  <c r="X115" i="7" s="1"/>
  <c r="Z115" i="7" s="1"/>
  <c r="AB115" i="7" s="1"/>
  <c r="AC115" i="7" s="1"/>
  <c r="V112" i="7"/>
  <c r="X112" i="7" s="1"/>
  <c r="Z112" i="7" s="1"/>
  <c r="AB112" i="7" s="1"/>
  <c r="AC112" i="7" s="1"/>
  <c r="V111" i="7"/>
  <c r="X111" i="7" s="1"/>
  <c r="Z111" i="7" s="1"/>
  <c r="AB111" i="7" s="1"/>
  <c r="AC111" i="7" s="1"/>
  <c r="V110" i="7"/>
  <c r="X110" i="7" s="1"/>
  <c r="Z110" i="7" s="1"/>
  <c r="AB110" i="7" s="1"/>
  <c r="AC110" i="7" s="1"/>
  <c r="V108" i="7"/>
  <c r="X108" i="7" s="1"/>
  <c r="Z108" i="7" s="1"/>
  <c r="AB108" i="7" s="1"/>
  <c r="AC108" i="7" s="1"/>
  <c r="V107" i="7"/>
  <c r="X107" i="7" s="1"/>
  <c r="Z107" i="7" s="1"/>
  <c r="AB107" i="7" s="1"/>
  <c r="AC107" i="7" s="1"/>
  <c r="V106" i="7"/>
  <c r="X106" i="7" s="1"/>
  <c r="Z106" i="7" s="1"/>
  <c r="AB106" i="7" s="1"/>
  <c r="AC106" i="7" s="1"/>
  <c r="V104" i="7"/>
  <c r="X104" i="7" s="1"/>
  <c r="Z104" i="7" s="1"/>
  <c r="AB104" i="7" s="1"/>
  <c r="AC104" i="7" s="1"/>
  <c r="V103" i="7"/>
  <c r="X103" i="7" s="1"/>
  <c r="Z103" i="7" s="1"/>
  <c r="AB103" i="7" s="1"/>
  <c r="AC103" i="7" s="1"/>
  <c r="V102" i="7"/>
  <c r="X102" i="7" s="1"/>
  <c r="Z102" i="7" s="1"/>
  <c r="AB102" i="7" s="1"/>
  <c r="AC102" i="7" s="1"/>
  <c r="V101" i="7"/>
  <c r="X101" i="7" s="1"/>
  <c r="Z101" i="7" s="1"/>
  <c r="AB101" i="7" s="1"/>
  <c r="AC101" i="7" s="1"/>
  <c r="V100" i="7"/>
  <c r="X100" i="7" s="1"/>
  <c r="Z100" i="7" s="1"/>
  <c r="AB100" i="7" s="1"/>
  <c r="AC100" i="7" s="1"/>
  <c r="V99" i="7"/>
  <c r="X99" i="7" s="1"/>
  <c r="Z99" i="7" s="1"/>
  <c r="AB99" i="7" s="1"/>
  <c r="AC99" i="7" s="1"/>
  <c r="V98" i="7"/>
  <c r="X98" i="7" s="1"/>
  <c r="Z98" i="7" s="1"/>
  <c r="AB98" i="7" s="1"/>
  <c r="AC98" i="7" s="1"/>
  <c r="V96" i="7"/>
  <c r="X96" i="7" s="1"/>
  <c r="Z96" i="7" s="1"/>
  <c r="AB96" i="7" s="1"/>
  <c r="AC96" i="7" s="1"/>
  <c r="V94" i="7"/>
  <c r="X94" i="7" s="1"/>
  <c r="Z94" i="7" s="1"/>
  <c r="AB94" i="7" s="1"/>
  <c r="AC94" i="7" s="1"/>
  <c r="V92" i="7"/>
  <c r="X92" i="7" s="1"/>
  <c r="Z92" i="7" s="1"/>
  <c r="AB92" i="7" s="1"/>
  <c r="AC92" i="7" s="1"/>
  <c r="V90" i="7"/>
  <c r="X90" i="7" s="1"/>
  <c r="Z90" i="7" s="1"/>
  <c r="AB90" i="7" s="1"/>
  <c r="AC90" i="7" s="1"/>
  <c r="V89" i="7"/>
  <c r="X89" i="7" s="1"/>
  <c r="Z89" i="7" s="1"/>
  <c r="AB89" i="7" s="1"/>
  <c r="AC89" i="7" s="1"/>
  <c r="V86" i="7"/>
  <c r="X86" i="7" s="1"/>
  <c r="Z86" i="7" s="1"/>
  <c r="AB86" i="7" s="1"/>
  <c r="AC86" i="7" s="1"/>
  <c r="V85" i="7"/>
  <c r="X85" i="7" s="1"/>
  <c r="Z85" i="7" s="1"/>
  <c r="AB85" i="7" s="1"/>
  <c r="AC85" i="7" s="1"/>
  <c r="V83" i="7"/>
  <c r="X83" i="7" s="1"/>
  <c r="Z83" i="7" s="1"/>
  <c r="AB83" i="7" s="1"/>
  <c r="AC83" i="7" s="1"/>
  <c r="V82" i="7"/>
  <c r="X82" i="7" s="1"/>
  <c r="Z82" i="7" s="1"/>
  <c r="AB82" i="7" s="1"/>
  <c r="AC82" i="7" s="1"/>
  <c r="V80" i="7"/>
  <c r="X80" i="7" s="1"/>
  <c r="Z80" i="7" s="1"/>
  <c r="AB80" i="7" s="1"/>
  <c r="AC80" i="7" s="1"/>
  <c r="V78" i="7"/>
  <c r="X78" i="7" s="1"/>
  <c r="Z78" i="7" s="1"/>
  <c r="AB78" i="7" s="1"/>
  <c r="AC78" i="7" s="1"/>
  <c r="V77" i="7"/>
  <c r="X77" i="7" s="1"/>
  <c r="Z77" i="7" s="1"/>
  <c r="AB77" i="7" s="1"/>
  <c r="AC77" i="7" s="1"/>
  <c r="V75" i="7"/>
  <c r="X75" i="7" s="1"/>
  <c r="Z75" i="7" s="1"/>
  <c r="AB75" i="7" s="1"/>
  <c r="AC75" i="7" s="1"/>
  <c r="V74" i="7"/>
  <c r="X74" i="7" s="1"/>
  <c r="Z74" i="7" s="1"/>
  <c r="AB74" i="7" s="1"/>
  <c r="AC74" i="7" s="1"/>
  <c r="V73" i="7"/>
  <c r="X73" i="7" s="1"/>
  <c r="Z73" i="7" s="1"/>
  <c r="AB73" i="7" s="1"/>
  <c r="AC73" i="7" s="1"/>
  <c r="V72" i="7"/>
  <c r="X72" i="7" s="1"/>
  <c r="Z72" i="7" s="1"/>
  <c r="AB72" i="7" s="1"/>
  <c r="AC72" i="7" s="1"/>
  <c r="V69" i="7"/>
  <c r="X69" i="7" s="1"/>
  <c r="Z69" i="7" s="1"/>
  <c r="AB69" i="7" s="1"/>
  <c r="AC69" i="7" s="1"/>
  <c r="V68" i="7"/>
  <c r="X68" i="7" s="1"/>
  <c r="Z68" i="7" s="1"/>
  <c r="AB68" i="7" s="1"/>
  <c r="AC68" i="7" s="1"/>
  <c r="V126" i="7"/>
  <c r="X126" i="7" s="1"/>
  <c r="Z126" i="7" s="1"/>
  <c r="AB126" i="7" s="1"/>
  <c r="AC126" i="7" s="1"/>
  <c r="V134" i="7"/>
  <c r="X134" i="7" s="1"/>
  <c r="Z134" i="7" s="1"/>
  <c r="AB134" i="7" s="1"/>
  <c r="AC134" i="7" s="1"/>
  <c r="V160" i="7"/>
  <c r="X160" i="7" s="1"/>
  <c r="Z160" i="7" s="1"/>
  <c r="AB160" i="7" s="1"/>
  <c r="AC160" i="7" s="1"/>
  <c r="V169" i="7"/>
  <c r="X169" i="7" s="1"/>
  <c r="Z169" i="7" s="1"/>
  <c r="AB169" i="7" s="1"/>
  <c r="AC169" i="7" s="1"/>
  <c r="V118" i="7"/>
  <c r="X118" i="7" s="1"/>
  <c r="Z118" i="7" s="1"/>
  <c r="AB118" i="7" s="1"/>
  <c r="AC118" i="7" s="1"/>
  <c r="V185" i="7"/>
  <c r="X185" i="7" s="1"/>
  <c r="Z185" i="7" s="1"/>
  <c r="AB185" i="7" s="1"/>
  <c r="AC185" i="7" s="1"/>
  <c r="V79" i="7"/>
  <c r="X79" i="7" s="1"/>
  <c r="Z79" i="7" s="1"/>
  <c r="AB79" i="7" s="1"/>
  <c r="AC79" i="7" s="1"/>
  <c r="V87" i="7"/>
  <c r="X87" i="7" s="1"/>
  <c r="Z87" i="7" s="1"/>
  <c r="AB87" i="7" s="1"/>
  <c r="AC87" i="7" s="1"/>
  <c r="V128" i="7"/>
  <c r="X128" i="7" s="1"/>
  <c r="Z128" i="7" s="1"/>
  <c r="AB128" i="7" s="1"/>
  <c r="AC128" i="7" s="1"/>
  <c r="V105" i="7"/>
  <c r="X105" i="7" s="1"/>
  <c r="Z105" i="7" s="1"/>
  <c r="AB105" i="7" s="1"/>
  <c r="AC105" i="7" s="1"/>
  <c r="V116" i="7"/>
  <c r="X116" i="7" s="1"/>
  <c r="Z116" i="7" s="1"/>
  <c r="AB116" i="7" s="1"/>
  <c r="AC116" i="7" s="1"/>
  <c r="V136" i="7"/>
  <c r="X136" i="7" s="1"/>
  <c r="Z136" i="7" s="1"/>
  <c r="AB136" i="7" s="1"/>
  <c r="AC136" i="7" s="1"/>
  <c r="V84" i="7"/>
  <c r="X84" i="7" s="1"/>
  <c r="Z84" i="7" s="1"/>
  <c r="AB84" i="7" s="1"/>
  <c r="AC84" i="7" s="1"/>
  <c r="V95" i="7"/>
  <c r="X95" i="7" s="1"/>
  <c r="Z95" i="7" s="1"/>
  <c r="AB95" i="7" s="1"/>
  <c r="AC95" i="7" s="1"/>
  <c r="V158" i="7"/>
  <c r="X158" i="7" s="1"/>
  <c r="Z158" i="7" s="1"/>
  <c r="AB158" i="7" s="1"/>
  <c r="AC158" i="7" s="1"/>
  <c r="V167" i="7"/>
  <c r="X167" i="7" s="1"/>
  <c r="Z167" i="7" s="1"/>
  <c r="AB167" i="7" s="1"/>
  <c r="AC167" i="7" s="1"/>
  <c r="V123" i="7"/>
  <c r="X123" i="7" s="1"/>
  <c r="Z123" i="7" s="1"/>
  <c r="AB123" i="7" s="1"/>
  <c r="AC123" i="7" s="1"/>
  <c r="V132" i="7"/>
  <c r="X132" i="7" s="1"/>
  <c r="Z132" i="7" s="1"/>
  <c r="AB132" i="7" s="1"/>
  <c r="AC132" i="7" s="1"/>
  <c r="V165" i="7"/>
  <c r="X165" i="7" s="1"/>
  <c r="Z165" i="7" s="1"/>
  <c r="AB165" i="7" s="1"/>
  <c r="AC165" i="7" s="1"/>
  <c r="V71" i="7"/>
  <c r="X71" i="7" s="1"/>
  <c r="Z71" i="7" s="1"/>
  <c r="AB71" i="7" s="1"/>
  <c r="AC71" i="7" s="1"/>
  <c r="V149" i="7"/>
  <c r="X149" i="7" s="1"/>
  <c r="Z149" i="7" s="1"/>
  <c r="AB149" i="7" s="1"/>
  <c r="AC149" i="7" s="1"/>
  <c r="V88" i="7"/>
  <c r="X88" i="7" s="1"/>
  <c r="Z88" i="7" s="1"/>
  <c r="AB88" i="7" s="1"/>
  <c r="AC88" i="7" s="1"/>
  <c r="V157" i="7"/>
  <c r="X157" i="7" s="1"/>
  <c r="Z157" i="7" s="1"/>
  <c r="AB157" i="7" s="1"/>
  <c r="AC157" i="7" s="1"/>
  <c r="V183" i="7"/>
  <c r="X183" i="7" s="1"/>
  <c r="Z183" i="7" s="1"/>
  <c r="AB183" i="7" s="1"/>
  <c r="AC183" i="7" s="1"/>
  <c r="V114" i="7"/>
  <c r="X114" i="7" s="1"/>
  <c r="Z114" i="7" s="1"/>
  <c r="AB114" i="7" s="1"/>
  <c r="AC114" i="7" s="1"/>
  <c r="V175" i="7"/>
  <c r="X175" i="7" s="1"/>
  <c r="Z175" i="7" s="1"/>
  <c r="AB175" i="7" s="1"/>
  <c r="AC175" i="7" s="1"/>
  <c r="V122" i="7"/>
  <c r="X122" i="7" s="1"/>
  <c r="Z122" i="7" s="1"/>
  <c r="AB122" i="7" s="1"/>
  <c r="AC122" i="7" s="1"/>
  <c r="V174" i="7"/>
  <c r="X174" i="7" s="1"/>
  <c r="Z174" i="7" s="1"/>
  <c r="AB174" i="7" s="1"/>
  <c r="AC174" i="7" s="1"/>
  <c r="V4" i="7"/>
  <c r="X4" i="7" s="1"/>
  <c r="Z4" i="7" s="1"/>
  <c r="AB4" i="7" s="1"/>
  <c r="AC4" i="7" s="1"/>
  <c r="V3" i="7"/>
  <c r="X3" i="7" s="1"/>
  <c r="Z3" i="7" s="1"/>
  <c r="AB3" i="7" s="1"/>
  <c r="AC3" i="7" s="1"/>
  <c r="V2" i="7"/>
  <c r="T63" i="7"/>
  <c r="U63" i="7"/>
  <c r="W63" i="7"/>
  <c r="Y63" i="7" s="1"/>
  <c r="AA63" i="7" s="1"/>
  <c r="AD63" i="7"/>
  <c r="T65" i="7"/>
  <c r="U65" i="7"/>
  <c r="W65" i="7"/>
  <c r="Y65" i="7" s="1"/>
  <c r="AA65" i="7" s="1"/>
  <c r="AD65" i="7"/>
  <c r="T66" i="7"/>
  <c r="U66" i="7"/>
  <c r="W66" i="7"/>
  <c r="Y66" i="7" s="1"/>
  <c r="AA66" i="7" s="1"/>
  <c r="AD66" i="7"/>
  <c r="T67" i="7"/>
  <c r="U67" i="7"/>
  <c r="W67" i="7"/>
  <c r="Y67" i="7" s="1"/>
  <c r="AA67" i="7" s="1"/>
  <c r="AD67" i="7"/>
  <c r="I63" i="7"/>
  <c r="I65" i="7"/>
  <c r="I66" i="7"/>
  <c r="I67" i="7"/>
  <c r="AA2" i="7" l="1"/>
  <c r="X2" i="7"/>
  <c r="V66" i="7"/>
  <c r="X66" i="7" s="1"/>
  <c r="Z66" i="7" s="1"/>
  <c r="AB66" i="7" s="1"/>
  <c r="AC66" i="7" s="1"/>
  <c r="V63" i="7"/>
  <c r="X63" i="7" s="1"/>
  <c r="Z63" i="7" s="1"/>
  <c r="AB63" i="7" s="1"/>
  <c r="AC63" i="7" s="1"/>
  <c r="V67" i="7"/>
  <c r="X67" i="7" s="1"/>
  <c r="Z67" i="7" s="1"/>
  <c r="AB67" i="7" s="1"/>
  <c r="AC67" i="7" s="1"/>
  <c r="V65" i="7"/>
  <c r="X65" i="7" s="1"/>
  <c r="Z65" i="7" s="1"/>
  <c r="AB65" i="7" s="1"/>
  <c r="AC65" i="7" s="1"/>
  <c r="Z2" i="7" l="1"/>
  <c r="AD5" i="7"/>
  <c r="AD6" i="7"/>
  <c r="AD8" i="7"/>
  <c r="AD9" i="7"/>
  <c r="AD10" i="7"/>
  <c r="AD11" i="7"/>
  <c r="AD12" i="7"/>
  <c r="AD13" i="7"/>
  <c r="AD14" i="7"/>
  <c r="AD15" i="7"/>
  <c r="AD16" i="7"/>
  <c r="AD17" i="7"/>
  <c r="AD18" i="7"/>
  <c r="AD19" i="7"/>
  <c r="AD20" i="7"/>
  <c r="AD21" i="7"/>
  <c r="AD22" i="7"/>
  <c r="AD24" i="7"/>
  <c r="AD25" i="7"/>
  <c r="AD26" i="7"/>
  <c r="AD27" i="7"/>
  <c r="AD28" i="7"/>
  <c r="AD29" i="7"/>
  <c r="AD30" i="7"/>
  <c r="AD31" i="7"/>
  <c r="AD32" i="7"/>
  <c r="AD33" i="7"/>
  <c r="AD34" i="7"/>
  <c r="AD35" i="7"/>
  <c r="AD36" i="7"/>
  <c r="AD37" i="7"/>
  <c r="AD38" i="7"/>
  <c r="AD39" i="7"/>
  <c r="AD40" i="7"/>
  <c r="AD41" i="7"/>
  <c r="AD42" i="7"/>
  <c r="AD43" i="7"/>
  <c r="AD44" i="7"/>
  <c r="AD45" i="7"/>
  <c r="AD46" i="7"/>
  <c r="AD47" i="7"/>
  <c r="AD48" i="7"/>
  <c r="AD49" i="7"/>
  <c r="AD51" i="7"/>
  <c r="AD52" i="7"/>
  <c r="AD53" i="7"/>
  <c r="AD54" i="7"/>
  <c r="AD55" i="7"/>
  <c r="AD56" i="7"/>
  <c r="AD57" i="7"/>
  <c r="AD58" i="7"/>
  <c r="AD59" i="7"/>
  <c r="AD60" i="7"/>
  <c r="AD61" i="7"/>
  <c r="AD62" i="7"/>
  <c r="T5" i="7"/>
  <c r="U5" i="7"/>
  <c r="W5" i="7"/>
  <c r="Y5" i="7" s="1"/>
  <c r="AA5" i="7" s="1"/>
  <c r="T6" i="7"/>
  <c r="U6" i="7"/>
  <c r="W6" i="7"/>
  <c r="Y6" i="7" s="1"/>
  <c r="AA6" i="7" s="1"/>
  <c r="T8" i="7"/>
  <c r="U8" i="7"/>
  <c r="W8" i="7"/>
  <c r="Y8" i="7" s="1"/>
  <c r="AA8" i="7" s="1"/>
  <c r="T9" i="7"/>
  <c r="U9" i="7"/>
  <c r="W9" i="7"/>
  <c r="Y9" i="7" s="1"/>
  <c r="AA9" i="7" s="1"/>
  <c r="T10" i="7"/>
  <c r="U10" i="7"/>
  <c r="W10" i="7"/>
  <c r="Y10" i="7" s="1"/>
  <c r="AA10" i="7" s="1"/>
  <c r="T11" i="7"/>
  <c r="U11" i="7"/>
  <c r="W11" i="7"/>
  <c r="Y11" i="7" s="1"/>
  <c r="AA11" i="7" s="1"/>
  <c r="T12" i="7"/>
  <c r="U12" i="7"/>
  <c r="W12" i="7"/>
  <c r="Y12" i="7" s="1"/>
  <c r="AA12" i="7" s="1"/>
  <c r="T13" i="7"/>
  <c r="U13" i="7"/>
  <c r="W13" i="7"/>
  <c r="Y13" i="7" s="1"/>
  <c r="AA13" i="7" s="1"/>
  <c r="T14" i="7"/>
  <c r="U14" i="7"/>
  <c r="W14" i="7"/>
  <c r="Y14" i="7" s="1"/>
  <c r="AA14" i="7" s="1"/>
  <c r="T15" i="7"/>
  <c r="U15" i="7"/>
  <c r="W15" i="7"/>
  <c r="Y15" i="7" s="1"/>
  <c r="AA15" i="7" s="1"/>
  <c r="T16" i="7"/>
  <c r="U16" i="7"/>
  <c r="W16" i="7"/>
  <c r="Y16" i="7" s="1"/>
  <c r="AA16" i="7" s="1"/>
  <c r="T17" i="7"/>
  <c r="U17" i="7"/>
  <c r="W17" i="7"/>
  <c r="Y17" i="7" s="1"/>
  <c r="AA17" i="7" s="1"/>
  <c r="T18" i="7"/>
  <c r="U18" i="7"/>
  <c r="W18" i="7"/>
  <c r="Y18" i="7" s="1"/>
  <c r="AA18" i="7" s="1"/>
  <c r="T19" i="7"/>
  <c r="U19" i="7"/>
  <c r="W19" i="7"/>
  <c r="Y19" i="7" s="1"/>
  <c r="AA19" i="7" s="1"/>
  <c r="T20" i="7"/>
  <c r="U20" i="7"/>
  <c r="W20" i="7"/>
  <c r="Y20" i="7" s="1"/>
  <c r="AA20" i="7" s="1"/>
  <c r="T21" i="7"/>
  <c r="U21" i="7"/>
  <c r="W21" i="7"/>
  <c r="Y21" i="7" s="1"/>
  <c r="AA21" i="7" s="1"/>
  <c r="T22" i="7"/>
  <c r="U22" i="7"/>
  <c r="W22" i="7"/>
  <c r="Y22" i="7" s="1"/>
  <c r="AA22" i="7" s="1"/>
  <c r="T24" i="7"/>
  <c r="U24" i="7"/>
  <c r="W24" i="7"/>
  <c r="Y24" i="7" s="1"/>
  <c r="AA24" i="7" s="1"/>
  <c r="T25" i="7"/>
  <c r="U25" i="7"/>
  <c r="W25" i="7"/>
  <c r="Y25" i="7" s="1"/>
  <c r="AA25" i="7" s="1"/>
  <c r="T26" i="7"/>
  <c r="U26" i="7"/>
  <c r="W26" i="7"/>
  <c r="Y26" i="7" s="1"/>
  <c r="AA26" i="7" s="1"/>
  <c r="T27" i="7"/>
  <c r="U27" i="7"/>
  <c r="W27" i="7"/>
  <c r="Y27" i="7" s="1"/>
  <c r="AA27" i="7" s="1"/>
  <c r="T28" i="7"/>
  <c r="U28" i="7"/>
  <c r="W28" i="7"/>
  <c r="Y28" i="7" s="1"/>
  <c r="AA28" i="7" s="1"/>
  <c r="T29" i="7"/>
  <c r="U29" i="7"/>
  <c r="W29" i="7"/>
  <c r="Y29" i="7" s="1"/>
  <c r="AA29" i="7" s="1"/>
  <c r="T30" i="7"/>
  <c r="U30" i="7"/>
  <c r="W30" i="7"/>
  <c r="Y30" i="7" s="1"/>
  <c r="AA30" i="7" s="1"/>
  <c r="T31" i="7"/>
  <c r="U31" i="7"/>
  <c r="W31" i="7"/>
  <c r="Y31" i="7" s="1"/>
  <c r="AA31" i="7" s="1"/>
  <c r="T32" i="7"/>
  <c r="U32" i="7"/>
  <c r="W32" i="7"/>
  <c r="Y32" i="7" s="1"/>
  <c r="AA32" i="7" s="1"/>
  <c r="T33" i="7"/>
  <c r="U33" i="7"/>
  <c r="W33" i="7"/>
  <c r="Y33" i="7" s="1"/>
  <c r="AA33" i="7" s="1"/>
  <c r="T34" i="7"/>
  <c r="U34" i="7"/>
  <c r="W34" i="7"/>
  <c r="Y34" i="7" s="1"/>
  <c r="AA34" i="7" s="1"/>
  <c r="T35" i="7"/>
  <c r="U35" i="7"/>
  <c r="W35" i="7"/>
  <c r="Y35" i="7" s="1"/>
  <c r="AA35" i="7" s="1"/>
  <c r="T36" i="7"/>
  <c r="U36" i="7"/>
  <c r="W36" i="7"/>
  <c r="Y36" i="7" s="1"/>
  <c r="AA36" i="7" s="1"/>
  <c r="T37" i="7"/>
  <c r="U37" i="7"/>
  <c r="W37" i="7"/>
  <c r="Y37" i="7" s="1"/>
  <c r="AA37" i="7" s="1"/>
  <c r="T38" i="7"/>
  <c r="U38" i="7"/>
  <c r="W38" i="7"/>
  <c r="Y38" i="7" s="1"/>
  <c r="AA38" i="7" s="1"/>
  <c r="T39" i="7"/>
  <c r="U39" i="7"/>
  <c r="W39" i="7"/>
  <c r="Y39" i="7" s="1"/>
  <c r="AA39" i="7" s="1"/>
  <c r="T40" i="7"/>
  <c r="U40" i="7"/>
  <c r="W40" i="7"/>
  <c r="Y40" i="7" s="1"/>
  <c r="AA40" i="7" s="1"/>
  <c r="T41" i="7"/>
  <c r="U41" i="7"/>
  <c r="W41" i="7"/>
  <c r="Y41" i="7" s="1"/>
  <c r="AA41" i="7" s="1"/>
  <c r="T42" i="7"/>
  <c r="U42" i="7"/>
  <c r="W42" i="7"/>
  <c r="Y42" i="7" s="1"/>
  <c r="AA42" i="7" s="1"/>
  <c r="T43" i="7"/>
  <c r="U43" i="7"/>
  <c r="W43" i="7"/>
  <c r="Y43" i="7" s="1"/>
  <c r="AA43" i="7" s="1"/>
  <c r="T44" i="7"/>
  <c r="U44" i="7"/>
  <c r="W44" i="7"/>
  <c r="Y44" i="7" s="1"/>
  <c r="AA44" i="7" s="1"/>
  <c r="T45" i="7"/>
  <c r="U45" i="7"/>
  <c r="W45" i="7"/>
  <c r="Y45" i="7" s="1"/>
  <c r="AA45" i="7" s="1"/>
  <c r="T46" i="7"/>
  <c r="U46" i="7"/>
  <c r="W46" i="7"/>
  <c r="Y46" i="7" s="1"/>
  <c r="AA46" i="7" s="1"/>
  <c r="T47" i="7"/>
  <c r="U47" i="7"/>
  <c r="W47" i="7"/>
  <c r="Y47" i="7" s="1"/>
  <c r="AA47" i="7" s="1"/>
  <c r="T48" i="7"/>
  <c r="U48" i="7"/>
  <c r="W48" i="7"/>
  <c r="Y48" i="7" s="1"/>
  <c r="AA48" i="7" s="1"/>
  <c r="T49" i="7"/>
  <c r="U49" i="7"/>
  <c r="W49" i="7"/>
  <c r="Y49" i="7" s="1"/>
  <c r="AA49" i="7" s="1"/>
  <c r="T51" i="7"/>
  <c r="U51" i="7"/>
  <c r="W51" i="7"/>
  <c r="Y51" i="7" s="1"/>
  <c r="AA51" i="7" s="1"/>
  <c r="T52" i="7"/>
  <c r="U52" i="7"/>
  <c r="W52" i="7"/>
  <c r="Y52" i="7" s="1"/>
  <c r="AA52" i="7" s="1"/>
  <c r="T53" i="7"/>
  <c r="U53" i="7"/>
  <c r="W53" i="7"/>
  <c r="Y53" i="7" s="1"/>
  <c r="AA53" i="7" s="1"/>
  <c r="T54" i="7"/>
  <c r="U54" i="7"/>
  <c r="W54" i="7"/>
  <c r="Y54" i="7" s="1"/>
  <c r="AA54" i="7" s="1"/>
  <c r="T55" i="7"/>
  <c r="U55" i="7"/>
  <c r="W55" i="7"/>
  <c r="Y55" i="7" s="1"/>
  <c r="AA55" i="7" s="1"/>
  <c r="T56" i="7"/>
  <c r="U56" i="7"/>
  <c r="W56" i="7"/>
  <c r="Y56" i="7" s="1"/>
  <c r="AA56" i="7" s="1"/>
  <c r="T57" i="7"/>
  <c r="U57" i="7"/>
  <c r="W57" i="7"/>
  <c r="Y57" i="7" s="1"/>
  <c r="AA57" i="7" s="1"/>
  <c r="T58" i="7"/>
  <c r="U58" i="7"/>
  <c r="W58" i="7"/>
  <c r="Y58" i="7" s="1"/>
  <c r="AA58" i="7" s="1"/>
  <c r="T59" i="7"/>
  <c r="U59" i="7"/>
  <c r="W59" i="7"/>
  <c r="Y59" i="7" s="1"/>
  <c r="AA59" i="7" s="1"/>
  <c r="T60" i="7"/>
  <c r="U60" i="7"/>
  <c r="W60" i="7"/>
  <c r="Y60" i="7" s="1"/>
  <c r="AA60" i="7" s="1"/>
  <c r="T61" i="7"/>
  <c r="U61" i="7"/>
  <c r="W61" i="7"/>
  <c r="Y61" i="7" s="1"/>
  <c r="AA61" i="7" s="1"/>
  <c r="T62" i="7"/>
  <c r="U62" i="7"/>
  <c r="W62" i="7"/>
  <c r="Y62" i="7" s="1"/>
  <c r="AA62" i="7" s="1"/>
  <c r="I5" i="7"/>
  <c r="I6" i="7"/>
  <c r="I8" i="7"/>
  <c r="I9" i="7"/>
  <c r="I10" i="7"/>
  <c r="I11" i="7"/>
  <c r="I12" i="7"/>
  <c r="I13" i="7"/>
  <c r="I14" i="7"/>
  <c r="I15" i="7"/>
  <c r="I16" i="7"/>
  <c r="I17" i="7"/>
  <c r="I18" i="7"/>
  <c r="I19" i="7"/>
  <c r="I20" i="7"/>
  <c r="I21" i="7"/>
  <c r="I22" i="7"/>
  <c r="I24" i="7"/>
  <c r="I25" i="7"/>
  <c r="I26" i="7"/>
  <c r="I27" i="7"/>
  <c r="I28" i="7"/>
  <c r="I29" i="7"/>
  <c r="I30" i="7"/>
  <c r="I31" i="7"/>
  <c r="I32" i="7"/>
  <c r="I33" i="7"/>
  <c r="I35" i="7"/>
  <c r="I36" i="7"/>
  <c r="I37" i="7"/>
  <c r="I38" i="7"/>
  <c r="I39" i="7"/>
  <c r="I40" i="7"/>
  <c r="I41" i="7"/>
  <c r="I42" i="7"/>
  <c r="I43" i="7"/>
  <c r="I44" i="7"/>
  <c r="I45" i="7"/>
  <c r="I46" i="7"/>
  <c r="I47" i="7"/>
  <c r="I48" i="7"/>
  <c r="I49" i="7"/>
  <c r="I51" i="7"/>
  <c r="I52" i="7"/>
  <c r="I53" i="7"/>
  <c r="I54" i="7"/>
  <c r="I55" i="7"/>
  <c r="I56" i="7"/>
  <c r="I57" i="7"/>
  <c r="I58" i="7"/>
  <c r="I59" i="7"/>
  <c r="I60" i="7"/>
  <c r="I61" i="7"/>
  <c r="I62" i="7"/>
  <c r="L380" i="7" l="1"/>
  <c r="AB2" i="7"/>
  <c r="V42" i="7"/>
  <c r="X42" i="7" s="1"/>
  <c r="Z42" i="7" s="1"/>
  <c r="AB42" i="7" s="1"/>
  <c r="AC42" i="7" s="1"/>
  <c r="V44" i="7"/>
  <c r="X44" i="7" s="1"/>
  <c r="Z44" i="7" s="1"/>
  <c r="AB44" i="7" s="1"/>
  <c r="AC44" i="7" s="1"/>
  <c r="V24" i="7"/>
  <c r="X24" i="7" s="1"/>
  <c r="Z24" i="7" s="1"/>
  <c r="AB24" i="7" s="1"/>
  <c r="AC24" i="7" s="1"/>
  <c r="V62" i="7"/>
  <c r="X62" i="7" s="1"/>
  <c r="Z62" i="7" s="1"/>
  <c r="AB62" i="7" s="1"/>
  <c r="AC62" i="7" s="1"/>
  <c r="V34" i="7"/>
  <c r="X34" i="7" s="1"/>
  <c r="Z34" i="7" s="1"/>
  <c r="AB34" i="7" s="1"/>
  <c r="AC34" i="7" s="1"/>
  <c r="V25" i="7"/>
  <c r="X25" i="7" s="1"/>
  <c r="Z25" i="7" s="1"/>
  <c r="AB25" i="7" s="1"/>
  <c r="AC25" i="7" s="1"/>
  <c r="V58" i="7"/>
  <c r="X58" i="7" s="1"/>
  <c r="Z58" i="7" s="1"/>
  <c r="AB58" i="7" s="1"/>
  <c r="AC58" i="7" s="1"/>
  <c r="V41" i="7"/>
  <c r="X41" i="7" s="1"/>
  <c r="Z41" i="7" s="1"/>
  <c r="AB41" i="7" s="1"/>
  <c r="AC41" i="7" s="1"/>
  <c r="V49" i="7"/>
  <c r="X49" i="7" s="1"/>
  <c r="Z49" i="7" s="1"/>
  <c r="AB49" i="7" s="1"/>
  <c r="AC49" i="7" s="1"/>
  <c r="V45" i="7"/>
  <c r="X45" i="7" s="1"/>
  <c r="Z45" i="7" s="1"/>
  <c r="AB45" i="7" s="1"/>
  <c r="AC45" i="7" s="1"/>
  <c r="V32" i="7"/>
  <c r="X32" i="7" s="1"/>
  <c r="Z32" i="7" s="1"/>
  <c r="AB32" i="7" s="1"/>
  <c r="AC32" i="7" s="1"/>
  <c r="V21" i="7"/>
  <c r="X21" i="7" s="1"/>
  <c r="Z21" i="7" s="1"/>
  <c r="AB21" i="7" s="1"/>
  <c r="AC21" i="7" s="1"/>
  <c r="V26" i="7"/>
  <c r="X26" i="7" s="1"/>
  <c r="Z26" i="7" s="1"/>
  <c r="AB26" i="7" s="1"/>
  <c r="AC26" i="7" s="1"/>
  <c r="V19" i="7"/>
  <c r="X19" i="7" s="1"/>
  <c r="Z19" i="7" s="1"/>
  <c r="AB19" i="7" s="1"/>
  <c r="AC19" i="7" s="1"/>
  <c r="V15" i="7"/>
  <c r="X15" i="7" s="1"/>
  <c r="Z15" i="7" s="1"/>
  <c r="AB15" i="7" s="1"/>
  <c r="AC15" i="7" s="1"/>
  <c r="V28" i="7"/>
  <c r="X28" i="7" s="1"/>
  <c r="Z28" i="7" s="1"/>
  <c r="AB28" i="7" s="1"/>
  <c r="AC28" i="7" s="1"/>
  <c r="V37" i="7"/>
  <c r="X37" i="7" s="1"/>
  <c r="Z37" i="7" s="1"/>
  <c r="AB37" i="7" s="1"/>
  <c r="AC37" i="7" s="1"/>
  <c r="V33" i="7"/>
  <c r="X33" i="7" s="1"/>
  <c r="Z33" i="7" s="1"/>
  <c r="AB33" i="7" s="1"/>
  <c r="AC33" i="7" s="1"/>
  <c r="V20" i="7"/>
  <c r="X20" i="7" s="1"/>
  <c r="Z20" i="7" s="1"/>
  <c r="AB20" i="7" s="1"/>
  <c r="AC20" i="7" s="1"/>
  <c r="V18" i="7"/>
  <c r="X18" i="7" s="1"/>
  <c r="Z18" i="7" s="1"/>
  <c r="AB18" i="7" s="1"/>
  <c r="AC18" i="7" s="1"/>
  <c r="V17" i="7"/>
  <c r="X17" i="7" s="1"/>
  <c r="Z17" i="7" s="1"/>
  <c r="AB17" i="7" s="1"/>
  <c r="AC17" i="7" s="1"/>
  <c r="V14" i="7"/>
  <c r="X14" i="7" s="1"/>
  <c r="Z14" i="7" s="1"/>
  <c r="AB14" i="7" s="1"/>
  <c r="AC14" i="7" s="1"/>
  <c r="V12" i="7"/>
  <c r="X12" i="7" s="1"/>
  <c r="Z12" i="7" s="1"/>
  <c r="AB12" i="7" s="1"/>
  <c r="AC12" i="7" s="1"/>
  <c r="V11" i="7"/>
  <c r="X11" i="7" s="1"/>
  <c r="Z11" i="7" s="1"/>
  <c r="AB11" i="7" s="1"/>
  <c r="AC11" i="7" s="1"/>
  <c r="V9" i="7"/>
  <c r="X9" i="7" s="1"/>
  <c r="Z9" i="7" s="1"/>
  <c r="AB9" i="7" s="1"/>
  <c r="AC9" i="7" s="1"/>
  <c r="V6" i="7"/>
  <c r="X6" i="7" s="1"/>
  <c r="Z6" i="7" s="1"/>
  <c r="AB6" i="7" s="1"/>
  <c r="AC6" i="7" s="1"/>
  <c r="V5" i="7"/>
  <c r="X5" i="7" s="1"/>
  <c r="Z5" i="7" s="1"/>
  <c r="AB5" i="7" s="1"/>
  <c r="AC5" i="7" s="1"/>
  <c r="V61" i="7"/>
  <c r="X61" i="7" s="1"/>
  <c r="Z61" i="7" s="1"/>
  <c r="AB61" i="7" s="1"/>
  <c r="AC61" i="7" s="1"/>
  <c r="V59" i="7"/>
  <c r="X59" i="7" s="1"/>
  <c r="Z59" i="7" s="1"/>
  <c r="AB59" i="7" s="1"/>
  <c r="AC59" i="7" s="1"/>
  <c r="V52" i="7"/>
  <c r="X52" i="7" s="1"/>
  <c r="Z52" i="7" s="1"/>
  <c r="AB52" i="7" s="1"/>
  <c r="AC52" i="7" s="1"/>
  <c r="V29" i="7"/>
  <c r="X29" i="7" s="1"/>
  <c r="Z29" i="7" s="1"/>
  <c r="AB29" i="7" s="1"/>
  <c r="AC29" i="7" s="1"/>
  <c r="V27" i="7"/>
  <c r="X27" i="7" s="1"/>
  <c r="Z27" i="7" s="1"/>
  <c r="AB27" i="7" s="1"/>
  <c r="AC27" i="7" s="1"/>
  <c r="V56" i="7"/>
  <c r="X56" i="7" s="1"/>
  <c r="Z56" i="7" s="1"/>
  <c r="AB56" i="7" s="1"/>
  <c r="AC56" i="7" s="1"/>
  <c r="V54" i="7"/>
  <c r="X54" i="7" s="1"/>
  <c r="Z54" i="7" s="1"/>
  <c r="AB54" i="7" s="1"/>
  <c r="AC54" i="7" s="1"/>
  <c r="V55" i="7"/>
  <c r="X55" i="7" s="1"/>
  <c r="Z55" i="7" s="1"/>
  <c r="AB55" i="7" s="1"/>
  <c r="AC55" i="7" s="1"/>
  <c r="V30" i="7"/>
  <c r="X30" i="7" s="1"/>
  <c r="Z30" i="7" s="1"/>
  <c r="AB30" i="7" s="1"/>
  <c r="AC30" i="7" s="1"/>
  <c r="V16" i="7"/>
  <c r="X16" i="7" s="1"/>
  <c r="Z16" i="7" s="1"/>
  <c r="AB16" i="7" s="1"/>
  <c r="AC16" i="7" s="1"/>
  <c r="V13" i="7"/>
  <c r="X13" i="7" s="1"/>
  <c r="Z13" i="7" s="1"/>
  <c r="AB13" i="7" s="1"/>
  <c r="AC13" i="7" s="1"/>
  <c r="V10" i="7"/>
  <c r="X10" i="7" s="1"/>
  <c r="Z10" i="7" s="1"/>
  <c r="AB10" i="7" s="1"/>
  <c r="AC10" i="7" s="1"/>
  <c r="V60" i="7"/>
  <c r="X60" i="7" s="1"/>
  <c r="Z60" i="7" s="1"/>
  <c r="AB60" i="7" s="1"/>
  <c r="AC60" i="7" s="1"/>
  <c r="V57" i="7"/>
  <c r="X57" i="7" s="1"/>
  <c r="Z57" i="7" s="1"/>
  <c r="AB57" i="7" s="1"/>
  <c r="AC57" i="7" s="1"/>
  <c r="V51" i="7"/>
  <c r="X51" i="7" s="1"/>
  <c r="Z51" i="7" s="1"/>
  <c r="AB51" i="7" s="1"/>
  <c r="AC51" i="7" s="1"/>
  <c r="V48" i="7"/>
  <c r="X48" i="7" s="1"/>
  <c r="Z48" i="7" s="1"/>
  <c r="AB48" i="7" s="1"/>
  <c r="AC48" i="7" s="1"/>
  <c r="V47" i="7"/>
  <c r="X47" i="7" s="1"/>
  <c r="Z47" i="7" s="1"/>
  <c r="AB47" i="7" s="1"/>
  <c r="AC47" i="7" s="1"/>
  <c r="V46" i="7"/>
  <c r="X46" i="7" s="1"/>
  <c r="Z46" i="7" s="1"/>
  <c r="AB46" i="7" s="1"/>
  <c r="AC46" i="7" s="1"/>
  <c r="V43" i="7"/>
  <c r="X43" i="7" s="1"/>
  <c r="Z43" i="7" s="1"/>
  <c r="AB43" i="7" s="1"/>
  <c r="AC43" i="7" s="1"/>
  <c r="V40" i="7"/>
  <c r="X40" i="7" s="1"/>
  <c r="Z40" i="7" s="1"/>
  <c r="AB40" i="7" s="1"/>
  <c r="AC40" i="7" s="1"/>
  <c r="V39" i="7"/>
  <c r="X39" i="7" s="1"/>
  <c r="Z39" i="7" s="1"/>
  <c r="AB39" i="7" s="1"/>
  <c r="AC39" i="7" s="1"/>
  <c r="V38" i="7"/>
  <c r="X38" i="7" s="1"/>
  <c r="Z38" i="7" s="1"/>
  <c r="AB38" i="7" s="1"/>
  <c r="AC38" i="7" s="1"/>
  <c r="V36" i="7"/>
  <c r="X36" i="7" s="1"/>
  <c r="Z36" i="7" s="1"/>
  <c r="AB36" i="7" s="1"/>
  <c r="AC36" i="7" s="1"/>
  <c r="V35" i="7"/>
  <c r="X35" i="7" s="1"/>
  <c r="Z35" i="7" s="1"/>
  <c r="AB35" i="7" s="1"/>
  <c r="AC35" i="7" s="1"/>
  <c r="V22" i="7"/>
  <c r="X22" i="7" s="1"/>
  <c r="Z22" i="7" s="1"/>
  <c r="AB22" i="7" s="1"/>
  <c r="AC22" i="7" s="1"/>
  <c r="V8" i="7"/>
  <c r="X8" i="7" s="1"/>
  <c r="Z8" i="7" s="1"/>
  <c r="AB8" i="7" s="1"/>
  <c r="AC8" i="7" s="1"/>
  <c r="V31" i="7"/>
  <c r="X31" i="7" s="1"/>
  <c r="Z31" i="7" s="1"/>
  <c r="AB31" i="7" s="1"/>
  <c r="AC31" i="7" s="1"/>
  <c r="V53" i="7"/>
  <c r="X53" i="7" s="1"/>
  <c r="Z53" i="7" s="1"/>
  <c r="AB53" i="7" s="1"/>
  <c r="AC53" i="7" s="1"/>
  <c r="R3" i="1"/>
  <c r="S3" i="1" s="1"/>
  <c r="R4" i="1"/>
  <c r="S4" i="1" s="1"/>
  <c r="R5" i="1"/>
  <c r="S5" i="1" s="1"/>
  <c r="R6" i="1"/>
  <c r="S6" i="1" s="1"/>
  <c r="R7" i="1"/>
  <c r="S7" i="1" s="1"/>
  <c r="R8" i="1"/>
  <c r="S8" i="1" s="1"/>
  <c r="R9" i="1"/>
  <c r="S9" i="1" s="1"/>
  <c r="R10" i="1"/>
  <c r="S10" i="1" s="1"/>
  <c r="R11" i="1"/>
  <c r="S11" i="1" s="1"/>
  <c r="R12" i="1"/>
  <c r="S12" i="1" s="1"/>
  <c r="R13" i="1"/>
  <c r="S13" i="1" s="1"/>
  <c r="R14" i="1"/>
  <c r="S14" i="1" s="1"/>
  <c r="R15" i="1"/>
  <c r="S15" i="1" s="1"/>
  <c r="R16" i="1"/>
  <c r="S16" i="1" s="1"/>
  <c r="R17" i="1"/>
  <c r="S17" i="1" s="1"/>
  <c r="R18" i="1"/>
  <c r="S18" i="1" s="1"/>
  <c r="R19" i="1"/>
  <c r="S19" i="1" s="1"/>
  <c r="R20" i="1"/>
  <c r="S20" i="1" s="1"/>
  <c r="R21" i="1"/>
  <c r="S21" i="1" s="1"/>
  <c r="R22" i="1"/>
  <c r="S22" i="1" s="1"/>
  <c r="R23" i="1"/>
  <c r="S23" i="1" s="1"/>
  <c r="R24" i="1"/>
  <c r="S24" i="1" s="1"/>
  <c r="R25" i="1"/>
  <c r="S25" i="1" s="1"/>
  <c r="R26" i="1"/>
  <c r="S26" i="1" s="1"/>
  <c r="R27" i="1"/>
  <c r="S27" i="1" s="1"/>
  <c r="R28" i="1"/>
  <c r="S28" i="1" s="1"/>
  <c r="R29" i="1"/>
  <c r="S29" i="1" s="1"/>
  <c r="R30" i="1"/>
  <c r="S30" i="1" s="1"/>
  <c r="R31" i="1"/>
  <c r="S31" i="1" s="1"/>
  <c r="R32" i="1"/>
  <c r="S32" i="1" s="1"/>
  <c r="R33" i="1"/>
  <c r="S33" i="1" s="1"/>
  <c r="R34" i="1"/>
  <c r="S34" i="1" s="1"/>
  <c r="R35" i="1"/>
  <c r="S35" i="1" s="1"/>
  <c r="R36" i="1"/>
  <c r="S36" i="1" s="1"/>
  <c r="R37" i="1"/>
  <c r="S37" i="1" s="1"/>
  <c r="R38" i="1"/>
  <c r="S38" i="1" s="1"/>
  <c r="R39" i="1"/>
  <c r="S39" i="1" s="1"/>
  <c r="R40" i="1"/>
  <c r="S40" i="1" s="1"/>
  <c r="R41" i="1"/>
  <c r="S41" i="1" s="1"/>
  <c r="R42" i="1"/>
  <c r="S42" i="1" s="1"/>
  <c r="R43" i="1"/>
  <c r="S43" i="1" s="1"/>
  <c r="R44" i="1"/>
  <c r="S44" i="1" s="1"/>
  <c r="R45" i="1"/>
  <c r="S45" i="1" s="1"/>
  <c r="R46" i="1"/>
  <c r="S46" i="1" s="1"/>
  <c r="R47" i="1"/>
  <c r="S47" i="1" s="1"/>
  <c r="R48" i="1"/>
  <c r="S48" i="1" s="1"/>
  <c r="R49" i="1"/>
  <c r="S49" i="1" s="1"/>
  <c r="R50" i="1"/>
  <c r="S50" i="1" s="1"/>
  <c r="R51" i="1"/>
  <c r="S51" i="1" s="1"/>
  <c r="R52" i="1"/>
  <c r="S52" i="1" s="1"/>
  <c r="R53" i="1"/>
  <c r="S53" i="1" s="1"/>
  <c r="R54" i="1"/>
  <c r="S54" i="1" s="1"/>
  <c r="R55" i="1"/>
  <c r="S55" i="1" s="1"/>
  <c r="R56" i="1"/>
  <c r="S56" i="1" s="1"/>
  <c r="R57" i="1"/>
  <c r="S57" i="1" s="1"/>
  <c r="R58" i="1"/>
  <c r="S58" i="1" s="1"/>
  <c r="R59" i="1"/>
  <c r="S59" i="1" s="1"/>
  <c r="R60" i="1"/>
  <c r="S60" i="1" s="1"/>
  <c r="R61" i="1"/>
  <c r="S61" i="1" s="1"/>
  <c r="R62" i="1"/>
  <c r="S62" i="1" s="1"/>
  <c r="R63" i="1"/>
  <c r="S63" i="1" s="1"/>
  <c r="R64" i="1"/>
  <c r="S64" i="1" s="1"/>
  <c r="R65" i="1"/>
  <c r="S65" i="1" s="1"/>
  <c r="R66" i="1"/>
  <c r="S66" i="1" s="1"/>
  <c r="R67" i="1"/>
  <c r="S67" i="1" s="1"/>
  <c r="R68" i="1"/>
  <c r="S68" i="1" s="1"/>
  <c r="R69" i="1"/>
  <c r="S69" i="1" s="1"/>
  <c r="R70" i="1"/>
  <c r="S70" i="1" s="1"/>
  <c r="R71" i="1"/>
  <c r="S71" i="1" s="1"/>
  <c r="R72" i="1"/>
  <c r="S72" i="1" s="1"/>
  <c r="R73" i="1"/>
  <c r="S73" i="1" s="1"/>
  <c r="R74" i="1"/>
  <c r="S74" i="1" s="1"/>
  <c r="R75" i="1"/>
  <c r="S75" i="1" s="1"/>
  <c r="R76" i="1"/>
  <c r="S76" i="1" s="1"/>
  <c r="R77" i="1"/>
  <c r="S77" i="1" s="1"/>
  <c r="R78" i="1"/>
  <c r="S78" i="1" s="1"/>
  <c r="R79" i="1"/>
  <c r="S79" i="1" s="1"/>
  <c r="R80" i="1"/>
  <c r="S80" i="1" s="1"/>
  <c r="R81" i="1"/>
  <c r="S81" i="1" s="1"/>
  <c r="R82" i="1"/>
  <c r="S82" i="1" s="1"/>
  <c r="R83" i="1"/>
  <c r="S83" i="1" s="1"/>
  <c r="R84" i="1"/>
  <c r="S84" i="1" s="1"/>
  <c r="R85" i="1"/>
  <c r="S85" i="1" s="1"/>
  <c r="R86" i="1"/>
  <c r="S86" i="1" s="1"/>
  <c r="R87" i="1"/>
  <c r="S87" i="1" s="1"/>
  <c r="R88" i="1"/>
  <c r="S88" i="1" s="1"/>
  <c r="R89" i="1"/>
  <c r="S89" i="1" s="1"/>
  <c r="R90" i="1"/>
  <c r="S90" i="1" s="1"/>
  <c r="R91" i="1"/>
  <c r="S91" i="1" s="1"/>
  <c r="R92" i="1"/>
  <c r="S92" i="1" s="1"/>
  <c r="R93" i="1"/>
  <c r="S93" i="1" s="1"/>
  <c r="R94" i="1"/>
  <c r="S94" i="1" s="1"/>
  <c r="R95" i="1"/>
  <c r="S95" i="1" s="1"/>
  <c r="R96" i="1"/>
  <c r="S96" i="1" s="1"/>
  <c r="R97" i="1"/>
  <c r="S97" i="1" s="1"/>
  <c r="R98" i="1"/>
  <c r="S98" i="1" s="1"/>
  <c r="R99" i="1"/>
  <c r="S99" i="1" s="1"/>
  <c r="R100" i="1"/>
  <c r="S100" i="1" s="1"/>
  <c r="R101" i="1"/>
  <c r="S101" i="1" s="1"/>
  <c r="R102" i="1"/>
  <c r="S102" i="1" s="1"/>
  <c r="R103" i="1"/>
  <c r="S103" i="1" s="1"/>
  <c r="R104" i="1"/>
  <c r="S104" i="1" s="1"/>
  <c r="R105" i="1"/>
  <c r="S105" i="1" s="1"/>
  <c r="R106" i="1"/>
  <c r="S106" i="1" s="1"/>
  <c r="R107" i="1"/>
  <c r="S107" i="1" s="1"/>
  <c r="R108" i="1"/>
  <c r="S108" i="1" s="1"/>
  <c r="R109" i="1"/>
  <c r="S109" i="1" s="1"/>
  <c r="R110" i="1"/>
  <c r="S110" i="1" s="1"/>
  <c r="R111" i="1"/>
  <c r="S111" i="1" s="1"/>
  <c r="R112" i="1"/>
  <c r="S112" i="1" s="1"/>
  <c r="R113" i="1"/>
  <c r="S113" i="1" s="1"/>
  <c r="R114" i="1"/>
  <c r="S114" i="1" s="1"/>
  <c r="R115" i="1"/>
  <c r="S115" i="1" s="1"/>
  <c r="R116" i="1"/>
  <c r="S116" i="1" s="1"/>
  <c r="R117" i="1"/>
  <c r="S117" i="1" s="1"/>
  <c r="R118" i="1"/>
  <c r="S118" i="1" s="1"/>
  <c r="R119" i="1"/>
  <c r="S119" i="1" s="1"/>
  <c r="R120" i="1"/>
  <c r="S120" i="1" s="1"/>
  <c r="R121" i="1"/>
  <c r="S121" i="1" s="1"/>
  <c r="R122" i="1"/>
  <c r="S122" i="1" s="1"/>
  <c r="R123" i="1"/>
  <c r="S123" i="1" s="1"/>
  <c r="R124" i="1"/>
  <c r="S124" i="1" s="1"/>
  <c r="R125" i="1"/>
  <c r="S125" i="1" s="1"/>
  <c r="R126" i="1"/>
  <c r="S126" i="1" s="1"/>
  <c r="R127" i="1"/>
  <c r="S127" i="1" s="1"/>
  <c r="R128" i="1"/>
  <c r="S128" i="1" s="1"/>
  <c r="R129" i="1"/>
  <c r="S129" i="1" s="1"/>
  <c r="R130" i="1"/>
  <c r="S130" i="1" s="1"/>
  <c r="R131" i="1"/>
  <c r="S131" i="1" s="1"/>
  <c r="R132" i="1"/>
  <c r="S132" i="1" s="1"/>
  <c r="R133" i="1"/>
  <c r="S133" i="1" s="1"/>
  <c r="R134" i="1"/>
  <c r="S134" i="1" s="1"/>
  <c r="R135" i="1"/>
  <c r="S135" i="1" s="1"/>
  <c r="R136" i="1"/>
  <c r="S136" i="1" s="1"/>
  <c r="R137" i="1"/>
  <c r="S137" i="1" s="1"/>
  <c r="R138" i="1"/>
  <c r="S138" i="1" s="1"/>
  <c r="R139" i="1"/>
  <c r="S139" i="1" s="1"/>
  <c r="R140" i="1"/>
  <c r="S140" i="1" s="1"/>
  <c r="R141" i="1"/>
  <c r="S141" i="1" s="1"/>
  <c r="R142" i="1"/>
  <c r="S142" i="1" s="1"/>
  <c r="R143" i="1"/>
  <c r="S143" i="1" s="1"/>
  <c r="R144" i="1"/>
  <c r="S144" i="1" s="1"/>
  <c r="R145" i="1"/>
  <c r="S145" i="1" s="1"/>
  <c r="R146" i="1"/>
  <c r="S146" i="1" s="1"/>
  <c r="R147" i="1"/>
  <c r="S147" i="1" s="1"/>
  <c r="P3" i="1"/>
  <c r="P4" i="1"/>
  <c r="P5" i="1"/>
  <c r="P6" i="1"/>
  <c r="P7" i="1"/>
  <c r="P8" i="1"/>
  <c r="P9" i="1"/>
  <c r="P10" i="1"/>
  <c r="P11"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P93" i="1"/>
  <c r="P94" i="1"/>
  <c r="P95" i="1"/>
  <c r="P96" i="1"/>
  <c r="P97" i="1"/>
  <c r="P98" i="1"/>
  <c r="P99" i="1"/>
  <c r="P100" i="1"/>
  <c r="P101" i="1"/>
  <c r="P102" i="1"/>
  <c r="P103" i="1"/>
  <c r="P104" i="1"/>
  <c r="P105" i="1"/>
  <c r="P106" i="1"/>
  <c r="P107" i="1"/>
  <c r="P108" i="1"/>
  <c r="P109" i="1"/>
  <c r="P110" i="1"/>
  <c r="P111" i="1"/>
  <c r="P112" i="1"/>
  <c r="P113" i="1"/>
  <c r="P114" i="1"/>
  <c r="P115" i="1"/>
  <c r="P116" i="1"/>
  <c r="P117" i="1"/>
  <c r="P118" i="1"/>
  <c r="P119" i="1"/>
  <c r="P120" i="1"/>
  <c r="P121" i="1"/>
  <c r="P122" i="1"/>
  <c r="P123" i="1"/>
  <c r="P124" i="1"/>
  <c r="P125" i="1"/>
  <c r="P126" i="1"/>
  <c r="P127" i="1"/>
  <c r="P128" i="1"/>
  <c r="P129" i="1"/>
  <c r="P130" i="1"/>
  <c r="P131" i="1"/>
  <c r="P132" i="1"/>
  <c r="P133" i="1"/>
  <c r="P134" i="1"/>
  <c r="P135" i="1"/>
  <c r="P136" i="1"/>
  <c r="P137" i="1"/>
  <c r="P138" i="1"/>
  <c r="P139" i="1"/>
  <c r="P140" i="1"/>
  <c r="P141" i="1"/>
  <c r="P142" i="1"/>
  <c r="P143" i="1"/>
  <c r="P144" i="1"/>
  <c r="P145" i="1"/>
  <c r="P146" i="1"/>
  <c r="P147" i="1"/>
  <c r="P2" i="1"/>
  <c r="R2" i="1"/>
  <c r="S2" i="1" s="1"/>
  <c r="AC2" i="7" l="1"/>
  <c r="Q3" i="1"/>
  <c r="Q4" i="1"/>
  <c r="Q5" i="1"/>
  <c r="Q6" i="1"/>
  <c r="Q7" i="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2" i="1"/>
  <c r="W365" i="7"/>
  <c r="Y365" i="7" s="1"/>
  <c r="AA365" i="7" s="1"/>
  <c r="AB365" i="7" s="1"/>
  <c r="AC365" i="7" s="1"/>
</calcChain>
</file>

<file path=xl/sharedStrings.xml><?xml version="1.0" encoding="utf-8"?>
<sst xmlns="http://schemas.openxmlformats.org/spreadsheetml/2006/main" count="31652" uniqueCount="10309">
  <si>
    <t>Q_REG</t>
  </si>
  <si>
    <t>Bioregion</t>
  </si>
  <si>
    <t>ID</t>
  </si>
  <si>
    <t>Description</t>
  </si>
  <si>
    <t>PreC</t>
  </si>
  <si>
    <t>Rem1997</t>
  </si>
  <si>
    <t>Rem1999</t>
  </si>
  <si>
    <t>Rem2000</t>
  </si>
  <si>
    <t>Rem2001</t>
  </si>
  <si>
    <t>Rem2003</t>
  </si>
  <si>
    <t>REm2005</t>
  </si>
  <si>
    <t>Rem2007</t>
  </si>
  <si>
    <t>Rem2009</t>
  </si>
  <si>
    <t>BRB</t>
  </si>
  <si>
    <t>Brigalow Belt</t>
  </si>
  <si>
    <t>BRB_01</t>
  </si>
  <si>
    <t>RAINFORESTS, SCRUBS</t>
  </si>
  <si>
    <t>BRB_02</t>
  </si>
  <si>
    <t>WET EUCALYPT OPEN-FORESTS</t>
  </si>
  <si>
    <t>BRB_03</t>
  </si>
  <si>
    <t>COASTAL EUCALYPT WOODLANDS TO OPEN-FORESTS</t>
  </si>
  <si>
    <t>BRB_05</t>
  </si>
  <si>
    <t>EUCALYPT DRY WOODLANDS ON INLAND DEPOSITIONAL PLAINS</t>
  </si>
  <si>
    <t>BRB_06</t>
  </si>
  <si>
    <t>EUCALYPT LOW OPEN-WOODLANDS USUALLY WITH SPINIFEX UNDERSTOREY</t>
  </si>
  <si>
    <t>BRB_07</t>
  </si>
  <si>
    <t>CALLITRIS WOODLAND - OPEN-FORESTS</t>
  </si>
  <si>
    <t>BRB_09</t>
  </si>
  <si>
    <t>ACACIA ANEURA DOMINATED OPEN-FORESTS, WOODLANDS AND SHRUBLANDS</t>
  </si>
  <si>
    <t>10</t>
  </si>
  <si>
    <t>BRB_10</t>
  </si>
  <si>
    <t>OTHER ACACIA DOMINATED OPEN-FORESTS, WOODLANDS AND SHRUBLANDS</t>
  </si>
  <si>
    <t>11</t>
  </si>
  <si>
    <t>BRB_11</t>
  </si>
  <si>
    <t>MIXED SPECIES WOODLANDS - OPEN WOODLANDS (INLAND BIOREGIONS) includes WOODED DOWNS</t>
  </si>
  <si>
    <t>12</t>
  </si>
  <si>
    <t>BRB_12</t>
  </si>
  <si>
    <t>OTHER COASTAL COMMUNITIES OR HEATHS</t>
  </si>
  <si>
    <t>13</t>
  </si>
  <si>
    <t>BRB_13</t>
  </si>
  <si>
    <t>TUSSOCK GRASSLANDS, FORBLANDS</t>
  </si>
  <si>
    <t>14</t>
  </si>
  <si>
    <t>BRB_14</t>
  </si>
  <si>
    <t>HUMMOCK GRASSLANDS</t>
  </si>
  <si>
    <t>15</t>
  </si>
  <si>
    <t>BRB_15</t>
  </si>
  <si>
    <t>WETLANDS (SWAMPS AND LAKES)</t>
  </si>
  <si>
    <t>16</t>
  </si>
  <si>
    <t>BRB_16</t>
  </si>
  <si>
    <t>MANGROVES AND TIDAL SALTMARSHES</t>
  </si>
  <si>
    <t>CHC</t>
  </si>
  <si>
    <t>Channel Country</t>
  </si>
  <si>
    <t>CHC_06</t>
  </si>
  <si>
    <t>CHC_09</t>
  </si>
  <si>
    <t>CHC_10</t>
  </si>
  <si>
    <t>CHC_11</t>
  </si>
  <si>
    <t>CHC_13</t>
  </si>
  <si>
    <t>CHC_14</t>
  </si>
  <si>
    <t>CHC_15</t>
  </si>
  <si>
    <t>CQC</t>
  </si>
  <si>
    <t>Central Queensland Coast</t>
  </si>
  <si>
    <t>CQC_01</t>
  </si>
  <si>
    <t>CQC_02</t>
  </si>
  <si>
    <t>CQC_03</t>
  </si>
  <si>
    <t>CQC_05</t>
  </si>
  <si>
    <t>CQC_12</t>
  </si>
  <si>
    <t>CQC_13</t>
  </si>
  <si>
    <t>CQC_15</t>
  </si>
  <si>
    <t>CQC_16</t>
  </si>
  <si>
    <t>CYP</t>
  </si>
  <si>
    <t>Cape York Peninsula</t>
  </si>
  <si>
    <t>CYP_01</t>
  </si>
  <si>
    <t>CYP_02</t>
  </si>
  <si>
    <t>CYP_03</t>
  </si>
  <si>
    <t>CYP_05</t>
  </si>
  <si>
    <t>CYP_06</t>
  </si>
  <si>
    <t>CYP_11</t>
  </si>
  <si>
    <t>CYP_12</t>
  </si>
  <si>
    <t>CYP_13</t>
  </si>
  <si>
    <t>CYP_15</t>
  </si>
  <si>
    <t>CYP_16</t>
  </si>
  <si>
    <t>DEU</t>
  </si>
  <si>
    <t>Desert Uplands</t>
  </si>
  <si>
    <t>DEU_03</t>
  </si>
  <si>
    <t>DEU_05</t>
  </si>
  <si>
    <t>DEU_06</t>
  </si>
  <si>
    <t>DEU_09</t>
  </si>
  <si>
    <t>DEU_10</t>
  </si>
  <si>
    <t>DEU_11</t>
  </si>
  <si>
    <t>DEU_13</t>
  </si>
  <si>
    <t>DEU_14</t>
  </si>
  <si>
    <t>DEU_15</t>
  </si>
  <si>
    <t>EIU</t>
  </si>
  <si>
    <t>Einasleigh Uplands</t>
  </si>
  <si>
    <t>EIU_01</t>
  </si>
  <si>
    <t>EIU_02</t>
  </si>
  <si>
    <t>EIU_03</t>
  </si>
  <si>
    <t>EIU_05</t>
  </si>
  <si>
    <t>EIU_06</t>
  </si>
  <si>
    <t>EIU_07</t>
  </si>
  <si>
    <t>EIU_10</t>
  </si>
  <si>
    <t>EIU_11</t>
  </si>
  <si>
    <t>EIU_12</t>
  </si>
  <si>
    <t>EIU_13</t>
  </si>
  <si>
    <t>EIU_15</t>
  </si>
  <si>
    <t>GUP</t>
  </si>
  <si>
    <t>Gulf Plains</t>
  </si>
  <si>
    <t>GUP_01</t>
  </si>
  <si>
    <t>GUP_03</t>
  </si>
  <si>
    <t>GUP_05</t>
  </si>
  <si>
    <t>GUP_06</t>
  </si>
  <si>
    <t>GUP_07</t>
  </si>
  <si>
    <t>GUP_10</t>
  </si>
  <si>
    <t>GUP_11</t>
  </si>
  <si>
    <t>GUP_12</t>
  </si>
  <si>
    <t>GUP_13</t>
  </si>
  <si>
    <t>GUP_15</t>
  </si>
  <si>
    <t>GUP_16</t>
  </si>
  <si>
    <t>MGD</t>
  </si>
  <si>
    <t>Mitchell Grass Downs</t>
  </si>
  <si>
    <t>MGD_03</t>
  </si>
  <si>
    <t>MGD_05</t>
  </si>
  <si>
    <t>MGD_06</t>
  </si>
  <si>
    <t>MGD_07</t>
  </si>
  <si>
    <t>MGD_09</t>
  </si>
  <si>
    <t>MGD_10</t>
  </si>
  <si>
    <t>MGD_11</t>
  </si>
  <si>
    <t>MGD_13</t>
  </si>
  <si>
    <t>MGD_14</t>
  </si>
  <si>
    <t>MGD_15</t>
  </si>
  <si>
    <t>MUL</t>
  </si>
  <si>
    <t>Mulga Lands</t>
  </si>
  <si>
    <t>MUL_05</t>
  </si>
  <si>
    <t>MUL_06</t>
  </si>
  <si>
    <t>MUL_07</t>
  </si>
  <si>
    <t>MUL_09</t>
  </si>
  <si>
    <t>MUL_10</t>
  </si>
  <si>
    <t>MUL_11</t>
  </si>
  <si>
    <t>MUL_13</t>
  </si>
  <si>
    <t>MUL_14</t>
  </si>
  <si>
    <t>MUL_15</t>
  </si>
  <si>
    <t>NET</t>
  </si>
  <si>
    <t>New England Tableland</t>
  </si>
  <si>
    <t>NET_01</t>
  </si>
  <si>
    <t>NET_02</t>
  </si>
  <si>
    <t>NET_03</t>
  </si>
  <si>
    <t>NET_05</t>
  </si>
  <si>
    <t>NET_12</t>
  </si>
  <si>
    <t>NET_15</t>
  </si>
  <si>
    <t>NWH</t>
  </si>
  <si>
    <t>Northwest Highlands</t>
  </si>
  <si>
    <t>NWH_03</t>
  </si>
  <si>
    <t>NWH_05</t>
  </si>
  <si>
    <t>NWH_06</t>
  </si>
  <si>
    <t>NWH_09</t>
  </si>
  <si>
    <t>NWH_10</t>
  </si>
  <si>
    <t>NWH_11</t>
  </si>
  <si>
    <t>NWH_13</t>
  </si>
  <si>
    <t>NWH_14</t>
  </si>
  <si>
    <t>NWH_15</t>
  </si>
  <si>
    <t>SEQ</t>
  </si>
  <si>
    <t>Southeast Queensland</t>
  </si>
  <si>
    <t>SEQ_01</t>
  </si>
  <si>
    <t>SEQ_02</t>
  </si>
  <si>
    <t>SEQ_03</t>
  </si>
  <si>
    <t>SEQ_05</t>
  </si>
  <si>
    <t>SEQ_10</t>
  </si>
  <si>
    <t>SEQ_12</t>
  </si>
  <si>
    <t>SEQ_13</t>
  </si>
  <si>
    <t>SEQ_15</t>
  </si>
  <si>
    <t>SEQ_16</t>
  </si>
  <si>
    <t>WET</t>
  </si>
  <si>
    <t>Wet Tropics</t>
  </si>
  <si>
    <t>WET_01</t>
  </si>
  <si>
    <t>WET_02</t>
  </si>
  <si>
    <t>WET_03</t>
  </si>
  <si>
    <t>WET_05</t>
  </si>
  <si>
    <t>WET_12</t>
  </si>
  <si>
    <t>WET_13</t>
  </si>
  <si>
    <t>WET_15</t>
  </si>
  <si>
    <t>WET_16</t>
  </si>
  <si>
    <t>Rem2006</t>
  </si>
  <si>
    <t>Rate</t>
  </si>
  <si>
    <t>Start Quality</t>
  </si>
  <si>
    <t>Future Quality (no offset)</t>
  </si>
  <si>
    <t>Future Quality (with offset)</t>
  </si>
  <si>
    <t>R/PropRem</t>
  </si>
  <si>
    <t>Remnant</t>
  </si>
  <si>
    <t>Future Quality Confidence</t>
  </si>
  <si>
    <t>%Risk of Loss (no offset)</t>
  </si>
  <si>
    <t>%Risk of Loss (with offset)</t>
  </si>
  <si>
    <t>%Risk of Loss Confidence</t>
  </si>
  <si>
    <t>RatePC</t>
  </si>
  <si>
    <t>R/PropRemPC</t>
  </si>
  <si>
    <t>Type</t>
  </si>
  <si>
    <t>Status</t>
  </si>
  <si>
    <t>Area</t>
  </si>
  <si>
    <t>Quality</t>
  </si>
  <si>
    <t>Quantum of impact</t>
  </si>
  <si>
    <t>Risk-related time horizon</t>
  </si>
  <si>
    <t>Time until ecological benefit</t>
  </si>
  <si>
    <t>Start area</t>
  </si>
  <si>
    <t>Future area without offset (adjusted)</t>
  </si>
  <si>
    <t>Future area with offset (adjusted)</t>
  </si>
  <si>
    <t>Raw gain extent</t>
  </si>
  <si>
    <t>Raw gain quality</t>
  </si>
  <si>
    <t>Adjusted gain extent</t>
  </si>
  <si>
    <t>Adjusted gain quality</t>
  </si>
  <si>
    <t>NPV extent</t>
  </si>
  <si>
    <t>NPV quality</t>
  </si>
  <si>
    <t>Adjusted total</t>
  </si>
  <si>
    <t>% of impact offset</t>
  </si>
  <si>
    <t>Multiplier</t>
  </si>
  <si>
    <t>Produced by:</t>
  </si>
  <si>
    <t>Data currency:</t>
  </si>
  <si>
    <t>Key to sheets:</t>
  </si>
  <si>
    <t># Regional Ecosystem Mapping Version 7.
# Regional Ecosysten Description Database (REDD) Version 7.0
# Queensland Bioregion boundaries Version 5.</t>
  </si>
  <si>
    <t>01</t>
  </si>
  <si>
    <t>02</t>
  </si>
  <si>
    <t>03</t>
  </si>
  <si>
    <t>03_09_10</t>
  </si>
  <si>
    <t>BRB_03_09_10</t>
  </si>
  <si>
    <t>Moist to dry eucalypt open-forests to woodlands usually on coastal lowlands and ranges.</t>
  </si>
  <si>
    <t>05</t>
  </si>
  <si>
    <t>06</t>
  </si>
  <si>
    <t>07</t>
  </si>
  <si>
    <t>08_21</t>
  </si>
  <si>
    <t>BRB_08_21</t>
  </si>
  <si>
    <t>Melaleuca spp. dry woodlands to open-woodlands on sandplains or depositional plains.</t>
  </si>
  <si>
    <t>08_22</t>
  </si>
  <si>
    <t>BRB_08_22</t>
  </si>
  <si>
    <t>Melaleuca spp. on seasonally inundated open-forests and woodlands of lowland coastal swamps and fringing lines. (palustine wetlands)</t>
  </si>
  <si>
    <t>09</t>
  </si>
  <si>
    <t>10_24</t>
  </si>
  <si>
    <t>BRB_10_24</t>
  </si>
  <si>
    <t>Acacia spp. on residuals. Species include A. stowardii, A. shirleyi, A. microsperma, A. catenulata, Acacia rhodoxylon.</t>
  </si>
  <si>
    <t>CHC_10_24</t>
  </si>
  <si>
    <t>CQC_03_09_10</t>
  </si>
  <si>
    <t>CQC_08_21</t>
  </si>
  <si>
    <t>CQC_08_22</t>
  </si>
  <si>
    <t>CQC_10_24</t>
  </si>
  <si>
    <t>CYP_03_09_10</t>
  </si>
  <si>
    <t>CYP_08_21</t>
  </si>
  <si>
    <t>CYP_08_22</t>
  </si>
  <si>
    <t>CYP_10_24</t>
  </si>
  <si>
    <t>DEU_03_09_10</t>
  </si>
  <si>
    <t>DEU_08_21</t>
  </si>
  <si>
    <t>DEU_08_22</t>
  </si>
  <si>
    <t>DEU_10_24</t>
  </si>
  <si>
    <t>EIU_03_09_10</t>
  </si>
  <si>
    <t>EIU_08_21</t>
  </si>
  <si>
    <t>EIU_08_22</t>
  </si>
  <si>
    <t>EIU_10_24</t>
  </si>
  <si>
    <t>GUP_03_09_10</t>
  </si>
  <si>
    <t>GUP_08_21</t>
  </si>
  <si>
    <t>GUP_08_22</t>
  </si>
  <si>
    <t>GUP_10_24</t>
  </si>
  <si>
    <t>MGD_03_09_10</t>
  </si>
  <si>
    <t>MGD_10_24</t>
  </si>
  <si>
    <t>MUL_10_24</t>
  </si>
  <si>
    <t>NET_03_09_10</t>
  </si>
  <si>
    <t>NWH_08_21</t>
  </si>
  <si>
    <t>NWH_08_22</t>
  </si>
  <si>
    <t>NWH_10_24</t>
  </si>
  <si>
    <t>SEQ_03_09_10</t>
  </si>
  <si>
    <t>SEQ_08_21</t>
  </si>
  <si>
    <t>SEQ_08_22</t>
  </si>
  <si>
    <t>SEQ_10_24</t>
  </si>
  <si>
    <t>WET_03_09_10</t>
  </si>
  <si>
    <t>WET_08_21</t>
  </si>
  <si>
    <t>WET_08_22</t>
  </si>
  <si>
    <t>WET_10_24</t>
  </si>
  <si>
    <t>Regrowth</t>
  </si>
  <si>
    <t>04_16</t>
  </si>
  <si>
    <t>BRB_04_16</t>
  </si>
  <si>
    <t>04_16c</t>
  </si>
  <si>
    <t>BRB_04_16c</t>
  </si>
  <si>
    <t>Woodlands and open-woodlands dominated by Eucalyptus coolabah (or E. microtheca or E. largiflorens or E. chlorophylla) on floodplains. (All bioregions except MGD and WET)</t>
  </si>
  <si>
    <t>CHC_04_16</t>
  </si>
  <si>
    <t>CHC_04_16c</t>
  </si>
  <si>
    <t>CQC_04_16</t>
  </si>
  <si>
    <t>CYP_04_16</t>
  </si>
  <si>
    <t>CYP_04_16c</t>
  </si>
  <si>
    <t>DEU_04_16</t>
  </si>
  <si>
    <t>DEU_04_16c</t>
  </si>
  <si>
    <t>EIU_04_16</t>
  </si>
  <si>
    <t>EIU_04_16c</t>
  </si>
  <si>
    <t>GUP_04_16</t>
  </si>
  <si>
    <t>GUP_04_16c</t>
  </si>
  <si>
    <t>MGD_04_16</t>
  </si>
  <si>
    <t>MGD_04_16c</t>
  </si>
  <si>
    <t>MUL_04_16</t>
  </si>
  <si>
    <t>MUL_04_16c</t>
  </si>
  <si>
    <t>NET_04_16</t>
  </si>
  <si>
    <t>NET_04_16c</t>
  </si>
  <si>
    <t>NWH_04_16</t>
  </si>
  <si>
    <t>NWH_04_16c</t>
  </si>
  <si>
    <t>SEQ_04_16</t>
  </si>
  <si>
    <t>SEQ_04_16c</t>
  </si>
  <si>
    <t>WET_04_16</t>
  </si>
  <si>
    <t>Eucalyptus spp. dominated open-forest and woodlands drainage lines</t>
  </si>
  <si>
    <t>Woodlands and open-woodlands dominated by Eucalyptus coolabah (or E. microtheca or E. largiflorens or E. chlorophylla) on floodplains.</t>
  </si>
  <si>
    <t>Eucalyptus spp. dominated open-forest and woodlands drainage lines.</t>
  </si>
  <si>
    <t>Outline of Hybrid BVG Classes:</t>
  </si>
  <si>
    <t>1:521M</t>
  </si>
  <si>
    <t>QREG_B521M</t>
  </si>
  <si>
    <t>SELECT BIOREGION</t>
  </si>
  <si>
    <t>SELECT BVG</t>
  </si>
  <si>
    <t>Predicted Point Loss</t>
  </si>
  <si>
    <t>Predicted Point Gain</t>
  </si>
  <si>
    <t>Required Multiplier</t>
  </si>
  <si>
    <t>Enter Impact Habitat Quality</t>
  </si>
  <si>
    <t>Enter Offset Habitat Quality</t>
  </si>
  <si>
    <t>Actual Multiplier</t>
  </si>
  <si>
    <t>1 - Remnant Offsets</t>
  </si>
  <si>
    <t>2 - Regrowth Offsets</t>
  </si>
  <si>
    <t>Bioregions</t>
  </si>
  <si>
    <t>Impact HQ Scores</t>
  </si>
  <si>
    <t>Offset HQ Scores</t>
  </si>
  <si>
    <t>Instructions for Use</t>
  </si>
  <si>
    <t>2 - For remnant communities use the remnant calculator and for regrowth communities use the regrowth calculator</t>
  </si>
  <si>
    <t>3 - Select the applicable bioregion from the drop-down list provided</t>
  </si>
  <si>
    <t>5 - Select your impact area habitat quality score from the drop-down list provided</t>
  </si>
  <si>
    <t>6 - Select your offset area habitat quality score from the drop-down list provided</t>
  </si>
  <si>
    <r>
      <t>This spread sheet uses 185 Bioregion/BVG_521M combinations (QREG_B521M), this includes splitting up the following 1:5m scale classes into 1:2m scale classes and includes one instance of a 1:1m class:
3 - COASTAL EUCALYPT WOODLANDS TO OPEN-FORESTS
03_09_10 - Moist to dry eucalypt open-forests to woodlands usually on coastal lowlands and ranges.
Remaining stay in 03 - COASTAL EUCALYPT WOODLANDS TO OPEN-FORESTS (11,12,13,14,15)
4 - EUCALYPT OPEN-FORESTS TO WOODLANDS ON FLOODPLAINS
04_16 - Eucalyptus spp. dominated open-forest and woodlands drainage lines
04_16c - Woodlands and open-woodlands dominated by Eucalyptus coolabah (or E. microtheca or E. largiflorens or E. chlorophylla) on floodplains (1:1m class)</t>
    </r>
    <r>
      <rPr>
        <sz val="8"/>
        <color theme="1"/>
        <rFont val="Calibri"/>
        <family val="2"/>
        <scheme val="minor"/>
      </rPr>
      <t xml:space="preserve">
</t>
    </r>
    <r>
      <rPr>
        <sz val="11"/>
        <color theme="1"/>
        <rFont val="Calibri"/>
        <family val="2"/>
        <scheme val="minor"/>
      </rPr>
      <t xml:space="preserve">
8 - MELALEUCA OPEN-WOODLANDS ON DEPOSITIONAL PLAINS
08_21 - Melaleuca spp. dry woodlands to open-woodlands on sandplains or depositional plains.
08_22 - Melaleuca spp. on seasonally inundated open-forests and woodlands of lowland coastal swamps and fringing lines.
10 - OTHER ACACIA DOMINATED OPEN-FORESTS, WOODLANDS AND SHRUBLANDS
10_24 - Acacia spp. on residuals. Species include A. stowardii, A. shirleyi, A. microsperma, A. catenulata, Acacia rhodoxylon.
Remaining stay in 10 - OTHER ACACIA DOMINATED OPEN-FORESTS, WOODLANDS AND SHRUBLANDS (25, 26)</t>
    </r>
  </si>
  <si>
    <t>Note: For further information on Habitat quality please consult the Guide to determining terrestrial habitat quality located  on the Queensland Government website that can be accessed via the link below.</t>
  </si>
  <si>
    <t>Queensland Environmental Offsets Website</t>
  </si>
  <si>
    <r>
      <t xml:space="preserve">Land-based Offsets Multiplier Calculator  </t>
    </r>
    <r>
      <rPr>
        <b/>
        <u/>
        <sz val="12"/>
        <color theme="1"/>
        <rFont val="Calibri"/>
        <family val="2"/>
        <scheme val="minor"/>
      </rPr>
      <t>(for standard proponent driven offset assessments involving a comparison of an impact site and a proposed offset site)</t>
    </r>
  </si>
  <si>
    <t>Enter Predicted Gain over 20yrs</t>
  </si>
  <si>
    <t>Predicted Gain over 20yrs</t>
  </si>
  <si>
    <t>Maximum Possible Gain</t>
  </si>
  <si>
    <t>8 - Click the button provided to update the required multiplier field.</t>
  </si>
  <si>
    <t>7 - Enter predicted gain over 20yrs from the drop-down list provided. Note predicted gain cannot exceed maximum possible gain.</t>
  </si>
  <si>
    <t>This calculator has been designed to assist proponents in determing the required multiplier for a proposed offset site based on a number of key inputs used in the Commonwealth EPBC Offsets Calculator. To streamline the process however, a number of key inputs have been provided  and entered directly into the dataset that the calculator relies on by a number of experts from the Queensland Herbarium. Consequently the only information required to be input by a proponent is:
- The Bioregion in question;
- The Broad Vevetation Group (BVG) in question (based on Hybrid BVG Classes - QREG_B521M);
- The habitat quality score of the impact site; and
- The habitat quality score of the proposed offset site. And
- The predicted gain in habitat quality at the offset site over a 20yr period.
For further information of this calculator, please refer to the associated fact sheet available here:</t>
  </si>
  <si>
    <t>Standard Assessment Calculator Tab (for applicants wishing to undertake a standard habitat quality assessment of both a proposed impact and proposed offset site)</t>
  </si>
  <si>
    <t>1 - Choose the type of community you are offseting in.</t>
  </si>
  <si>
    <t xml:space="preserve">     (Please Note: Any predicted gain greater than 2 points will need to be justified in your application and demonstrated via additional management actions)</t>
  </si>
  <si>
    <t>DRAFT Version 1.1 - December - 2014     © - State of Queensland, Department of Environment and Heritage Protection</t>
  </si>
  <si>
    <t>13c</t>
  </si>
  <si>
    <t>W</t>
  </si>
  <si>
    <t>Sparse</t>
  </si>
  <si>
    <t/>
  </si>
  <si>
    <t>SEASON: Autumn/Winter (Apr-Aug). INTENSITY: Low intensity, cool burn. INTERVAL: 3-6 years. reviewed subsequently to 5-15 years. STRATEGY: Burn &lt; 20% of stands in any year, burning patches each year whenever possible. ISSUES: None identified.</t>
  </si>
  <si>
    <t>No representation</t>
  </si>
  <si>
    <t>3</t>
  </si>
  <si>
    <t>Young and McDonald (1989), 10e</t>
  </si>
  <si>
    <t>Eucalyptus crebra, E. tereticornis, Angophora leiocarpa woodland on igneous rocks</t>
  </si>
  <si>
    <t>Eucalyptus crebra, Eucalyptus tereticornis, Angophora leiocarpa woodland. Occurs on igneous rocks. (BVG1M: 13c)</t>
  </si>
  <si>
    <t>In September 2009, &lt;10% of the pre-clearing area remained.</t>
  </si>
  <si>
    <t>Endangered</t>
  </si>
  <si>
    <t>13.12.10</t>
  </si>
  <si>
    <t>15a</t>
  </si>
  <si>
    <t>Differs from 13.3.1 in land zone and secondary species. Cleared for agriculture and horticulture.</t>
  </si>
  <si>
    <t>SEASON: Autumn/Winter (Apr-Aug). INTENSITY: Low intensity, cool burn. INTERVAL: 3-6 years. reviewed subsequently to 5-15 years. STRATEGY: Burn &lt; 20% of stands in any year, burning patches each year whenever possible. ISSUES: Do not repeat at 3 year interv</t>
  </si>
  <si>
    <t>Habitat for threatened flora species including Macrozamia viridis, Grevillea scortechinii, Acacia ruppii and Pterostylis woollsii</t>
  </si>
  <si>
    <t>Girraween NP</t>
  </si>
  <si>
    <t>1, 2</t>
  </si>
  <si>
    <t>Young and McDonald (1989), 9a</t>
  </si>
  <si>
    <t>Eucalyptus blakelyi and/or E. caliginosa woodland to open forest on igneous rocks</t>
  </si>
  <si>
    <t>Woodland to open-forest of Eucalyptus blakelyi and/or E. caliginosa and/or E. dalrympleana. Other canopy species include E. conica, E. bridgesiana, E. melliodora and E. youmanii. Occurs on plains and rolling hills in granite basins. (BVG1M: 15a)</t>
  </si>
  <si>
    <t>Low</t>
  </si>
  <si>
    <t>In September 2009, remnant extent was &lt; 10,000 ha and 10-30% of the pre-clearing area remained</t>
  </si>
  <si>
    <t>13.12.9</t>
  </si>
  <si>
    <t>Cleared for agriculture and horticulture.</t>
  </si>
  <si>
    <t>1, 3, (2)</t>
  </si>
  <si>
    <t>Young and McDonald (1989), 10d in part</t>
  </si>
  <si>
    <t>Eucalyptus melliodora and/or E. moluccana/ E. microcarpa and/or E. conica woodland on igneous rocks</t>
  </si>
  <si>
    <t>Woodland of Eucalyptus melliodora and/or Eucalyptus moluccana/ E. microcarpa and/or E. conica. Other canopy species that may be present include Angophora floribunda, Eucalyptus caliginosa and E. blakelyi. Understorey is generally grassy but a sparse to mi</t>
  </si>
  <si>
    <t>13.12.8</t>
  </si>
  <si>
    <t>29b</t>
  </si>
  <si>
    <t>S</t>
  </si>
  <si>
    <t>Dense</t>
  </si>
  <si>
    <t>SEASON: Autumn/Winter (Apr-Aug). INTENSITY: Low-medium intensity, cool-medium burn. INTERVAL: 10-30 years. STRATEGY: Burn &lt; 20% of stands in any year, burning patches each year whenever possible. ISSUES: Contains a host of threatened species, the life cyc</t>
  </si>
  <si>
    <t>Habitat for threatened flora species including Boronia granitica, B. repanda, B. amabilis, Homoranthus papillatus, Phebalium whitei, Callitris monticola, Boronia amabilis and Thelionema grande.</t>
  </si>
  <si>
    <t>Girraween NP, Sundown NP</t>
  </si>
  <si>
    <t>1, (3)</t>
  </si>
  <si>
    <t>Young and McDonald: 30</t>
  </si>
  <si>
    <t>Shrubland on igneous rocks</t>
  </si>
  <si>
    <t>Shrubland (heath). Occurs rock pavements on Mesozoic to Proterozoic igneous rocks. (BVG1M: 29b)</t>
  </si>
  <si>
    <t>High</t>
  </si>
  <si>
    <t>In September 2009, remnant extent was &lt; 10,000 ha and &gt;30% of the pre-clearing area remained</t>
  </si>
  <si>
    <t>Of concern</t>
  </si>
  <si>
    <t>13.12.6</t>
  </si>
  <si>
    <t>Restricted to drier parts of bioregion.</t>
  </si>
  <si>
    <t xml:space="preserve">SEASON: Autumn/Winter (Apr-Aug). INTENSITY: Low intensity, cool burn. INTERVAL: 7-12 years. STRATEGY: Burn &lt; 30% of stands in any year, burning patches each year whenever possible. ISSUES: Try to prevent high intensity / hot fire. Do not repeat burn at 7 </t>
  </si>
  <si>
    <t>Habitat for threatened flora species including Astrotricha roddii, Homoranthus montanus and Acacia pubifolia.</t>
  </si>
  <si>
    <t>1, 3, 2, (11.32)</t>
  </si>
  <si>
    <t>Young and McDonald: 10a</t>
  </si>
  <si>
    <t>Eucalyptus youmanii on igneous rocks</t>
  </si>
  <si>
    <t>Eucalyptus youmanii, E. dealbata, E. caleyi, E. prava and Callitris endlicheri shrubby woodland +/- E. banksii. Occurs on Mesozoic to Proterozoic igneous rocks. Drier hills. (BVG1M: 15a)</t>
  </si>
  <si>
    <t>Medium</t>
  </si>
  <si>
    <t>In September 2009, remnant extent was &gt; 10,000 ha and &gt;30% of the pre-clearing area remained.</t>
  </si>
  <si>
    <t>No concern at present</t>
  </si>
  <si>
    <t>Least concern</t>
  </si>
  <si>
    <t>13.12.5</t>
  </si>
  <si>
    <t>OF</t>
  </si>
  <si>
    <t>Mid-dense</t>
  </si>
  <si>
    <t>Restricted to north-eastern fall of tableland. Subject to clearing for pasture.</t>
  </si>
  <si>
    <t>Habitat for Eucalyptus interstans, a recently described species with a patchy distribution.</t>
  </si>
  <si>
    <t>Young and McDonald: 9d</t>
  </si>
  <si>
    <t>Eucalyptus caliginosa, E. tereticornis open forest on igneous rocks</t>
  </si>
  <si>
    <t>Eucalyptus caliginosa, E. tereticornis grassy open-forest. Occurs on Mesozoic to Proterozoic igneous rocks. More gentle topographic situations, especially lower slopes. (BVG1M: 15a)</t>
  </si>
  <si>
    <t>Under review</t>
  </si>
  <si>
    <t>13.12.4</t>
  </si>
  <si>
    <t>A rare ecosystem, wholly contained within Girraween National Park.</t>
  </si>
  <si>
    <t>SEASON: Autumn/Winter (Apr-Aug). INTENSITY: Low intensity, cool burn. INTERVAL: 12-30 years. STRATEGY: Burn &lt; 20% of stands in any year, burning patches each year whenever possible. ISSUES: A fire-"shy" ecosystem, although also somewhat fire dependent. Do</t>
  </si>
  <si>
    <t>Eucalyptus scoparia is a vulnerable species.</t>
  </si>
  <si>
    <t>1</t>
  </si>
  <si>
    <t>Young and McDonald: 14</t>
  </si>
  <si>
    <t>Eucalyptus scoparia woodland on igneous rocks</t>
  </si>
  <si>
    <t>Eucalyptus scoparia, Eucalyptus andrewsii, E. youmanii, E. prava, Angophora floribunda, Callitris endlicheri shrubby woodland or open-forest. Eucalyptus scoparia is locally predominant. Occurs on Mesozoic to Proterozoic igneous rocks. Rocky hillsides. (BV</t>
  </si>
  <si>
    <t>In September 2009, pre-clearing area was &lt; 1,000 ha and &gt;30% of the pre-clearing area remained</t>
  </si>
  <si>
    <t>13.12.3</t>
  </si>
  <si>
    <t>Altered fire regimes may affect viability.</t>
  </si>
  <si>
    <t>SEASON: Autumn/Winter (Apr-Aug). INTENSITY: Low intensity, cool burn. INTERVAL: 7-25 years. (not to be repeated). STRATEGY: Burn &lt; 30% of stands in any year, burning patches each year whenever possible. ISSUES: Do not repeat at 7 year intervals (i.e. if b</t>
  </si>
  <si>
    <t>Habitat for threatened flora species including Boronia granitica, B. repanda, Macrozamia viridis, Tylophora woollsii, Acacia pubifolia, A. ruppii, Bertya glandulosa, Grevillea scortechinii, Phebalium whitei, Acacia latisepala, Hibbertia elata, Conospermum</t>
  </si>
  <si>
    <t>Young and McDonald: 9b</t>
  </si>
  <si>
    <t>Eucalyptus andrewsii, E. youmanii woodland on igneous rocks</t>
  </si>
  <si>
    <t>Eucalyptus andrewsii, E. youmanii, E. prava, Angophora floribunda, Callitris endlicheri shrubby woodland or open-forest. Occurs on Mesozoic to Proterozoic igneous rocks. Rocky hillsides. (BVG1M: 15a)</t>
  </si>
  <si>
    <t>13.12.2</t>
  </si>
  <si>
    <t>Moister parts of bioregion. Also occurs on small outcrops of Marburg Sandstone north of Dalveen. Limited logging occurring. Fragmentation and altered fire regimes may affect viability. Blackberry infestation common.</t>
  </si>
  <si>
    <t>SEASON: Autumn/Winter (Apr-Aug). INTENSITY: Low intensity, cool burn. INTERVAL: 7-12 years. STRATEGY: Burn &lt; 30% of stands in any year, burning patches each year whenever possible. ISSUES: Try to prevent high intensity / hot fire.</t>
  </si>
  <si>
    <t>Habitat for threatened flora species including Caladenia atroclavia, Grevillea scortechinii, Huperzia varia, Hibbertia elata, Pultenaea foliolosa, Persoonia daphnoides, Phebalium ambiens, Boronia amabilis and Westringia amabilis.</t>
  </si>
  <si>
    <t>1, 2, (3)</t>
  </si>
  <si>
    <t>Young and McDonald: 9c</t>
  </si>
  <si>
    <t>Eucalyptus campanulata open forest on igneous rocks</t>
  </si>
  <si>
    <t>Eucalyptus campanulata, E. brunnea (formerly E. deanei), E. caliginosa grassy open-forest +/- E. biturbinata +/- E. banksii; localised areas of E. radiata, E. saligna, E. obliqua, Occurs on Mesozoic to Proterozoic igneous rocks. Hills and mountains. (BVG1</t>
  </si>
  <si>
    <t>The combination of fragmentation and isolation, altered fire frequency and intensity and weeds are having an observable negative impact on species composition.</t>
  </si>
  <si>
    <t>13.12.1</t>
  </si>
  <si>
    <t>13.11.8: Occurs on footslopes and rolling hills often in association with Eucalyptus conica, E. microcarpa or E. moluccana, E. melliodora woodland on alluvial plains (13.3.4) and grades into the hill units dominated by various ironbarks and E. dealbata (1</t>
  </si>
  <si>
    <t>SEASON: Autumn/Winter (Apr-Aug). INTENSITY: Low intensity, cool burn. INTERVAL: 5-8 years. reviewed subsequently to 5-15 years. STRATEGY: Burn &lt; 20% of stands in any year, burning patches each year whenever possible. ISSUES: None identified.</t>
  </si>
  <si>
    <t>Habitat for Eucalyptus terrica, a species with a localised distribution.</t>
  </si>
  <si>
    <t>Sundown NP, Sundown RR</t>
  </si>
  <si>
    <t>3, (11.32)</t>
  </si>
  <si>
    <t>Eucalyptus melliodora and/or Eucalyptus microcarpa/ E. moluccana woodland on metamorphics</t>
  </si>
  <si>
    <t xml:space="preserve">Woodland of Eucalyptus melliodora and/or Eucalyptus microcarpa/ E. moluccana. Other Eucalypts that are often present include E. albens, E. dealbata, E. crebra and E. melanophloia. Eucalyptus blakelyi can be an important component in the east. Understorey </t>
  </si>
  <si>
    <t>In September 2009, remnant extent was &gt; 10,000 ha and 10-30% of the pre-clearing area remained</t>
  </si>
  <si>
    <t>Recruitment of canopy species restricted by total grazing pressure.</t>
  </si>
  <si>
    <t>13.11.8</t>
  </si>
  <si>
    <t>7a</t>
  </si>
  <si>
    <t>CF</t>
  </si>
  <si>
    <t>13.11.7: Rare regional ecosystem. Threatening processes include high total grazing pressure and wildfire.
13.11.7a: Occurs as small patches on sandstone south of Warwick.</t>
  </si>
  <si>
    <t>SEASON: Spring through to Autumn (most storms typically occur Spring and Summer). INTERVAL: 50-100 years. (fire protected environment). Prescribed burns NOT to be undertaken. STRATEGY: Fire protected environment - exclude prescribe burns. ISSUES: Prescrib</t>
  </si>
  <si>
    <t>Habitat of threatened flora species including Cadellia pentastylis. Western extent of rainforest species such as Dendrocnide excelsa and Melicytus dentatus.</t>
  </si>
  <si>
    <t>Sundown NP</t>
  </si>
  <si>
    <t>3, 1</t>
  </si>
  <si>
    <t>Young and McDonald: 12a</t>
  </si>
  <si>
    <t>Low microphyll vine forest on metamorphics</t>
  </si>
  <si>
    <t>Low microphyll rainforest Occurs in rugged gorges Mesozoic to Proterozoic moderately to strongly deformed and metamorphosed sediments and interbedded volcanics and occasionally on sandstone. (BVG1M: 7a)
 Major vegetation communities include: 
13.11.7a:  L</t>
  </si>
  <si>
    <t>A rare regional ecosystem that is more characteristic of inland SEQ and south-eastern Brigalow Belt bioregions. The pre-clearing area has been degraded by pasture improvement and fire.</t>
  </si>
  <si>
    <t>13.11.7</t>
  </si>
  <si>
    <t>10a</t>
  </si>
  <si>
    <t>Subject to logging. Mostly in State Forest.</t>
  </si>
  <si>
    <t>Habitat for threatened flora including Eucalyptus infera and Macrozamia conferta.</t>
  </si>
  <si>
    <t>Young and McDonald: 9i</t>
  </si>
  <si>
    <t>Corymbia citriodora open forest on metamorphics</t>
  </si>
  <si>
    <t>Corymbia citriodora subsp. variegata open forest on metamorphics</t>
  </si>
  <si>
    <t>Corymbia citriodora subsp. variegata, Eucalyptus crebra, E. dealbata open-forest. Occurs on Mesozoic to Proterozoic moderately to strongly deformed and metamorphosed sediments and interbedded volcanics. (BVG1M: 10a)</t>
  </si>
  <si>
    <t>13.11.6</t>
  </si>
  <si>
    <t>Highly fragmented, remnants heavily grazed. Poor management can prevent recruitment of tree species. Increasing shrub density in some situations. Subject to sleeper/fence post cutting. Frequently occurs as small patches which are largely unmapped.</t>
  </si>
  <si>
    <t>SEASON: Autumn/Winter (Apr-Aug). INTENSITY: Low intensity, cool burn. INTERVAL: 10-15 years. STRATEGY: Burn &lt; 20% of stands in any year, burning patches each year whenever possible. ISSUES: Need to actively manage. Eucalyptus sideroxylon (mugga) is harder</t>
  </si>
  <si>
    <t>Habitat for threatened fauna, regent honeyeater Xanthomyza phyrgia. Localised occurrences of Eucalyptus bakeri, E. viridis (mallees) and Melaleuca decora.</t>
  </si>
  <si>
    <t>Coolmunda CP</t>
  </si>
  <si>
    <t>3, 11.32</t>
  </si>
  <si>
    <t>Young and McDonald: 9e</t>
  </si>
  <si>
    <t>Eucalyptus sideroxylon, E. fibrosa subsp. nubila open forest on metamorphics</t>
  </si>
  <si>
    <t>Eucalyptus sideroxylon +/- E. fibrosa subsp. nubila shrubby open-forest. Occurs on Mesozoic to Proterozoic moderately to strongly deformed and metamorphosed sediments and interbedded volcanics. (BVG1M: 15a)</t>
  </si>
  <si>
    <t>13.11.5</t>
  </si>
  <si>
    <t>17b</t>
  </si>
  <si>
    <t>Highly fragmented, remnants heavily grazed. Poor management can prevent recruitment of tree species. Increasing shrub and Callitris density in some situations.</t>
  </si>
  <si>
    <t>Young and McDonald: 10c</t>
  </si>
  <si>
    <t>Eucalyptus melanophloia woodland on metamorphics</t>
  </si>
  <si>
    <t>Eucalyptus melanophloia, E. dealbata, E. albens +/- Callitris glaucophylla grassy woodland. Occurs on Mesozoic to Proterozoic moderately to strongly deformed and metamorphosed sediments and interbedded volcanics. (BVG1M: 17b)</t>
  </si>
  <si>
    <t>A highly fragmented regional ecosystem that is heavily grazed. Current management prevents recruitment of tree species and there has been an observed increase in shrub species.</t>
  </si>
  <si>
    <t>13.11.4</t>
  </si>
  <si>
    <t>13.11.3:  Highly fragmented, remnants heavily grazed. Poor management can prevent recruitment of tree species. Increasing shrub density in some situations.</t>
  </si>
  <si>
    <t>Habitat of Eucalyptus terrica, a species with a localised distribution.</t>
  </si>
  <si>
    <t>Young and McDonald: 10b</t>
  </si>
  <si>
    <t>Eucalyptus crebra woodland on metamorphics</t>
  </si>
  <si>
    <t xml:space="preserve">Eucalyptus crebra, E. dealbata, E. albens grassy woodland. Occurs on Mesozoic to Proterozoic moderately to strongly deformed and metamorphosed sediments and interbedded volcanics. (BVG1M: 13c)
 Major vegetation communities include: 
13.11.3a:  Eucalyptus </t>
  </si>
  <si>
    <t>13.11.3</t>
  </si>
  <si>
    <t>8a</t>
  </si>
  <si>
    <t>Rare community subject to logging in unreserved areas</t>
  </si>
  <si>
    <t xml:space="preserve">SEASON: Autumn/Winter (Apr-Aug). INTENSITY: Low intensity, cool burn. INTERVAL: 7-12 years. STRATEGY: Burn &lt; 20% of stands in any year, burning patches each year whenever possible. ISSUES: Try to prevent high intensity / hot fire. Do not repeat burn at 7 </t>
  </si>
  <si>
    <t>Restricted to higher parts of the trap rock country. The populations of Eucalyptus laevopinea and E. banksii are disjunct populations of species that grow on adamellite to the east. A threatened community, subject to logging outside reserves.</t>
  </si>
  <si>
    <t>Young and McDonald: 9f</t>
  </si>
  <si>
    <t>Eucalyptus laevopinea open forest on metamorphics</t>
  </si>
  <si>
    <t>Eucalyptus laevopinea, E. banksii, E. melliodora open-forest. Occurs on Mesozoic to Proterozoic moderately to strongly deformed and metamorphosed sediments and interbedded volcanics. High altitudes. (BVG1M: 8a)</t>
  </si>
  <si>
    <t>Rare regional ecosystem that is a climatic outlier and is subject to logging in unreserved parts.</t>
  </si>
  <si>
    <t>13.11.2</t>
  </si>
  <si>
    <t>Restricted to higher parts of trap rock, shows affinities with adjacent vegetation on granite. This unit has affinities with Eucalyptus caleyi and E. dealbata dominated vegetation south west of Leyburn which is currently included in 13.11.3 due to its ass</t>
  </si>
  <si>
    <t>Habitat for threatened flora species Acacia pubifolia.</t>
  </si>
  <si>
    <t>1, 3</t>
  </si>
  <si>
    <t>Eucalyptus youmanii, E. dealbata, E. caleyi, Callitris endlicheri woodland on metamorphics</t>
  </si>
  <si>
    <t>Eucalyptus youmanii, E. dealbata, E. caleyi, Callitris endlicheri shrubby woodland +/- E. banksii. Occurs on Mesozoic to Proterozoic moderately to strongly deformed and metamorphosed sediments and interbedded volcanics. (BVG1M: 15a)</t>
  </si>
  <si>
    <t>13.11.1</t>
  </si>
  <si>
    <t>13d</t>
  </si>
  <si>
    <t>Young and McDonald: 9g</t>
  </si>
  <si>
    <t>Eucalyptus moluccana open forest on fine-grained sedimentary rocks</t>
  </si>
  <si>
    <t>Eucalyptus moluccana open-forest. Occurs on localised patches of Cainozoic to Proterozoic consolidated, fine to medium-grained sediments. (BVG1M: 13d)</t>
  </si>
  <si>
    <t>13.9.2</t>
  </si>
  <si>
    <t>16c</t>
  </si>
  <si>
    <t>TW</t>
  </si>
  <si>
    <t>Floodplain (other than floodplain wetlands).</t>
  </si>
  <si>
    <t>Young and McDonald 9p</t>
  </si>
  <si>
    <t>Eucalyptus tereticornis, Angophora floribunda open forest on alluvial plains</t>
  </si>
  <si>
    <t>Tall woodland or open-forest of Eucalyptus tereticornis and Angophora floribunda. On alluvial plains. (BVG1M: 16c)</t>
  </si>
  <si>
    <t>13.3.7</t>
  </si>
  <si>
    <t>34f</t>
  </si>
  <si>
    <t>V</t>
  </si>
  <si>
    <t>Very sparse</t>
  </si>
  <si>
    <t>Palustrine wetland (e.g. vegetated swamp).</t>
  </si>
  <si>
    <t>Subject to pig damage and Andropogon virginicus infestation. Described in Sattler and Williams under 13.12.7 but has been reallocated to the correct land zone. A rare regional ecosystem.</t>
  </si>
  <si>
    <t>SEASON: Autumn/Winter (Apr-Aug). INTENSITY: Low intensity, cool burn. INTERVAL: 5-12 years. STRATEGY: Burn &lt; 20% of stands in any year, burning patches each year whenever possible. ISSUES: Loss of complexity (botanical) occurs in this ecosystem if (1) unb</t>
  </si>
  <si>
    <t>Northern limit of the temperate adapted species Eucalyptus camphora and Olearia glandulosa. Provides wetland habitat for a range of flora and fauna.</t>
  </si>
  <si>
    <t>Young and McDonald: 27b</t>
  </si>
  <si>
    <t>Sedgeland on igneous rocks</t>
  </si>
  <si>
    <t>Sedgelands on alluvial deposits in igneous landscapes</t>
  </si>
  <si>
    <t>Sedgeland. Occurs along small drainage lines and soaks at high altitude on Mesozoic to Proterozoic igneous rocks. (BVG1M: 34f)</t>
  </si>
  <si>
    <t>A rare regional ecosystem subject to pig damage and infestation from the grass Andropogon virginicus in places.</t>
  </si>
  <si>
    <t>13.3.6</t>
  </si>
  <si>
    <t>16a</t>
  </si>
  <si>
    <t>Riverine wetland or fringing riverine wetland.</t>
  </si>
  <si>
    <t>Disturbed by grazing. Dieback extensive in E. camaldulensis along McIntyre River. Poor regeneration of canopy species. Infestation by Phyla canescens and willows.</t>
  </si>
  <si>
    <t>Young and McDonald: 9p</t>
  </si>
  <si>
    <t>Eucalyptus camaldulensis fringing open forest</t>
  </si>
  <si>
    <t>Fringing open-forest of Eucalyptus tereticornis/E. camaldulensis, Casuarina cunninghamiana. Occurs along major streams on Cainozoic alluvial plains. (BVG1M: 16a)</t>
  </si>
  <si>
    <t>Remaining areas are in poor condition due to weed invasion, dieback of tree canopy, edge effects and impacts associated with high total grazing pressure.</t>
  </si>
  <si>
    <t>13.3.5</t>
  </si>
  <si>
    <t>15b</t>
  </si>
  <si>
    <t>Extensively cleared and thinned for pasture. Occurs in the drier parts of region. Important for honey flora.</t>
  </si>
  <si>
    <t>3, 11.31, 11.32, (1)</t>
  </si>
  <si>
    <t>Young and McDonald: 10d</t>
  </si>
  <si>
    <t>Eucalyptus conica, E. microcarpa, E. melliodora woodland on alluvial plains</t>
  </si>
  <si>
    <t>Eucalyptus conica, E. microcarpa or E. moluccana, E. melliodora grassy woodland. Occurs on Cainozoic alluvial plains. (BVG1M: 15b)</t>
  </si>
  <si>
    <t>13.3.4</t>
  </si>
  <si>
    <t>Remnants subject to disturbance from cattle grazing and damage due to exposure following fragmentation.</t>
  </si>
  <si>
    <t>Young and McDonald: 9o</t>
  </si>
  <si>
    <t>Eucalyptus nobilis open forest on alluvial plains</t>
  </si>
  <si>
    <t>Eucalyptus nobilis (formerly Eucalyptus viminalis) grassy open-forest. Occurs on Cainozoic alluvial plains. Fringes of streams on northern slopes of bioregion. (BVG1M: 16c)</t>
  </si>
  <si>
    <t>In September 2009, pre-clearing area was &lt; 1,000 ha and 10-30% of the pre-clearing area remained</t>
  </si>
  <si>
    <t>13.3.3</t>
  </si>
  <si>
    <t>Extensively cleared for agriculture and horticulture. Remnants subject to dieback and blackberry invasion. Some areas are too small to map, particularly in the north of the region.</t>
  </si>
  <si>
    <t>Habitat for threatened flora species including Persoonia daphnoides. Only known Queensland population of Grevillea juniperina.</t>
  </si>
  <si>
    <t>Young and McDonald: 9a</t>
  </si>
  <si>
    <t>Eucalyptus nova-anglica open forest on alluvial plains</t>
  </si>
  <si>
    <t>Eucalyptus nova-anglica +/- E. dalrympleana subsp. heptantha open-forest or woodland. Occurs in higher, moister parts of region on Cainozoic alluvial plains. (BVG1M: 15b)</t>
  </si>
  <si>
    <t>13.3.2</t>
  </si>
  <si>
    <t>13.3.1:  Cleared for agriculture and horticulture.
13.3.1x1:  Cleared for agriculture and horticulture. Subject to invasion by blackberry.</t>
  </si>
  <si>
    <t>Habitat for threatened flora species including Melaleuca flavovirens and Melaleuca williamsii.
13.3.1x1: Habitat for threatened flora species including Melaleuca flavovirens and Melaleuca williamsii.</t>
  </si>
  <si>
    <t>1, (2)</t>
  </si>
  <si>
    <t>Eucalyptus blakelyi woodland on alluvial plains</t>
  </si>
  <si>
    <t>Eucalyptus blakelyi grassy woodland or open-forest +/- E. conica +/- E. bridgesiana +/- E. melliodora. Occurs on Cainozoic alluvial plains. (BVG1M: 15b)
 Major vegetation communities include: 
13.3.1x1: Riverine wetland or fringing riverine wetland. Ripar</t>
  </si>
  <si>
    <t>13.3.1</t>
  </si>
  <si>
    <t>12.12.28:  Data on clearing rate between 1995 and 1997 indicates that the RE continues to experience an annual loss in excess of 1% of current extent per year. The area remaining is likely to fall below 30% within 5-10 years.</t>
  </si>
  <si>
    <t>SEASON: Summer to winter. INTENSITY: Low to moderate. INTERVAL: 4-25 years. STRATEGY: Aim for 40-60% mosaic burn. Burn with soil moisture and with a spot ignition strategy so that a patchwork of burnt/unburnt country is achieved. ISSUES: The fire regime s</t>
  </si>
  <si>
    <t>Wongi NP, Littabella CP, Grongah NP, Littabella NP, Eurimbula NP, Nour Nour NP, Cherbourg NP, Tarong NP, Wrattens NP, Dawes NP (R), Kroombit Tops NP, Bulburin NP</t>
  </si>
  <si>
    <t>6, 10, 7, 5, 3, (8)</t>
  </si>
  <si>
    <t>Bean et al. (1998), E7 (in part), G34</t>
  </si>
  <si>
    <t>Eucalyptus moluccana open forest on Mesozoic to Proterozoic igneous rocks</t>
  </si>
  <si>
    <t>Eucalyptus moluccana +/- E. crebra, Corymbia citriodora subsp. variegata open-forest or woodland. Occurs on broad ridges and lower slopes on Mesozoic to Proterozoic igneous rocks. (BVG1M: 13d)
 Major vegetation communities include: 
12.12.28x1:  Eucalyptu</t>
  </si>
  <si>
    <t>12.12.28</t>
  </si>
  <si>
    <t>9h</t>
  </si>
  <si>
    <t>Mostly occurs in northern half of bioregion.</t>
  </si>
  <si>
    <t>Castle Tower NP, Kroombit Tops NP, Eurimbula NP</t>
  </si>
  <si>
    <t>10, 11.18</t>
  </si>
  <si>
    <t>Bean et al. (1998), H23</t>
  </si>
  <si>
    <t>Corymbia trachyphloia, Eucalyptus crebra and Callitris endlicheri woodland on Mesozoic to Proterozoic igneous rocks</t>
  </si>
  <si>
    <t>Corymbia trachyphloia, Eucalyptus crebra +/- Callitris endlicheri woodland. Occurs in mountains comprised of Mesozoic to Proterozoic igneous rocks. (BVG1M: 9h)</t>
  </si>
  <si>
    <t>12.12.27</t>
  </si>
  <si>
    <t>25a</t>
  </si>
  <si>
    <t>12.12.26:  Extensively cleared for cropping.
12.12.26a: Confined to western margins of bioregion. Cleared and thinned for grazing and agriculture. Some relatively intact remnants present in road reserves. Eucalyptus populnea is one of the species characte</t>
  </si>
  <si>
    <t>SEASON: Various, avoiding the hottest time of the year. Late summer to mid-winter is typically suitable for planned burns. INTENSITY: Low to moderate. INTERVAL: 6-10 years. STRATEGY: Planned burns should be used to protect scrubs at their margins from fir</t>
  </si>
  <si>
    <t>Grongah NP</t>
  </si>
  <si>
    <t>5, 6, 7</t>
  </si>
  <si>
    <t>Bean et al. (1998), H1 (in part)</t>
  </si>
  <si>
    <t>Acacia harpophylla open forest on Mesozoic to Proterozoic igneous rocks</t>
  </si>
  <si>
    <t>Acacia harpophylla +/- semi-evergreen vine thicket +/- Casuarina cristata +/- Eucalyptus populnea. Occurs on Mesozoic to Proterozoic igneous rocks. Lower slopes. (BVG1M: 25a)
 Major vegetation communities include: 
12.12.26a:  Eucalyptus populnea +/- E. t</t>
  </si>
  <si>
    <t>12.12.26</t>
  </si>
  <si>
    <t>RE extends into adjacent Brigalow Belt bioregion.</t>
  </si>
  <si>
    <t>Beninbi NP, Warro NP, Nour Nour NP, Littabella NP, Littabella CP, Cherbourg NP, Cherbourg CP</t>
  </si>
  <si>
    <t>10, 5, 7, 6, 8</t>
  </si>
  <si>
    <t>Bean et al. (1998), H29 (in part), and J9</t>
  </si>
  <si>
    <t>Eucalyptus fibrosa subsp. fibrosa woodland to open forest on Mesozoic to Proterozoic igneous rocks</t>
  </si>
  <si>
    <t>Eucalyptus fibrosa subsp. fibrosa open-forest to woodland +/- Corymbia citriodora subsp. variegata, Angophora leiocarpa, E. acmenoides. Eucalyptus decorticans, C. trachyphloia and C. watsoniana in central western part of bioregion. Occurs on Mesozoic to P</t>
  </si>
  <si>
    <t>under review</t>
  </si>
  <si>
    <t>12.12.25</t>
  </si>
  <si>
    <t>Nangur NP, Tarong NP, Oakview NP, Woroon NP, Wrattens NP, Cherbourg NP, Cherbourg CP, Dawes NP (R), Wrattens RR, Mount Binga NP, Mudlo NP, [Wrattens CP]</t>
  </si>
  <si>
    <t>6, 7, 5, (10)</t>
  </si>
  <si>
    <t>Bean et al. (1998), H16 (in part), and H27 (in part)</t>
  </si>
  <si>
    <t>Angophora leiocarpa, Eucalyptus crebra woodland on Mesozoic to Proterozoic igneous rocks</t>
  </si>
  <si>
    <t xml:space="preserve">Angophora leiocarpa, Eucalyptus crebra +/- Corymbia intermedia, E. longirostrata, E. major, E. tereticornis, E. acmenoides or E. portuensis, C. citriodora subsp. variegata woodland to open-forest. Occurs on Mesozoic to Proterozoic igneous rocks including </t>
  </si>
  <si>
    <t>12.12.24</t>
  </si>
  <si>
    <t xml:space="preserve">SEASON: Summer to winter. INTENSITY: Plan for low to moderate. Unplanned occasional high intensity wildfire will occur. INTERVAL: 4-8 years maintains a healthy grassy system. 8-20 years for shrubby elements of understorey. STRATEGY: Aim for 40-60% mosaic </t>
  </si>
  <si>
    <t>Mount Walsh NP, Dawes NP, Bulburin NP, Dawes RR, Conondale NP, Crows Nest NP, Grongah NP, Kroombit Tops NP, DAguilar NP, Wrattens NP, Glastonbury NP, Maleny NP, Mount Bauple NP (S), Lockyer NP, [Wrattens RR], [Dawes NP (R)], [Lockyer NP (R)]</t>
  </si>
  <si>
    <t>3, 5, 6, 10, (7), (2)</t>
  </si>
  <si>
    <t>Bean et al. (1998), G26 (in part), G38, H26, J17</t>
  </si>
  <si>
    <t>Eucalyptus tereticornis +/- E. eugenioides woodland on crests, upper slopes and elevated valleys on Mesozoic to Proterozoic igneous rocks</t>
  </si>
  <si>
    <t>Open-forest to woodland generally with Eucalyptus tereticornis +/- E. eugenioides. Other species present, vary from place to place but commonly include Corymbia intermedia, Eucalyptus acmenoides +/- E. biturbinata, E. longirostrata, E. melliodora, Corymbi</t>
  </si>
  <si>
    <t>12.12.23</t>
  </si>
  <si>
    <t>Mount Walsh NP, Bulburin NP, Warro NP, Eurimbula NP</t>
  </si>
  <si>
    <t>5, 10</t>
  </si>
  <si>
    <t>Bean et al. (1998), J15</t>
  </si>
  <si>
    <t>Eucalyptus decolor, E. portuensis or E. acmenoides open forest on Mesozoic to Proterozoic igneous rocks</t>
  </si>
  <si>
    <t>Open-forest to woodland with Eucalyptus decolor, E. portuensis or E. acmenoides, Corymbia trachyphloia +/- Syncarpia glomulifera subsp. glomulifera, E. major, E. resinifera, E. montivaga, E. longirostrata, E. exserta. Occurs on Mesozoic to Proterozoic ign</t>
  </si>
  <si>
    <t>12.12.22</t>
  </si>
  <si>
    <t>Habitat for threatened flora species including Cycas megacarpa.</t>
  </si>
  <si>
    <t>Eurimbula NP</t>
  </si>
  <si>
    <t>Bean et al. (1998), J7 (in part)</t>
  </si>
  <si>
    <t>Corymbia intermedia, E. exserta woodland on Mesozoic to Proterozoic igneous rocks</t>
  </si>
  <si>
    <t>Corymbia intermedia, Eucalyptus exserta +/- C. clarksoniana, E. crebra woodland. Occurs on Mesozoic to Proterozoic igneous rocks and adjacent metamorphics. (BVG1M: 9h)</t>
  </si>
  <si>
    <t>12.12.21</t>
  </si>
  <si>
    <t>TOF</t>
  </si>
  <si>
    <t>Most of distribution is contained within state forest.</t>
  </si>
  <si>
    <t>Kroombit Tops NP, Dawes NP, Dawes RR, [Dawes NP (R)]</t>
  </si>
  <si>
    <t>Bean et al. (1998), G24 (in part)</t>
  </si>
  <si>
    <t>Eucalyptus saligna tall open forest on Mesozoic to Proterozoic igneous rocks</t>
  </si>
  <si>
    <t>Eucalyptus saligna tall open-forest with shrubby or grassy understorey. Occurs on Mesozoic to Proterozoic igneous rocks. (BVG1M: 8a)</t>
  </si>
  <si>
    <t>12.12.20</t>
  </si>
  <si>
    <t>29a</t>
  </si>
  <si>
    <t>TG</t>
  </si>
  <si>
    <t>12.12.19:   Under pressure for tourist development due to prime location and scenic value. Generally too small to map at 1:100 000 scale.
12.12.19x1:   Under pressure for tourist development due to prime location and scenic value. Generally too small to m</t>
  </si>
  <si>
    <t>STRATEGY: Burn in association with surrounding country. ISSUES: Fire exclusion and buffering from fire is not necessary. Spring burns (traditionally used in SEQ ecosystems) have an associated risk due to changing weather conditions post-burn.</t>
  </si>
  <si>
    <t>Eurimbula NP, Curtis Island NP, Great Sandy NP, Noosa NP, Southend CP, Joseph Banks (Round Hill Head) CP, Curtis Island CP, Capricorn Coast NP, Burleigh Head NP, Bustard Head CP, [Cape Capricorn CP], [Double Island Point CP]</t>
  </si>
  <si>
    <t>10, 11.14, 9, 4, 8</t>
  </si>
  <si>
    <t>Bean et al. (1998), B17, B20</t>
  </si>
  <si>
    <t>Vegetation complex of rocky headlands, predominantly but not exclusively on Mesozoic to Proterozoic igneous rocks</t>
  </si>
  <si>
    <t>Vegetation complex of rocky headlands on Mesozoic to Proterozoic igneous rocks</t>
  </si>
  <si>
    <t>Vegetation complex of exposed rocky headlands. Vegetation types include Themeda triandra grassland and wind-sheared shrubland and woodland. Occurs on Mesozoic to Proterozoic igneous headlands. (BVG1M: 29a)
 Major vegetation communities include: 
12.12.19x</t>
  </si>
  <si>
    <t>12.12.19</t>
  </si>
  <si>
    <t>Contains palustrine wetland (e.g. in swales).</t>
  </si>
  <si>
    <t>Occurs chiefly in central part of bioregion (e.g. Gayndah). Cleared for pasture and cropping. Remnants require intensive management because of weed invasion and fire damage on margins.</t>
  </si>
  <si>
    <t>STRATEGY: Do not burn deliberately. Protection relies on broad-scale management of surrounding country with numerous small fires throughout the year so that wildfires will be very limited in extent. May need active protection from wildfire in extreme cond</t>
  </si>
  <si>
    <t>Kroombit Tops NP, Ban Ban NP, Wietalaba NP (R), Mount Walsh NP, Dawes NP, Beninbi NP</t>
  </si>
  <si>
    <t>5, 11.18, 10, 7, (6)</t>
  </si>
  <si>
    <t>Bean et al. (1998), G7 (in part)</t>
  </si>
  <si>
    <t>Semi-evergreen vine thicket on Mesozoic to Proterozoic igneous rocks; north of bioregion</t>
  </si>
  <si>
    <t>Low microphyll vine forest +/- Araucaria cunninghamii and semi-evergreen vine thicket. Characteristic species include Brachychiton australis, B. rupestris, Archidendropsis thozetiana, Flindersia australis, F. collina, Psydrax odorata forma buxifolia, Alec</t>
  </si>
  <si>
    <t>12.12.18</t>
  </si>
  <si>
    <t>Occurs in south of bioregion and extends into adjacent parts of the brigalow belt. Characteristic localities include Nangur and Mount Beppo. Cleared for pasture and cropping. Remnants require intensive management because of invasion by weeds and fire dama</t>
  </si>
  <si>
    <t>Oakview NP, Nangur NP, Kroombit Tops NP</t>
  </si>
  <si>
    <t>6, 7, 5</t>
  </si>
  <si>
    <t>Semi-evergreen vine thicket on Mesozoic to Proterozoic igneous rocks; usually in southern half of bioregion</t>
  </si>
  <si>
    <t xml:space="preserve">Low microphyll vine forest +/- Araucaria cunninghamii and semi-evergreen vine thicket. Characteristic species include Brachychiton rupestris, Flindersia collina, F. australis, Alectryon diversifolius, A. subdentatus, Elattostachys xylocarpa, Erythroxylum </t>
  </si>
  <si>
    <t>12.12.17</t>
  </si>
  <si>
    <t>2a</t>
  </si>
  <si>
    <t>Characteristic localities for RE include Mount Mee and Yandina areas in south and Bulburin, Kroombit Tops and Mount Robert in north of bioregion.</t>
  </si>
  <si>
    <t>Habitat for threatened flora species including Gossia gonoclada, Sarcochilus weinthalii, Triunia robusta, Graptophyllum reticulatum, Planchonella eerwah, Baloghia marmorata, Cassia marksiana, Floydia praealta, Fontainea rostrata, Macadamia integrifolia, M</t>
  </si>
  <si>
    <t>Bulburin NP, Wrattens NP, Wrattens RR, Oakview NP, Deer Reserve NP, Woondum NP, Mount Bauple NP (S), Mapleton NP, Bellthorpe NP, Woocoo NP, DAguilar NP, Kondalilla NP, Bania NP, Mapleton NP (R), Glastonbury NP, Mount Eerwah CP, Conondale NP, Tamborine NP,</t>
  </si>
  <si>
    <t>7, 10, 3, 8, (5), (4)</t>
  </si>
  <si>
    <t>Bean et al. (1998), G10, G11 and J2 (in part)</t>
  </si>
  <si>
    <t>Notophyll vine forest on Mesozoic to Proterozoic igneous rocks</t>
  </si>
  <si>
    <t xml:space="preserve">Notophyll vine forest. Characteristic species include Araucaria bidwillii, A. cunninghamii, Argyrodendron trifoliolatum, Argyrodendron sp. (Kin Kin W.D.Francis AQ81198), Choricarpia subargentea, Brachychiton discolor, Beilschmiedia obtusifolia, Diospyros </t>
  </si>
  <si>
    <t>12.12.16</t>
  </si>
  <si>
    <t>12.12.15: Coastal and sub-coastal hills and ranges. Often develops understorey of Araucarian vine forest species in absence of fire.
12.12.15a:  Often develops understorey of Araucarian vine forest species in absence of fire.
12.12.15b:  Patches are often</t>
  </si>
  <si>
    <t>SEASON: Summer to winter. a, b: Late summer to autumn. INTENSITY: Plan for low to moderate. Unplanned occasional high intensity wildfire will occur. a, b: Moderate to high. INTERVAL: 4-8 years maintains a healthy grassy system. 8-20 years for shrubby elem</t>
  </si>
  <si>
    <t>Wrattens NP, Conondale NP, Mapleton NP, Bellthorpe NP, Woondum NP, DAguilar NP, Deer Reserve NP, Kondalilla NP, Wrattens RR, Springbrook NP, Maleny NP, Mapleton NP (R), Oakview NP, Parklands CP, Eumundi CP, DAguilar NP (R), Tamborine NP, Tuchekoi NP, Fern</t>
  </si>
  <si>
    <t>3, 5, 7, 6, 4, (1)</t>
  </si>
  <si>
    <t>Bean et al. (1998), I12 (in part)</t>
  </si>
  <si>
    <t>Eucalyptus propinqua, E. siderophloia, E. acmenoides, Corymbia intermedia open forest on Mesozoic to Proterozoic igneous rocks</t>
  </si>
  <si>
    <t>Open-forest with Eucalyptus propinqua, Corymbia intermedia, E. siderophloia +/- E. microcorys, E. acmenoides, Lophostemon confertus, E. moluccana, Angophora subvelutina and occasional vine forest species. Patches of Eucalyptus pilularis sometimes present.</t>
  </si>
  <si>
    <t>12.12.15</t>
  </si>
  <si>
    <t>Comparable to RE 12.12.9 but occurs in higher rainfall areas.</t>
  </si>
  <si>
    <t xml:space="preserve">SEASON: Late summer to winter. INTENSITY: Low to moderate. INTERVAL: 7-25 years. STRATEGY: Aim for a burn mosaic of 40-60% over the burn area. A diversity of season and fire intensity is important, as well as spot ignition in cooler or moister periods to </t>
  </si>
  <si>
    <t>DAguilar NP (R), Mapleton NP, Mapleton NP (R), Mapleton CP, Springbrook NP, Tamborine NP, Woondum NP, DAguilar NP, Parklands CP, Kondalilla NP, Noosa NP, Glass House Mountains CP, Conondale NP, [Noosa RR]</t>
  </si>
  <si>
    <t>3, 4, 1, (2), (7)</t>
  </si>
  <si>
    <t>Bean et al. (1998), J6 (in part)</t>
  </si>
  <si>
    <t>Shrubby woodland usually of rocky near coastal areas on Mesozoic to Proterozoic igneous rocks</t>
  </si>
  <si>
    <t>Shrubby woodland. Canopy species include Eucalyptus racemosa subsp. racemosa, Corymbia trachyphloia, E. carnea, E. tindaliae, E. exserta, Angophora woodsiana, E. resinifera and E. microcorys. Occurs on Mesozoic to Proterozoic igneous rocks. (BVG1M: 9h)</t>
  </si>
  <si>
    <t>12.12.14</t>
  </si>
  <si>
    <t>Characteristic localities for RE include hills near Somerset Dam, Burnett Range between Goomeri and Biggenden, Mount Perry and Bucca Range. Remnants can be degraded by weed infestation in conjunction with wildfire damage on margins.</t>
  </si>
  <si>
    <t>Habitat for threatened flora species including Sarcochilus weinthalii, Corynocarpus rupestris subsp. arborescens and near threatened species including Hernandia bivalvis.</t>
  </si>
  <si>
    <t>Grongah NP, Bulburin NP, Wrattens NP, Deer Reserve NP, Mudlo NP, Oakview NP, Glenbar NP, Castle Tower NP, Eurimbula NP, Kroombit Tops NP, Ban Ban NP, DAguilar NP, Mount Walsh NP, Nangur NP, Mount Perry RR, Dawes NP, Mount Colosseum NP, Cressbrook CP, Dawe</t>
  </si>
  <si>
    <t>5, 10, 7, 6, (3)</t>
  </si>
  <si>
    <t>Bean et al. (1998), I1, I6 and J2 (in part)</t>
  </si>
  <si>
    <t>Araucarian complex microphyll to notophyll vine forest on Mesozoic to Proterozoic igneous rocks</t>
  </si>
  <si>
    <t>Araucarian Complex microphyll to notophyll vine forest on Mesozoic to Proterozoic igneous rocks</t>
  </si>
  <si>
    <t>Microphyll and microphyll/notophyll vine forest +/- Araucaria cunninghamii. Characteristic species include Argyrodendron trifoliolatum, Argyrodendron sp. (Kin Kin W.D.Francis AQ81198), Dendrocnide photinophylla, Diospyros geminata, Drypetes deplanchei, Fi</t>
  </si>
  <si>
    <t>12.12.13</t>
  </si>
  <si>
    <t>Extensively cleared for pasture.</t>
  </si>
  <si>
    <t>Wrattens NP, Bulburin NP, Eurimbula NP, Grongah NP, Wongi NP, Wrattens RR, Eurimbula RR, Warro NP, Conondale NP, Crows Nest NP, Oakview NP, Castle Tower NP, Mount Bauple NP (S), Mudlo NP, Dawes NP (R), Woondum NP, Mapleton NP, DAguilar NP, Deer Reserve NP</t>
  </si>
  <si>
    <t>5, 10, 7, 6, (3), (4), (8)</t>
  </si>
  <si>
    <t>Bean et al. (1998), I13 (in part)</t>
  </si>
  <si>
    <t>Eucalyptus tereticornis, E. crebra or E. siderophloia, Lophostemon suaveolens open forest on Mesozoic to Proterozoic igneous rocks</t>
  </si>
  <si>
    <t xml:space="preserve">Eucalyptus tereticornis, E. crebra (sometimes E. siderophloia) open-forest to woodland. Other species present can include Eucalyptus melanophloia, Corymbia tessellaris, Angophora subvelutina, A. leiocarpa, C. clarksoniana (central and northern parts) and </t>
  </si>
  <si>
    <t>12.12.12</t>
  </si>
  <si>
    <t>Mostly in the northern half of bioregion.</t>
  </si>
  <si>
    <t>Eurimbula NP, Kroombit Tops NP, Mount Walsh NP, Castle Tower NP, Wongi NP, Bulburin NP, Beninbi NP, Eurimbula RR, Deepwater NP</t>
  </si>
  <si>
    <t>10, 7, 5, (8), (6)</t>
  </si>
  <si>
    <t>Bean et al. (1998), H24 (in part), and J12</t>
  </si>
  <si>
    <t>Eucalyptus portuensis or E. acmenoides, Corymbia trachyphloia open forest on Mesozoic to Proterozoic igneous rocks</t>
  </si>
  <si>
    <t>Eucalyptus portuensis or E. acmenoides, Corymbia trachyphloia open-forest and woodland +/- E. crebra, C. intermedia, E. exserta and Angophora leiocarpa. Whipstick Lophostemon confertus often present in understorey and in gullies. Occurs on hillsides on Me</t>
  </si>
  <si>
    <t>12.12.11</t>
  </si>
  <si>
    <t>Subject to over burning (frequent fire favours fire-tolerant species at the expense of fire-sensitive species) and habitat sometimes favoured for telecommunication towers and other mountain top infrastructure. Higher altitude heaths exhibit a high level o</t>
  </si>
  <si>
    <t>SEASON: Summer to winter. INTENSITY: Low to moderate. INTERVAL: 20-50 years. STRATEGY: Burn in association with surrounding vegetation. Protection relies on the broad-scale management of surrounding country with numerous small fires throughout the year so</t>
  </si>
  <si>
    <t>Habitat for threatened flora species including Daviesia discolor, Cassinia collina, Coopernookia scabridiuscula and near threatened species including Melaleuca formosa, Acacia pubicosta and Kunzea flavescens. Habitat for other species with restricted or d</t>
  </si>
  <si>
    <t>Mount Walsh NP, Warro NP, Kroombit Tops NP, Bulburin NP, Mount Eerwah CP, Mapleton NP (R), [Mount Perry RR]</t>
  </si>
  <si>
    <t>5, 10, (7)</t>
  </si>
  <si>
    <t>Bean et al. (1998), J25, J28, J29</t>
  </si>
  <si>
    <t>Shrubland of rocky peaks on Mesozoic to Proterozoic igneous rocks</t>
  </si>
  <si>
    <t>Shrubland or heath. Associated with rocky soils derived from Mesozoic to Proterozoic igneous rocks. (BVG1M: 29b)</t>
  </si>
  <si>
    <t>12.12.10</t>
  </si>
  <si>
    <t>Frequent fire can favour fire-tolerant species at the expense of fire-sensitive species.</t>
  </si>
  <si>
    <t>Habitat for threatened flora species including Cassinia collina and near threatened species including Acacia pubicosta and Comesperma breviflorum.</t>
  </si>
  <si>
    <t>Mount Walsh NP, Castle Tower NP, Beninbi NP, Crows Nest NP, Dawes NP, [Eurimbula NP]</t>
  </si>
  <si>
    <t>5, 10, 6</t>
  </si>
  <si>
    <t>Bean et al. (1998), J16 (in part)</t>
  </si>
  <si>
    <t>Shrubby woodland with Eucalyptus dura usually on rocky peaks on Mesozoic to Proterozoic igneous rocks</t>
  </si>
  <si>
    <t>Shrubby or grassy woodland to tall woodland (open-woodland in rocky areas) with Corymbia trachyphloia, Eucalyptus acmenoides or E. portuensis, E. dura +/- Allocasuarina littoralis, E. exserta, Acacia spp., E. montivaga (higher altitudes), E. crebra and E.</t>
  </si>
  <si>
    <t>12.12.9</t>
  </si>
  <si>
    <t>Less steep areas have been extensively cleared for pasture. Individual 1:100 000 map sheets have been used to collate information about this RE. Some map authors did not distinguish distinct Eucalyptus melanophloia units so the area provided may be an und</t>
  </si>
  <si>
    <t xml:space="preserve">SEASON: Summer to late-autumn. INTENSITY: Low. INTERVAL: 3-6 years. STRATEGY: Aim to burn 40-60% of any given area. Spot ignition in cooler or moister periods encourages mosaics. ISSUES: Control of weeds is a major focus of planned burning in most areas. </t>
  </si>
  <si>
    <t>Grongah NP, Ban Ban NP, Mount Walsh NP, Mudlo NP, Nangur NP, Glenbar NP, Good Night Scrub NP, DAguilar NP, Nour Nour NP, Conondale NP, Wrattens NP, [Beninbi NP], [Bania NP]</t>
  </si>
  <si>
    <t>5, 10, 7, (6), (3)</t>
  </si>
  <si>
    <t>Bean et al. (1998), G41 (in part), I11 (in part)</t>
  </si>
  <si>
    <t>Eucalyptus melanophloia woodland on Mesozoic to Proterozoic igneous rocks</t>
  </si>
  <si>
    <t>Eucalyptus melanophloia, usually with E. crebra +/- Corymbia erythrophloia grassy woodland. Other species such as Eucalyptus exserta, E. tereticornis, C. tessellaris, C. citriodora subsp. variegata may be present in low densities or in patches Occurs on M</t>
  </si>
  <si>
    <t>12.12.8</t>
  </si>
  <si>
    <t>Less steep areas have been extensively cleared for pasture. Individual 1:100 000 map sheets have been used to define this unit and to separate it from woodland in which Eucalyptus melanophloia is also a major component.</t>
  </si>
  <si>
    <t>Grongah NP, Eurimbula NP, Wongi NP, Nangur NP, Kroombit Tops NP, Bulburin NP, Mount Walsh NP, Dawes NP (R), Ban Ban NP, Wrattens NP, Castle Tower NP, Dawes RR, Dawes NP, DAguilar NP, Mudlo NP, Deer Reserve NP, Conondale NP, Beninbi NP</t>
  </si>
  <si>
    <t>5, 10, 7, (6), (11.22)</t>
  </si>
  <si>
    <t>Bean et al. (1998), G41 (in part), I11 (in part), J23</t>
  </si>
  <si>
    <t>Eucalyptus crebra woodland on Mesozoic to Proterozoic igneous rocks</t>
  </si>
  <si>
    <t xml:space="preserve">Eucalyptus crebra grassy woodland. Other species such as Corymbia erythrophloia, Eucalyptus exserta, E. tereticornis, C. tessellaris, C. citriodora subsp. variegata may be present in low densities or in patches. Mid-layer generally sparse but can include </t>
  </si>
  <si>
    <t>12.12.7</t>
  </si>
  <si>
    <t>8b</t>
  </si>
  <si>
    <t>12.12.6:  Over-frequent fire can promote fire-tolerant understorey species, such as blady grass, at the expense of shrubs. A vegetation type commonly associated with cooler topographic isolates throughout the bioregion and patches sometimes too small to m</t>
  </si>
  <si>
    <t>SEASON: Late summer to winter. x1: Summer to winter. INTENSITY: Low to moderate. x1: Plan for low to moderate. Unplanned occasional high intensity wildfire will occur. INTERVAL: 7-25 years. x1: 4-8 years maintains a healthy grassy system. 8-20 years for s</t>
  </si>
  <si>
    <t>Habitat for threatened flora species including Daviesia discolor and near threatened species including Acomis acoma.
12.12.6x1: Habitat for threatened flora species including Daviesia discolor and near threatened species including Acomis acoma.</t>
  </si>
  <si>
    <t>Kroombit Tops NP, Bulburin NP, Dawes NP, Wrattens NP, Conondale NP, Mount Perry RR, DAguilar NP</t>
  </si>
  <si>
    <t>10, 7, (3)</t>
  </si>
  <si>
    <t>Bean et al. (1998), J19 (in part)</t>
  </si>
  <si>
    <t>Eucalyptus montivaga open forest on Mesozoic to Proterozoic igneous rocks</t>
  </si>
  <si>
    <t xml:space="preserve">Eucalyptus montivaga open-forest to woodland. Other canopy species can include Corymbia trachyphloia, E. acmenoides, Syncarpia glomulifera subsp. glomulifera and C. intermedia. Occurs on Mesozoic to Proterozoic igneous rocks. Altitude &gt;500 m. (BVG1M: 8b)
</t>
  </si>
  <si>
    <t>12.12.6</t>
  </si>
  <si>
    <t>10b</t>
  </si>
  <si>
    <t>Individual 1:100 000 map sheets have been used to define this RE.</t>
  </si>
  <si>
    <t>Bulburin NP, Grongah NP, Kroombit Tops NP, Warro NP, Mount Walsh NP, Castle Tower NP, Dawes RR, Nour Nour NP, Beninbi NP, Littabella CP, Littabella NP, Mount Perry RR, Dawes NP, Bania NP, Wongi NP, Eurimbula NP, Oakview NP, Mount Colosseum NP, Glenbar NP,</t>
  </si>
  <si>
    <t>Bean et al. (1998), H19 (in part)</t>
  </si>
  <si>
    <t>Corymbia citriodora, Eucalyptus crebra open forest on Mesozoic to Proterozoic igneous rocks</t>
  </si>
  <si>
    <t>Corymbia citriodora subsp. variegata, Eucalyptus crebra open forest on Mesozoic to Proterozoic igneous rocks</t>
  </si>
  <si>
    <t>Open-forest to woodland of Corymbia citriodora subsp. variegata, usually with Eucalyptus crebra. Other species such as Eucalyptus exserta, E. moluccana present in scattered patches or in low densities. Understorey generally grassy. Occurs on hills and ran</t>
  </si>
  <si>
    <t>12.12.5</t>
  </si>
  <si>
    <t>Restricted to ranges in the northern half of bioregion.</t>
  </si>
  <si>
    <t>Bulburin NP, Mount Perry RR, Eurimbula NP, Kroombit Tops NP, Warro NP, Woowoonga NP, Bania NP</t>
  </si>
  <si>
    <t>10, (7)</t>
  </si>
  <si>
    <t>Bean et al. (1998), J4, J11</t>
  </si>
  <si>
    <t>Eucalyptus acmenoides +/- Syncarpia glomulifera tall open forest on Mesozoic to Proterozoic igneous rocks, especially granite</t>
  </si>
  <si>
    <t>Tall open-forest to woodland with Eucalyptus acmenoides +/- Syncarpia glomulifera subsp. glomulifera. Other species may be present including Corymbia intermedia, C. trachyphloia, E. major, E. resinifera, Lophostemon confertus (whipstick form). Grades into</t>
  </si>
  <si>
    <t>12.12.4</t>
  </si>
  <si>
    <t>12.12.3:  Occurs in moister environments than 12.12.5.</t>
  </si>
  <si>
    <t>SEASON: Summer to winter. INTENSITY: Low to moderate. a. Plan for low to moderate. Unplanned occasional high intensity wildfire will occur. INTERVAL: 4-25 years. a. 4-8 years maintains a healthy grassy system. 8-20 years for shrubby elements of understore</t>
  </si>
  <si>
    <t>Warro NP, Nour Nour NP, Mount Perry RR, Littabella NP, Ravensbourne NP, Mount Walsh NP, Tuchekoi NP, King CP, Woondum NP, Crows Nest NP, Moggill CP, [Mount Bauple NP (S)]</t>
  </si>
  <si>
    <t>10, 5, 8, 11.22, 3, 7, (6)</t>
  </si>
  <si>
    <t>Bean et al. (1998), H39 and I10 (in part), J13 (in part)</t>
  </si>
  <si>
    <t>Open forest complex with Corymbia citriodora subsp. variegata, Eucalyptus siderophloia or E. crebra or E. decolor, E. major and/or E. longirostrata, E. acmenoides or E. portuensis on Mesozoic to Proterozoic igneous rocks</t>
  </si>
  <si>
    <t>Open-forest complex in which spotted gum is a relatively common species. Canopy trees include Corymbia citriodora subsp. variegata, Eucalyptus crebra (drier sub coastal ranges) or Eucalyptus siderophloia, E. major and/or E. longirostrata, E. acmenoides or</t>
  </si>
  <si>
    <t>12.12.3</t>
  </si>
  <si>
    <t>12.12.2a: Pine Rivers area. This RE is a gully variant of 12.12.2.
12.12.2b: Mount Nebo and Mount Glorious.</t>
  </si>
  <si>
    <t>Mapleton NP (R), Mapleton NP, Bellthorpe NP, Conondale NP, DAguilar NP, DAguilar NP (R), Glass House Mountains CP, Wrattens NP, Parklands CP, Kondalilla NP, Ravensbourne NP, Mapleton CP, Woondum NP, Eumundi CP, Wrattens RR, Byron Creek CP, Bellthorpe CP</t>
  </si>
  <si>
    <t>3, 6, 4, (5), (7)</t>
  </si>
  <si>
    <t>Bean et al. (1998), H11 (in part), G23 (in part)</t>
  </si>
  <si>
    <t>Eucalyptus pilularis tall open forest on Mesozoic to Proterozoic igneous rocks especially granite</t>
  </si>
  <si>
    <t>Eucalyptus pilularis tall open-forest with shrubby understorey. Other canopy species include Syncarpia verecunda, Angophora woodsiana, Eucalyptus microcorys, E. resinifera, E. tindaliae, E. propinqua and E. saligna. Occurs on Mesozoic to Proterozoic igneo</t>
  </si>
  <si>
    <t>12.12.2</t>
  </si>
  <si>
    <t>4a</t>
  </si>
  <si>
    <t>Habitat for near threatened flora species including Argophyllum nullumense.</t>
  </si>
  <si>
    <t>Bellthorpe NP, Conondale NP, Mapleton NP, Kroombit Tops NP, Woondum NP, Kondalilla NP, Mapleton NP (R), Mount Walsh NP, Dawes NP, Maleny NP, Parklands CP, Dawes RR, Wrattens NP, Glenbar NP, Triunia NP, Bulburin NP, Mapleton CP</t>
  </si>
  <si>
    <t>3, 10, 7, 4, (5)</t>
  </si>
  <si>
    <t>Bean et al. (1998), J1 (in part)</t>
  </si>
  <si>
    <t>Simple notophyll vine forest usually with abundant Archontophoenix cunninghamiana (gully vine forest) on Mesozoic to Proterozoic igneous rocks</t>
  </si>
  <si>
    <t>Notophyll and notophyll/microphyll vine forest, sometimes with Archontophoenix cunninghamiana and/or Lophostemon confertus closed forest. The plant families Lauraceae, Myrtaceae and Elaeocarpaceae are diagnostic of the type and Pouteria queenslandica is c</t>
  </si>
  <si>
    <t>12.12.1</t>
  </si>
  <si>
    <t>Restricted to coastal metasediments (Neranleigh-Fernvale beds) from Logan south to the border. Extensively cleared and fragmented by urban development.</t>
  </si>
  <si>
    <t>Venman Bushland NP, Bayview CP, Carbrook Wetlands CP 2, Carbrook Wetlands CP 1, Burleigh Knoll CP</t>
  </si>
  <si>
    <t>3, 4</t>
  </si>
  <si>
    <t>Bean et al. (1998) H39f, H39g</t>
  </si>
  <si>
    <t>Eucalyptus pilularis open forest on coastal metamorphics and interbedded volcanics</t>
  </si>
  <si>
    <t xml:space="preserve">Eucalyptus pilularis open forest. Other canopy species include E. microcorys, Corymbia intermedia, Angophora woodsiana, E. tindaliae and E. carnea. E. racemosa subsp. racemosa and Corymbia trachyphloia are prominent in the Venman area whilst C. gummifera </t>
  </si>
  <si>
    <t>12.11.23</t>
  </si>
  <si>
    <t>9a</t>
  </si>
  <si>
    <t>Cherbourg NP, Good Night Scrub NP, Oakview NP, Cherbourg CP, Wrattens RR, Mount Binga NP, Mudlo NP, [Wrattens NP]</t>
  </si>
  <si>
    <t>6, 7, 3, (5), (10)</t>
  </si>
  <si>
    <t>Bean et al. (1998), H16, H27 (in part)</t>
  </si>
  <si>
    <t>Angophora leiocarpa, Eucalyptus crebra woodland on metamorphics +/- interbedded volcanics</t>
  </si>
  <si>
    <t>Angophora leiocarpa, Eucalyptus crebra +/- Corymbia intermedia, E. longirostrata, E. major, E. portuensis, C. citriodora subsp. variegata woodland to open-forest. Occurs on Palaeozoic and older moderately to strongly deformed and metamorphosed sediments a</t>
  </si>
  <si>
    <t>12.11.22</t>
  </si>
  <si>
    <t>OW</t>
  </si>
  <si>
    <t>Occurs in Curtis Island area. Extends into adjacent Brigalow Belt bioregion.</t>
  </si>
  <si>
    <t>SEASON: Late summer to mid-winter (after rain). INTENSITY: Planned and occasional unplanned burns (typically of higher intensity) influence the ecology of melaleuca ecosystems. Do not undertake high intensity planned burns. INTERVAL: Heath 8-12 years, Sed</t>
  </si>
  <si>
    <t>Curtis Island NP, Curtis Island CP</t>
  </si>
  <si>
    <t>Bean et al. (1998), J21</t>
  </si>
  <si>
    <t>Allocasuarina luehmannii, Melaleuca nervosa woodland on metamorphics +/- interbedded volcanics</t>
  </si>
  <si>
    <t>Allocasuarina luehmannii, Melaleuca nervosa open-woodland with Eucalyptus exserta and emergent E. crebra, E. populnea. Occurs on Palaeozoic and older moderately to strongly deformed and metamorphosed sediments and interbedded volcanics. (BVG1M: 9h)</t>
  </si>
  <si>
    <t>12.11.21</t>
  </si>
  <si>
    <t>Restricted to Curtis Island</t>
  </si>
  <si>
    <t>Curtis Island NP, Southend CP</t>
  </si>
  <si>
    <t>Bean et al. (1998), H22</t>
  </si>
  <si>
    <t>Corymbia intermedia, Lophostemon suaveolens woodland on metamorphics +/- interbedded volcanics</t>
  </si>
  <si>
    <t>Corymbia intermedia, Lophostemon suaveolens woodland. Occurs on Palaeozoic and older moderately to strongly deformed and metamorphosed sediments and interbedded volcanics. (BVG1M: 9a)</t>
  </si>
  <si>
    <t>12.11.20</t>
  </si>
  <si>
    <t>Littabella CP, Littabella NP, Bania NP, Cordalba NP, Cherbourg NP, Cherbourg CP</t>
  </si>
  <si>
    <t>7, 6, 10</t>
  </si>
  <si>
    <t>Bean et al. (1998), H29 (in part), H30 (in part)</t>
  </si>
  <si>
    <t>Eucalyptus fibrosa open forest on metamorphics +/- interbedded volcanics</t>
  </si>
  <si>
    <t>Eucalyptus fibrosa subsp. fibrosa open forest on metamorphics +/- interbedded volcanics</t>
  </si>
  <si>
    <t>Eucalyptus fibrosa subsp. fibrosa +/- Corymbia citriodora subsp. variegata, E. crebra, E. moluccana, E. acmenoides or E. portuensis, E. tereticornis, Angophora leiocarpa open-forest. Isolated patches of Eucalyptus sideroxylon on western margins of bioregi</t>
  </si>
  <si>
    <t>12.11.19</t>
  </si>
  <si>
    <t>12.11.18:  Extensively cleared and thinned for grazing and urban development.
12.11.18a:  This RE is a gully variant of 12.11.18.</t>
  </si>
  <si>
    <t>Curtis Island NP, Bania NP, Cordalba NP, Sheep Station Creek CP, Curtis Island CP, Cherbourg NP, Grongah NP, Nerang NP, Bottle Creek CP, Conondale NP, [Bania NP (R)], [Springbrook NP], [Wrattens NP], [Glass House Mountains CP]</t>
  </si>
  <si>
    <t>7, 3, 10, 6, 5</t>
  </si>
  <si>
    <t>Bean et al. (1998), E7 and G34 (in part)</t>
  </si>
  <si>
    <t>Eucalyptus moluccana open forest on metamorphics +/- interbedded volcanics</t>
  </si>
  <si>
    <t>Eucalyptus moluccana open-forest +/- Corymbia citriodora subsp. variegata, E. fibrosa subsp. fibrosa, E. tereticornis, E. longirostrata, E. acmenoides or E. portuensis, E. resinifera. Occurs on Palaeozoic and older moderately to strongly deformed and meta</t>
  </si>
  <si>
    <t>12.11.18</t>
  </si>
  <si>
    <t>More widespread in northern part of bioregion. Comparable to RE 12.11.5 but less species rich and Eucalyptus acmenoides or E. portuensis is predominant.</t>
  </si>
  <si>
    <t>Eurimbula NP, Calliope CP, Mount Walsh NP, King CP, Bulburin NP</t>
  </si>
  <si>
    <t>10, 7, 5, 6, (11.18), (8)</t>
  </si>
  <si>
    <t>Bean et al. (1998), H24 (in part), J12 (in part)</t>
  </si>
  <si>
    <t>Eucalyptus acmenoides or E. portuensis open forest on metamorphics +/- interbedded volcanics</t>
  </si>
  <si>
    <t xml:space="preserve">Eucalyptus acmenoides or E. portuensis, Corymbia trachyphloia open-forest to woodland +/- E. crebra +/- Angophora leiocarpa, E. exserta, C. intermedia, Lophostemon confertus (whipstick form). Occurs on Palaeozoic and older moderately to strongly deformed </t>
  </si>
  <si>
    <t>12.11.17</t>
  </si>
  <si>
    <t>12.11.16:  Areas outside of state forest mostly cleared for agriculture. Eucalyptus cloeziana has a markedly disjunct distribution in eastern Queensland. Eucalyptus cloeziana has potential as a very adaptable plantation hardwood species. Can develop an un</t>
  </si>
  <si>
    <t>Gympie NP, Goomboorian NP, Six Mile Creek CP, [Goomboorian NP (R)], [Woondum NP]</t>
  </si>
  <si>
    <t>7, 9, (8)</t>
  </si>
  <si>
    <t>Bean et al. (1998), I8</t>
  </si>
  <si>
    <t>Open forest with Eucalyptus cloeziana on metamorphics +/- interbedded volcanics</t>
  </si>
  <si>
    <t>Open-forest with Eucalyptus cloeziana +/- E. propinqua, E. acmenoides, E. microcorys and E. grandis. Understory is generally shrubby +/- vine forest species. Occurs on Palaeozoic and older moderately to strongly deformed and metamorphosed sediments and in</t>
  </si>
  <si>
    <t>12.11.16</t>
  </si>
  <si>
    <t>Mostly restricted to south-central part of bioregion around Widgee-Kilkivan. Patches of Leptospermum spp. shrubland occur in places, for example east of Kilkivan.</t>
  </si>
  <si>
    <t>Habitat for threatened flora species including Thesium australe.</t>
  </si>
  <si>
    <t>Wrattens RR, Wrattens NP, [Conondale NP]</t>
  </si>
  <si>
    <t>7, (3)</t>
  </si>
  <si>
    <t>Bean et al. (1998), K1</t>
  </si>
  <si>
    <t>Woodland with Xanthorrhoea sp. on serpentinite</t>
  </si>
  <si>
    <t>Xanthorrhoea johnsonii woodland on serpentinite</t>
  </si>
  <si>
    <t>Woodland to open-woodland. Canopy trees include Eucalyptus tereticornis, E. crebra, Corymbia erythrophloia, C. clarksoniana, E. eugenioides and Banksia integrifolia. Xanthorrhoea johnsonii in understorey. Patches of Leptospermum spp. shrubland occur in pl</t>
  </si>
  <si>
    <t>12.11.15</t>
  </si>
  <si>
    <t>Wrattens NP, Conondale NP, Wrattens RR, Grongah NP, Cherbourg NP, Glastonbury NP, Curtis Island NP, Curtis Island CP, Mudlo NP, Moggill CP, Pidna NP, Glenbar NP, Dawes NP (R), Calliope CP, Warro NP, Woowoonga NP, Bulburin NP, Mount Binga NP, Crows Nest NP</t>
  </si>
  <si>
    <t>7, 5, 6, 10, 3</t>
  </si>
  <si>
    <t>Eucalyptus crebra, E. tereticornis woodland on metamorphics +/- interbedded volcanics</t>
  </si>
  <si>
    <t xml:space="preserve">Eucalyptus crebra, E. tereticornis grassy woodland. Other species including Eucalyptus melanophloia, Corymbia clarksoniana, C. erythrophloia, C. tessellaris, Angophora spp. may be present in low densities or in patches. Mid-layer generally sparse but can </t>
  </si>
  <si>
    <t>12.11.14</t>
  </si>
  <si>
    <t>Occurs in north of bioregion and extends into adjacent parts of the brigalow belt. Remnants require intensive management because of weed invasion and fire damage on margins.</t>
  </si>
  <si>
    <t>Bania NP, Nour Nour NP, Good Night Scrub NP, Oakview NP</t>
  </si>
  <si>
    <t>10, 7, 2, (3), (5)</t>
  </si>
  <si>
    <t>Bean et al. (1998), G13 (in part)</t>
  </si>
  <si>
    <t>Semi-evergreen vine thicket on metamorphics +/- interbedded volcanics; usually northern half of bioregion</t>
  </si>
  <si>
    <t>12.11.13</t>
  </si>
  <si>
    <t>5a</t>
  </si>
  <si>
    <t>Occurs in north of bioregion. Characteristic localities for the RE are hills near Woolooga, Woowoonga Range and Goodnight Scrub. Cleared for pasture. Remnants can be degraded by weed infestation in conjunction with wildfire damage on margins.</t>
  </si>
  <si>
    <t>Habitat for threatened flora species including Fontainea venosa, Quassia bidwillii and near threatened species including Rhodamnia pauciovulata, Alyxia sharpei and Hernandia bivalvis.</t>
  </si>
  <si>
    <t>Good Night Scrub NP, Woowoonga NP, Mudlo NP, Dawes NP, Oakview NP, Cordalba NP, Kroombit Tops NP</t>
  </si>
  <si>
    <t>7, (10), (5)</t>
  </si>
  <si>
    <t>Bean et al. (1998), G13, I4 and J2 (in part)</t>
  </si>
  <si>
    <t>Araucarian complex microphyll vine forest on metamorphics +/- interbedded volcanics; usually northern half of bioregion</t>
  </si>
  <si>
    <t>Microphyll and microphyll/notophyll vine forest +/- Araucaria cunninghamii. Characteristic species include Archidendropsis thozetiana, Argyrodendron sp. (Kin Kin W.D.Francis AQ81198), Croton acronychioides, Cupaniopsis simulata, Dendrocnide photinophylla,</t>
  </si>
  <si>
    <t>12.11.12</t>
  </si>
  <si>
    <t>Occurs in south of bioregion. Remnants can be degraded by weed infestation in conjunction with wildfire damage on margins. Characteristic localities for RE are western foothills of D'Aguilar Range, Imbil-Kilkivan and Nanango. Extensively cleared for pastu</t>
  </si>
  <si>
    <t>Habitat for threatened flora species including Corchorus cunninghamii, Sarcochilus weinthalii, Plectranthus omissus, Cupaniopsis tomentella and near threatened species including Hernandia bivalvis.</t>
  </si>
  <si>
    <t>DAguilar NP, Mount Binga NP, Glastonbury NP, Cherbourg CP, Oakview NP, DAguilar NP (R), King CP, Conondale NP, Amamoor NP, Moggill CP, Cherbourg NP</t>
  </si>
  <si>
    <t>7, 6, 3, 5</t>
  </si>
  <si>
    <t>Bean et al. (1998), G18 (in part)</t>
  </si>
  <si>
    <t>Araucarian microphyll vine forest on metamorphics +/- interbedded volcanics; usually southern half of bioregion</t>
  </si>
  <si>
    <t>Microphyll vine forest +/- Araucaria cunninghamii. Characteristic species include Araucaria cunninghamii, Cupaniopsis parvifolia, Dendrocnide photinophylla, Rhodosphaera rhodanthema, Flindersia australis, F. xanthoxyla, Drypetes deplanchei, Olea paniculat</t>
  </si>
  <si>
    <t>12.11.11</t>
  </si>
  <si>
    <t>Widely distributed along coastal and sub coastal ranges such as Darlington and D'Aguilar Ranges, upper Mary Valley, Woowoonga Range and Bania. Best developed examples are on moist lower slopes, e.g. Mitchell Creek in Imbil area, and Enoggera Creek west of</t>
  </si>
  <si>
    <t>Habitat for threatened flora including Graptophyllum reticulatum, Fontainea rostrata, Planchonella eerwah, Macadamia integrifolia, M. tetraphylla, Quassia bidwillii and near threatened species including Arytera dictyoneura and Choricarpia subargentea.</t>
  </si>
  <si>
    <t xml:space="preserve">DAguilar NP, Bania NP, Conondale NP, Wrattens NP, Grongah NP, Mount Barney NP, Wrattens RR, Mudlo NP, Maleny NP, Dawes NP (R), Mount Walsh NP, Glenbar NP, Glastonbury NP, Mount Binga NP, Tamborine NP, Oakview NP, King CP, Woowoonga NP, Amamoor NP, Gympie </t>
  </si>
  <si>
    <t>7, 3, 10, (5), (4)</t>
  </si>
  <si>
    <t>Notophyll vine forest +/- Araucaria cunninghamii on metamorphics +/- interbedded volcanics</t>
  </si>
  <si>
    <t>Notophyll and notophyll/microphyll vine forest +/- Araucaria cunninghamii. Characteristic species include Argyrodendron trifoliolatum, Argyrodendron sp. (Kin Kin W.D.Francis AQ81198), Choricarpia subargentea, Dissiliaria baloghioides, Brachychiton discolo</t>
  </si>
  <si>
    <t>12.11.10</t>
  </si>
  <si>
    <t>Often occurs as localised patches on ridge tops that are too small to map at 1:100 000 scale.</t>
  </si>
  <si>
    <t>Bania NP, Conondale NP, Wrattens NP, Wrattens RR, Woowoonga NP, Lockyer NP, Crows Nest NP, Lockyer NP (R), Dawes NP (R), Maleny NP, Springbrook NP, DAguilar NP, Burleigh Head NP, Tallebudgera Creek CP, [Conondale RR]</t>
  </si>
  <si>
    <t>3, 7, 10, 11.18, (6), (2)</t>
  </si>
  <si>
    <t>Bean et al. (1998), G43 (in part), H26</t>
  </si>
  <si>
    <t>Eucalyptus tereticornis open forest on metamorphics +/- interbedded volcanics. Usually higher altitudes</t>
  </si>
  <si>
    <t>Open-forest to woodlands with Eucalyptus tereticornis. Other canopy species include Eucalyptus biturbinata, E. melliodora, Corymbia intermedia, E. longirostrata, E. eugenioides, Allocasuarina torulosa, E. moluccana, E. saligna, E. siderophloia and Angopho</t>
  </si>
  <si>
    <t>12.11.9</t>
  </si>
  <si>
    <t>Extensively cleared for pasture. This RE has been compiled from individual 1:100 000 map sheets in addition to units in Sparshott et al. (1997).</t>
  </si>
  <si>
    <t>Grongah NP, Good Night Scrub NP, Kroombit Tops NP, Mudlo NP, Glenbar NP, Dawes NP, Wrattens NP, Mount Walsh NP, Oakview NP, Conondale NP, Nour Nour NP, [Bania NP]</t>
  </si>
  <si>
    <t>7, 5, 3, 10, (6)</t>
  </si>
  <si>
    <t>Bean et al. (1998), G41 and I11 (in part), J3</t>
  </si>
  <si>
    <t>Eucalyptus melanophloia, E. crebra woodland on metamorphics +/- interbedded volcanics</t>
  </si>
  <si>
    <t xml:space="preserve">Eucalyptus melanophloia usually with E. crebra grassy woodland. Other species such as Corymbia erythrophloia, C. tessellaris, C. clarksoniana may be present in low densities or in patches. Restricted occurrence of Callitris glaucophylla south of Gayndah. </t>
  </si>
  <si>
    <t>12.11.8</t>
  </si>
  <si>
    <t>Extensively cleared for pasture. This RE has been compiled from individual map sheets in addition to the units in Sparshott et al. (1997).</t>
  </si>
  <si>
    <t>Kroombit Tops NP, Wrattens NP, Dawes NP (R), Good Night Scrub NP, Curtis Island CP, Curtis Island NP, DAguilar NP, Dan Dan NP, Wietalaba NP (R), Mount Walsh NP, Oakview NP, Mount Binga NP, Woowoonga NP, Pidna NP, Grongah NP, [Cordalba NP]</t>
  </si>
  <si>
    <t>10, 7, (5), (3), (6)</t>
  </si>
  <si>
    <t>Bean et al. (1998), G41 (in part), J23 (in part)</t>
  </si>
  <si>
    <t>Eucalyptus crebra woodland on metamorphics +/- interbedded volcanics</t>
  </si>
  <si>
    <t>Eucalyptus crebra woodland. Other species such as Corymbia clarksoniana may be present in low densities or in patches. Occurs on Palaeozoic and older moderately to strongly deformed and metamorphosed sediments and interbedded volcanics. (BVG1M: 13c)</t>
  </si>
  <si>
    <t>12.11.7</t>
  </si>
  <si>
    <t>This RE has been compiled from individual 1:100 000 map sheets in addition to the units in Sparshott et al. (1997).</t>
  </si>
  <si>
    <t>Bania NP, Kroombit Tops NP, Littabella NP, Curtis Island CP, Grongah NP, Curtis Island NP, Woowoonga NP, Bulburin NP, Wietalaba NP (R), Dawes RR, Dawes NP, Warro NP, Nour Nour NP, Mount Barney NP, Calliope CP, Good Night Scrub NP, Dan Dan NP, Castle Tower</t>
  </si>
  <si>
    <t>10, 7, (5), (3)</t>
  </si>
  <si>
    <t>Corymbia citriodora, Eucalyptus crebra open forest on metamorphics +/- interbedded volcanics</t>
  </si>
  <si>
    <t>Corymbia citriodora subsp. variegata, Eucalyptus crebra open forest on metamorphics +/- interbedded volcanics</t>
  </si>
  <si>
    <t>Open-forest to woodland of Corymbia citriodora subsp. variegata generally with Eucalyptus crebra. Other species such as Eucalyptus fibrosa subsp. fibrosa, E. exserta, E. tereticornis, E. moluccana, E. melanophloia, Angophora leiocarpa may be present in sc</t>
  </si>
  <si>
    <t>12.11.6</t>
  </si>
  <si>
    <t>12.11.5: D'Aguilar Range north-west of Brisbane. Lower altitude occurrences in south of bioregion are being extensively cleared and fragmented. Species composition of canopy can be very mixed, for example in the D'Aguilar Range north-west of Brisbane 10-1</t>
  </si>
  <si>
    <t>Habitat for threatened flora species including Cycas megacarpa and Sophora fraseri.
12.11.5a: Habitat for threatened flora species including Sophora fraseri.
12.11.5e: Habitat for threatened flora species including Cycas megacarpa and Sophora fraseri.
12.</t>
  </si>
  <si>
    <t>DAguilar NP, Bania NP, Nerang NP, Tamborine NP, Springbrook NP, Bunyaville CP, Clear Mountain CP, Moggill CP, Gympie NP, Samford CP, Goomboorian NP, Plunkett CP, Venman Bushland NP, Nerang CP, Wickham NP, King CP, Carbrook Wetlands CP 2, Carbrook Wetlands</t>
  </si>
  <si>
    <t>3, 10, 7, (1), (2), (4)</t>
  </si>
  <si>
    <t>Bean et al. (1998), H21, H39</t>
  </si>
  <si>
    <t>Open forest complex with Corymbia citriodora subsp. variegata, Eucalyptus siderophloia, E. major on metamorphics +/- interbedded volcanics</t>
  </si>
  <si>
    <t>Corymbia citriodora subsp. variegata, Eucalyptus siderophloia, E. major open forest on metamorphics +/- interbedded volcanics</t>
  </si>
  <si>
    <t>Open-forest complex in which spotted gum is a relatively common species. Canopy trees include Corymbia citriodora subsp. variegata, Eucalyptus siderophloia or E. crebra (sub coastal ranges), E. major and/or E. longirostrata and E. acmenoides or E. portuen</t>
  </si>
  <si>
    <t>12.11.5</t>
  </si>
  <si>
    <t>Occurs on north-west margins of bioregion in Wietalaba and Curtis Is area and extends into adjacent Brigalow Belt bioregion. Remnants prone to weed invasion and fire damage on margins.</t>
  </si>
  <si>
    <t>Habitat for threatened flora species including Rhodamnia angustifolia, Oldenlandia gibsonii and Fontainea venosa.</t>
  </si>
  <si>
    <t>Dan Dan NP, Dawes NP, Curtis Island CP, Kroombit Tops NP, Curtis Island NP, [Garden Island CP]</t>
  </si>
  <si>
    <t>Bean et al. (1998), H4, I3</t>
  </si>
  <si>
    <t>Semi-evergreen vine thicket on metamorphics +/- interbedded volcanics</t>
  </si>
  <si>
    <t>Low microphyll vine forest and semi-evergreen vine thicket. Characteristic species include Backhousia kingii, Pleiogynium timorense, Aidia racemosa, Archidendropsis thozetiana, Atalaya rigida, Barklya syringifolia, Bridelia leichhardtii, Elaeodendron mela</t>
  </si>
  <si>
    <t>12.11.4</t>
  </si>
  <si>
    <t xml:space="preserve">12.11.3:  Subject also to weed invasion by Lantana camara. This type develops a dense understorey of Araucarian vine forest species in the absence of fire.
12.11.3a:  Subject also to weed invasion by Lantana camara. This type develops a dense understorey </t>
  </si>
  <si>
    <t>Habitat for threatened flora species including Corchorus cunninghamii, Marsdenia coronata, Sophora fraseri and near threatened species including Acomis acoma.
12.11.3a: Habitat for threatened flora species including Corchorus cunninghamii, Marsdenia coron</t>
  </si>
  <si>
    <t xml:space="preserve">DAguilar NP, Conondale NP, Wrattens NP, Springbrook NP, Bellthorpe NP, Maleny NP, DAguilar NP (R), Mount Barney NP, Woondum NP, Samford CP, Wrattens RR, Nerang NP, Tuchekoi NP, Tamborine NP, Oakview NP, Bunyaville CP, Clear Mountain CP, Wararba Creek CP, </t>
  </si>
  <si>
    <t>3, 7, 5, 6, (1)</t>
  </si>
  <si>
    <t>Bean et al. (1998), I12 (in part), G23, H8, I9 (in part)</t>
  </si>
  <si>
    <t>Open forest generally with Eucalyptus siderophloia, E. propinqua on metamorphics +/- interbedded volcanics</t>
  </si>
  <si>
    <t>Open-forest generally with Eucalyptus siderophloia, E. propinqua on metamorphics +/- interbedded volcanics</t>
  </si>
  <si>
    <t>Open-forest generally with Eucalyptus siderophloia and E. propinqua +/- E. microcorys, Lophostemon confertus, Corymbia intermedia, E. biturbinata, E. acmenoides, E. tereticornis, E. moluccana, Angophora leiocarpa, Syncarpia verecunda with vine forest spec</t>
  </si>
  <si>
    <t>12.11.3</t>
  </si>
  <si>
    <t xml:space="preserve">SEASON: Late summer to autumn. INTENSITY: Moderate to high. INTERVAL: Minimum 20 years, maximum unknown (Campbell 2005), requiring further research. STRATEGY: Needs disturbance to maintain RE structure (eucalypt overstorey, rainforest dominated but mixed </t>
  </si>
  <si>
    <t>Habitat for threatened flora species including Cyperus semifertilis.</t>
  </si>
  <si>
    <t>Conondale NP, DAguilar NP, Springbrook NP, Bellthorpe NP, Woondum NP, Maleny NP, Tomewin CP, Tuchekoi CP, Tuchekoi NP, Conondale RR, Tamborine NP, [Tewantin NP], [Nicoll Scrub NP]</t>
  </si>
  <si>
    <t>3, 7, 1, (5), (4), (9)</t>
  </si>
  <si>
    <t>Bean et al. (1998), G22 (in part)</t>
  </si>
  <si>
    <t>Eucalyptus saligna or E. grandis, E. microcorys, E. acmenoides, Lophostemon confertus tall open forest on metamorphics +/- interbedded volcanics</t>
  </si>
  <si>
    <t>Tall open-forest with vine forest understorey ('wet sclerophyll'). Canopy species include Eucalyptus saligna or E. grandis, E. microcorys, E. acmenoides and Lophostemon confertus. Characteristic understorey species include Caldcluvia paniculosa, Pittospor</t>
  </si>
  <si>
    <t>12.11.2</t>
  </si>
  <si>
    <t>Characteristic localities are Conondale Range and Mount Glorious below the Tertiary basalt cap. Occurs in gully heads and is often too small to map at 1:100 000.</t>
  </si>
  <si>
    <t>Habitat for near threatened flora species including Gossia inophloia.</t>
  </si>
  <si>
    <t>Conondale NP, DAguilar NP, Goomboorian NP, Mount Barney NP, Springbrook NP, Woowoonga NP, Gympie NP, Woondum NP, Bellthorpe NP, Maleny NP, Wrattens NP, Littabella CP, Dawes RR, Nicoll Scrub NP, Tomewin CP, Mapleton NP, Conondale RR, [Goomboorian NP (R)]</t>
  </si>
  <si>
    <t>3, 7, 1, (5)</t>
  </si>
  <si>
    <t>Bean et al. (1998), I7</t>
  </si>
  <si>
    <t>Simple notophyll vine forest often with abundant Archontophoenix cunninghamiana (gully vine forest) on metamorphics +/- interbedded volcanics</t>
  </si>
  <si>
    <t>Evergreen notophyll vine forest and/or Lophostemon confertus closed forest. Archontophoenix cunninghamiana often present in gully floors. The plant families Lauraceae, Myrtaceae and Elaeocarpaceae are characteristic of the type. Occurs in gullies on Palae</t>
  </si>
  <si>
    <t>12.11.1</t>
  </si>
  <si>
    <t>Extends into adjacent Brigalow Belt bioregion.</t>
  </si>
  <si>
    <t>Kroombit Tops NP</t>
  </si>
  <si>
    <t>Bean et al. (1998), H37</t>
  </si>
  <si>
    <t>Eucalyptus suffulgens open forest on sedimentary rocks</t>
  </si>
  <si>
    <t>Eucalyptus suffulgens open-forest to woodland +/- E. acmenoides tall woodland. Occurs on Cainozoic and Mesozoic sediments and adjacent Mesozoic to Proterozoic igneous rocks. (BVG1M: 9a)</t>
  </si>
  <si>
    <t>12.9-10.24</t>
  </si>
  <si>
    <t>10, 11.22</t>
  </si>
  <si>
    <t>Bean et al. (1998), H32</t>
  </si>
  <si>
    <t>Eucalyptus melanoleuca open forest on sedimentary rocks</t>
  </si>
  <si>
    <t>Eucalyptus melanoleuca open-forest +/- E. major, Corymbia trachyphloia, E. acmenoides, C. citriodora subsp. variegata. Occurs on Cainozoic and Mesozoic sediments and adjacent Mesozoic to Proterozoic igneous rocks. (BVG1M: 9a)</t>
  </si>
  <si>
    <t>12.9-10.23</t>
  </si>
  <si>
    <t>CV</t>
  </si>
  <si>
    <t>Under threat of becoming rare locally in some parts of the bioregion.</t>
  </si>
  <si>
    <t xml:space="preserve">SEASON: Late summer to winter. INTENSITY: Moderate (to high; due to the inherent characteristics of highly flammable vegetation). INTERVAL: 8-20 years. STRATEGY: Aim for a burn mosaic of 40-80%. Ensure planned burn conditions are conducive to maintaining </t>
  </si>
  <si>
    <t>Habitat for threatened flora species including Eucalyptus conglomerata and near threatened species including Melaleuca cheelii.</t>
  </si>
  <si>
    <t>Great Sandy NP, Noosa NP, [Glass House Mountains NP], [Maroochy River CP]</t>
  </si>
  <si>
    <t>9, 4, (8)</t>
  </si>
  <si>
    <t>Bean et al. (1998), C7, D11</t>
  </si>
  <si>
    <t>Closed sedgeland/shrubland on sedimentary rocks. Coastal parts</t>
  </si>
  <si>
    <t>Closed sedgeland to heathland with emergent trees. Characteristic species include Schoenus brevifolius and/or Baumea juncea and/or Banksia robur and/or Melaleuca nodosa. Sometimes grading into Banksia aemula woodland on rises. Usually occurs on lower slop</t>
  </si>
  <si>
    <t>12.9-10.22</t>
  </si>
  <si>
    <t>More widespread in northern half of bioregion.</t>
  </si>
  <si>
    <t>Kroombit Tops NP, Cania Gorge NP, Wongi NP, King CP, Glenbar NP, Bullyard CP, Cordalba NP, Fairlies Knob NP</t>
  </si>
  <si>
    <t>8, 7, 10, 11.27</t>
  </si>
  <si>
    <t>Eucalyptus acmenoides or E. portuensis open forest usually with Corymbia trachyphloia on Cainozoic to Proterozoic sediments</t>
  </si>
  <si>
    <t>Eucalyptus acmenoides or E. portuensis open-forest usually with Corymbia trachyphloia +/- Angophora leiocarpa, E. major, E. moluccana, E. exserta, Lophostemon confertus (whipstick form). Occurs on Cainozoic and Mesozoic sediments. (BVG1M: 9a)</t>
  </si>
  <si>
    <t>12.9-10.21</t>
  </si>
  <si>
    <t>Kroombit Tops NP, Woowoonga NP</t>
  </si>
  <si>
    <t>10, 6</t>
  </si>
  <si>
    <t>Bean et al. (1998), H46, J19 (in part)</t>
  </si>
  <si>
    <t>Eucalyptus montivaga open forest on sedimentary rocks</t>
  </si>
  <si>
    <t>Eucalyptus montivaga shrubby open-forest to tall open-forest. Associated species vary from place to place but include Corymbia trachyphloia, Eucalyptus acmenoides and C. intermedia in north and E. helidonica, C. gummifera, E. resinifera, Angophora woodsia</t>
  </si>
  <si>
    <t>12.9-10.20</t>
  </si>
  <si>
    <t>12a</t>
  </si>
  <si>
    <t xml:space="preserve">12.9-10.19:  This RE has a very patchy distribution and often occurs as patches too small to map at 1:100 000 scale.
12.9-10.19a: Southern parts of bioregion. This RE is a mesic variant of 12.9-10.19. It has a very patchy distribution and often occurs as </t>
  </si>
  <si>
    <t>Wongi NP, Cordalba NP, Daisy Hill CP, Plunkett CP, Tenthill CP, Dwyers Scrub CP, Buccan CP, White Rock CP, Fairlies Knob NP, Lamington NP, Littabella NP, Littabella CP, [Wickham NP], [Venman Bushland NP]</t>
  </si>
  <si>
    <t>8, 7, 2, (6), (11.31)</t>
  </si>
  <si>
    <t>Eucalyptus fibrosa subsp. fibrosa open forest on sedimentary rocks</t>
  </si>
  <si>
    <t>Open-forest of Eucalyptus fibrosa subsp. fibrosa +/- Corymbia citriodora subsp. variegata, E. acmenoides or E. portuensis, Angophora leiocarpa, E. major open-forest. Understorey often sparse. Localised occurrences of Eucalyptus sideroxylon. Occurs on Cain</t>
  </si>
  <si>
    <t>12.9-10.19</t>
  </si>
  <si>
    <t>12.9-10.18:  This type has a very scattered distribution and often occurs as small patches.
12.9-10.18a:  This type has a very scattered distribution and often occurs as small patches.</t>
  </si>
  <si>
    <t xml:space="preserve">SEASON: Summer to late-autumn. a. Summer to winter. INTENSITY: Low. a. Plan for low to moderate. Unplanned occasional high intensity wildfire will occur. INTERVAL: 3-6 years. a. 4-8 years maintains a healthy grassy system. 8-20 years for shrubby elements </t>
  </si>
  <si>
    <t>Cordalba NP, Tarong NP, Cherbourg CP, The Palms NP, [Pidna NP]</t>
  </si>
  <si>
    <t>6, 5, 7, 2</t>
  </si>
  <si>
    <t>Bean et al. (1998), H16 (in part), H27 (in part)</t>
  </si>
  <si>
    <t>Angophora leiocarpa, Eucalyptus crebra woodland on sedimentary rocks</t>
  </si>
  <si>
    <t>Grassy open-forest with Angophora leiocarpa, Eucalyptus crebra +/- Corymbia citriodora subsp. variegata. Other species such as Eucalyptus tereticornis and Corymbia intermedia may be present in scattered patches or in low densities. Understorey can be gras</t>
  </si>
  <si>
    <t>12.9-10.18</t>
  </si>
  <si>
    <t>SEASON: Summer to winter. b. Summer to winter. INTENSITY: Plan for low to moderate. Unplanned occasional high intensity wildfire will occur. b. Low to moderate. INTERVAL: 4-8 years maintains a healthy grassy system. 8-20 years for shrubby elements of unde</t>
  </si>
  <si>
    <t>Mount Barney NP, Crows Nest NP, King CP, Main Range NP, Tamborine NP, Daisy Hill CP, Dularcha NP, Conondale NP, Wongi NP, Plunkett CP, Tewantin NP, Lamington NP, Lockyer NP (R), Mount Binga NP, Lockyer NP, Mount Perry CP, Canungra CP, Tuchekoi NP, Glass H</t>
  </si>
  <si>
    <t>2, 8, 4, 1, 6, 7, 5, 3, (9)</t>
  </si>
  <si>
    <t>Open forest complex often with Eucalyptus acmenoides, E. major, E. siderophloia +/- Corymbia citriodora subsp. variegata on sedimentary rocks</t>
  </si>
  <si>
    <t>Eucalyptus acmenoides, E. major, E. siderophloia +/- Corymbia citriodora subsp. variegata open forest on sedimentary rocks</t>
  </si>
  <si>
    <t>Open-forest complex generally with a variety of stringybarks, grey gums, ironbarks and in some areas spotted gum. Canopy trees include Eucalyptus siderophloia, E. propinqua or E. major, E. acmenoides or E. portuensis, E. carnea and/or E. microcorys and/or</t>
  </si>
  <si>
    <t>12.9-10.17</t>
  </si>
  <si>
    <t xml:space="preserve">Characteristic localities for the RE are Seaview Range near Brooweena, Tinana Creek and Flinders Peak area. Extensively cleared for pasture and cropping. Remnants can be degraded by weed infestation in conjunction with wildfire damage on margins. Agathis </t>
  </si>
  <si>
    <t>Habitat for threatened flora species including Alectryon ramiflorus, Corchorus cunninghamii, Planchonella eerwah, Plectranthus omissus, Sarcochilus weinthalii, Cupaniopsis shirleyana, C. tomentella and near threatened species including Hernandia bivalvis.</t>
  </si>
  <si>
    <t>Glenbar NP, Wongi NP, Mount Barney NP, Fairlies Knob NP, Lamington NP, Mount Bauple NP (S), Dularcha NP, Mount Chinghee NP, Glass House Mountains NP, Mount Binga NP, Tarong NP, Great Sandy NP, Noosa NP, Tewantin NP, The Palms NP, Main Range NP, Crohamhurs</t>
  </si>
  <si>
    <t>2, 7, 6, 4, 1, 8, 5, 9</t>
  </si>
  <si>
    <t>Bean et al. (1998), G10, G11 (in part), G9</t>
  </si>
  <si>
    <t>Araucarian microphyll to notophyll vine forest on sedimentary rocks</t>
  </si>
  <si>
    <t>Microphyll to notophyll vine forest +/- Araucaria cunninghamii. Characteristic species include Argyrodendron sp.(Kin Kin W.D.Francis AQ81198), Araucaria cunninghamii, Agathis robusta, Backhousia myrtifolia, Cupaniopsis parvifolia, Dendrocnide photinophyll</t>
  </si>
  <si>
    <t>12.9-10.16</t>
  </si>
  <si>
    <t>LCF</t>
  </si>
  <si>
    <t>Characteristic localities for the RE are Lockyer and Fassifern Valleys. Extensively cleared for pasture and cropping. Remnants require intensive management because of invasion by weeds and fire damage on margins. In places the RE grades into RE 12.9-10.6.</t>
  </si>
  <si>
    <t>Habitat for near threatened flora species including Callitris baileyi.</t>
  </si>
  <si>
    <t>Conondale NP, Benarkin NP, Cressbrook CP, Main Range NP, Dwyers Scrub CP, Cherbourg CP, Tenthill CP</t>
  </si>
  <si>
    <t>2, 5, 11.31, (6), (1)</t>
  </si>
  <si>
    <t>Bean et al. (1998), G18, H1</t>
  </si>
  <si>
    <t>Semi-evergreen vine thicket with Brachychiton rupestris on sedimentary rocks</t>
  </si>
  <si>
    <t>12.9-10.15</t>
  </si>
  <si>
    <t>12.9-10.14: Mainly coastal. Extensively cleared for horticulture, exotic pine plantations and rural residential development in some locations. The clearing has also resulted in fragmentation.
12.9-10.14a: Sunshine Coast and inland to Peachester. Minor occ</t>
  </si>
  <si>
    <t>Habitat for threatened flora species including Eucalyptus taurina.</t>
  </si>
  <si>
    <t xml:space="preserve">Lockyer NP (R), Glass House Mountains NP, Crows Nest NP, Mount Barney NP, Eumundi CP, Lockyer NP, Tewantin NP, Dularcha NP, Mooloolah River NP, Crohamhurst CP, Ravensbourne NP, Glass House Mountains CP, King CP, Parklands CP, Palmview CP, Eudlo Creek NP, </t>
  </si>
  <si>
    <t>4, 6, 2, (3)</t>
  </si>
  <si>
    <t>Bean et al. (1998), H11(in part), H12 (in part)</t>
  </si>
  <si>
    <t>Eucalyptus pilularis tall open forest on sedimentary rocks</t>
  </si>
  <si>
    <t>Eucalyptus pilularis tall open-forest with shrubby understorey. Other species include Syncarpia glomulifera subsp. glomulifera, S. verecunda, Corymbia intermedia, Angophora woodsiana and Eucalyptus microcorys in coastal areas and species of RE 12.9-10.5 i</t>
  </si>
  <si>
    <t>12.9-10.14</t>
  </si>
  <si>
    <t>Bean et al. (1998), H40</t>
  </si>
  <si>
    <t>Eucalyptus corynodes woodland on sedimentary rocks</t>
  </si>
  <si>
    <t>Eucalyptus corynodes tall woodland. Lophostemon confertus (whipstick form ) in understorey. Occurs on Cainozoic and Mesozoic sediments. (BVG1M: 12a)</t>
  </si>
  <si>
    <t>12.9-10.13</t>
  </si>
  <si>
    <t>12.9-10.12: Occurs on south-west outskirts of Brisbane. Subject to increasing fragmentation and urbanisation. Eucalyptus seeana is often a subdominant component of this Regional ecosystem. Areas of this regional ecosystem on remnant Tertiary surfaces that</t>
  </si>
  <si>
    <t>2, (3)</t>
  </si>
  <si>
    <t>Bean et al. (1998), H36, H39j, H7</t>
  </si>
  <si>
    <t>Eucalyptus seeana, Corymbia intermedia, Angophora leiocarpa woodland on sedimentary rocks</t>
  </si>
  <si>
    <t>Eucalyptus seeana, Corymbia intermedia, Angophora leiocarpa +/- E. siderophloia, E. tereticornis, E. racemosa subsp. racemosa, C. citriodora subsp. variegata woodland to open-forest. Lophostemon suaveolens is often present as a sub canopy or understorey t</t>
  </si>
  <si>
    <t>12.9-10.12</t>
  </si>
  <si>
    <t>LOF</t>
  </si>
  <si>
    <t>12.9-10.11: Restricted to Moreton Basin around Morton Vale, Calvert to Harrisville and Jimboomba. Being cleared for rural residential development and pasture production. This floristic association on land zone 3 is mapped as 12.3.3c.
12.9-10.11a: Restrict</t>
  </si>
  <si>
    <t>SEASON: Late summer to mid-winter (after rain). INTENSITY: Planned and occasional unplanned burns (typically of higher intensity) influence the ecology of melaleuca ecosystems. Do not undertake high intensity planned burns. INTERVAL: Mixed grass/shrub 6-2</t>
  </si>
  <si>
    <t>Habitat for threatened flora species including Melaleuca irbyana.
12.9-10.11a: Habitat for threatened flora species including Melaleuca irbyana.</t>
  </si>
  <si>
    <t>2</t>
  </si>
  <si>
    <t>Bean et al. (1998), C5</t>
  </si>
  <si>
    <t>Melaleuca irbyana low open forest on sedimentary rocks</t>
  </si>
  <si>
    <t>Melaleuca irbyana low open-forest or thicket. Emergent Eucalyptus moluccana, E. crebra, E. tereticornis or Corymbia citriodora subsp. variegata may be present. Occurs on Mesozoic sediments where drainage of soils is impeded. (BVG1M: 29b)
 Major vegetation</t>
  </si>
  <si>
    <t>12.9-10.11</t>
  </si>
  <si>
    <t>21b</t>
  </si>
  <si>
    <t>Habitat is being cleared or impacted by rural residential development in some areas. Localised occurrences on other geologies in particular granite (e.g. Rodd's Peninsula). Patches often too small to map.</t>
  </si>
  <si>
    <t>Bean et al. (1998), C6b</t>
  </si>
  <si>
    <t>Melaleuca nodosa low open forest on sedimentary rocks</t>
  </si>
  <si>
    <t>Melaleuca nodosa low open-forest or thicket. Occurs on medium to coarse-grained Cainozoic and Mesozoic sediments in coastal areas. (BVG1M: 21b)</t>
  </si>
  <si>
    <t>12.9-10.10</t>
  </si>
  <si>
    <t>LW</t>
  </si>
  <si>
    <t>The unit as broadly defined is probably more extensive than indicated, though patches are very small.</t>
  </si>
  <si>
    <t>Great Sandy NP</t>
  </si>
  <si>
    <t>9</t>
  </si>
  <si>
    <t>Bean et al. (1998), H17</t>
  </si>
  <si>
    <t>Shrubland/low woodland on sandstone lithosols</t>
  </si>
  <si>
    <t>Low shrubby woodland to shrubland. Main species vary from place to place but can include Angophora woodsiana, Eucalyptus latisinensis, Allocasuarina littoralis. Occurs on lithosols derived from sandstone in coastal parts. (BVG1M: 12a)</t>
  </si>
  <si>
    <t>12.9-10.9</t>
  </si>
  <si>
    <t>Extensively cleared for pasture. This RE has a very patchy distribution and often occurs as patches too small to map at 1:100 000 scale.</t>
  </si>
  <si>
    <t>Glenbar NP, Benarkin NP</t>
  </si>
  <si>
    <t>5, 2, 6, (10), (7)</t>
  </si>
  <si>
    <t>Bean et al. (1998), I11</t>
  </si>
  <si>
    <t>Eucalyptus melanophloia, E. crebra woodland on sedimentary rocks</t>
  </si>
  <si>
    <t>Eucalyptus melanophloia grassy woodland, usually with E. crebra. Eucalyptus tereticornis +/- Corymbia tessellaris or Angophora spp. may also be present. Occurs on Cainozoic and Mesozoic sediments. (BVG1M: 17b)</t>
  </si>
  <si>
    <t>12.9-10.8</t>
  </si>
  <si>
    <t>12.9-10.7:  Extensively cleared for pasture. A sub coastal population of Callitris columellaris is associated with this RE near Coominya in the Lockyer Valley.
12.9-10.7a:  Extensively cleared for pasture. This regional ecosystem is a coastal mesic varian</t>
  </si>
  <si>
    <t>Mount Barney NP, Main Range NP, Wongi NP, Cherbourg NP, Benarkin NP, Conondale NP, Mount Binga NP, Flagstone Creek CP, Kroombit Tops NP, White Rock CP, Lamington NP, Mount Perry CP, Southern Moreton Bay Islands NP, Moogerah Peaks NP, Gatton NP, Great Sand</t>
  </si>
  <si>
    <t>2, 5, 6, (8), (11.31), (7), (10)</t>
  </si>
  <si>
    <t>Eucalyptus crebra +/- E. tereticornis, Corymbia tessellaris, Angophora spp., E. melanophloia woodland on sedimentary rocks</t>
  </si>
  <si>
    <t>Eucalyptus crebra +/- E. tereticornis, Corymbia tessellaris, Angophora spp., E. melanophloia woodland. Occurs on Cainozoic and Mesozoic sediments. (BVG1M: 13c)
 Major vegetation communities include: 
12.9-10.7a:  Eucalyptus tereticornis, E. siderophloia a</t>
  </si>
  <si>
    <t>12.9-10.7</t>
  </si>
  <si>
    <t>Characteristic localities for the RE are the Lockyer Valley and west of Boonah. Extensively cleared for pasture and cropping. Only very small areas remain and these are subject to weed invasion, e.g. Asparagus Africans.</t>
  </si>
  <si>
    <t>2, (5), (11.31)</t>
  </si>
  <si>
    <t>Bean et al. (1998), H47</t>
  </si>
  <si>
    <t>Acacia harpophylla open forest on sedimentary rocks</t>
  </si>
  <si>
    <t>Acacia harpophylla open-forest +/- Casuarina cristata and vine thicket species. Occurs on Cainozoic and Mesozoic sediments, especially fine-grained rocks. (BVG1M: 25a)</t>
  </si>
  <si>
    <t>12.9-10.6</t>
  </si>
  <si>
    <t>12.9-10.5a: Helidon hills region.
12.9-10.5b: Tarong area.</t>
  </si>
  <si>
    <t xml:space="preserve">Habitat for threatened flora species including Leucopogon recurvisepalus, Paspalidium grandispiculatum, Leionema obtusifolium and near threatened species including Eucalyptus curtisii.
12.9-10.5a: Habitat for threatened flora species including Eucalyptus </t>
  </si>
  <si>
    <t>Lockyer NP (R), Lockyer NP, Lockyer RR, Esk NP, Tarong NP, Moogerah Peaks NP, Mount Barney NP, Daisy Hill CP, Toohey Forest CP, Springwood CP</t>
  </si>
  <si>
    <t>2, 6, (5), (11.27), (11.31)</t>
  </si>
  <si>
    <t>Bean et al. (1998), H20 (in part), H25 (in part), and J16 (in part)</t>
  </si>
  <si>
    <t>Open forest complex often with Corymbia trachyphloia, C. citriodora subsp. variegata, Eucalyptus crebra, E. fibrosa subsp. fibrosa on quartzose sandstone</t>
  </si>
  <si>
    <t>Open forest complex often with Corymbia trachyphloia subsp. trachyphloia, C. citriodora subsp. variegata, Eucalyptus crebra, E. fibrosa subsp. fibrosa on quartzose sandstone</t>
  </si>
  <si>
    <t>Shrubby open-forest complex. More widely distributed and abundant species include Corymbia trachyphloia subsp. trachyphloia, C. citriodora subsp. variegata, Eucalyptus crebra, E. fibrosa subsp. fibrosa, E. major, Angophora leiocarpa, E. helidonica. Unders</t>
  </si>
  <si>
    <t>12.9-10.5</t>
  </si>
  <si>
    <t>Coastal lowlands and some sub coastal outliers around Esk and west of Maryborough. The RE has been extensively cleared and fragmented in lowland areas. The inland occurrences in particular support disjunct species assemblages of conservation importance fo</t>
  </si>
  <si>
    <t>Habitat for threatened flora species including Macrozamia pauli-guilielmi and Acacia attenuata.</t>
  </si>
  <si>
    <t>Great Sandy NP, Glass House Mountains NP, Tewantin NP, Glass House Mountains CP, Caloundra CP, Mooloolah River NP, Noosa NP, Buccan CP, Tewantin NP (R), Mount Coolum NP, Bribie Island NP, Parklands CP, [Womalah RR], [Cooloola (Noosa River) RR], [Noosa RR]</t>
  </si>
  <si>
    <t>4, 9, 2, 8, (3), (7)</t>
  </si>
  <si>
    <t>Bean et al. (1998), D8, H34, H14 (in part)</t>
  </si>
  <si>
    <t>Eucalyptus racemosa woodland on sedimentary rocks</t>
  </si>
  <si>
    <t xml:space="preserve">Open-forest to woodland with Eucalyptus racemosa subsp. racemosa locally prominent. Other species can include Angophora leiocarpa, Eucalyptus seeana, E. siderophloia, Corymbia intermedia, E. tindaliae with Lophostemon suaveolens, Melaleuca quinquenervia, </t>
  </si>
  <si>
    <t>12.9-10.4</t>
  </si>
  <si>
    <t>Extensively cleared or thinned for grazing.</t>
  </si>
  <si>
    <t>Wongi NP, Nour Nour NP, Kroombit Tops NP, Cherbourg NP, Littabella NP, Littabella CP, Dwyers Scrub CP, Bottle Creek CP, Burrum Coast NP, [Moogerah Peaks NP], [Mount Binga NP], [Mount Barney NP], [Cordalba NP], [Daisy Hill CP], [Fairlies Knob NP], [Knapp C</t>
  </si>
  <si>
    <t>8, 2, 6, 7, 5, (10)</t>
  </si>
  <si>
    <t>Bean et al. (1998), E7 (in part)</t>
  </si>
  <si>
    <t>Eucalyptus moluccana on sedimentary rocks</t>
  </si>
  <si>
    <t>Eucalyptus moluccana +/- Corymbia citriodora subsp. variegata open-forest. Other species include Eucalyptus siderophloia or E. crebra, E. tereticornis. Understorey generally sparse but can become shrubby in absence of fire. Occurs on Cainozoic and Mesozoi</t>
  </si>
  <si>
    <t>12.9-10.3</t>
  </si>
  <si>
    <t>Habitat for threatened flora species including Notelaea lloydii.</t>
  </si>
  <si>
    <t>Wongi NP, Mount Barney NP, Cordalba NP, Gatton NP, Lockyer NP (R), Lockyer NP, Glenbar NP, Mount Perry CP, White Rock CP, Knapp Creek CP, Tenthill CP, Lockyer RR, Fairlies Knob NP, Moogerah Peaks NP, Flagstone Creek CP, Littabella NP, Flinders Peak CP, Li</t>
  </si>
  <si>
    <t>2, 7, 8, (5)</t>
  </si>
  <si>
    <t>Corymbia citriodora, Eucalyptus crebra open forest on sedimentary rocks</t>
  </si>
  <si>
    <t>Corymbia citriodora subsp. variegata, Eucalyptus crebra open forest on sedimentary rocks</t>
  </si>
  <si>
    <t>Open-forest or woodland of Corymbia citriodora subsp. variegata, usually with Eucalyptus crebra. Other species such as Eucalyptus tereticornis and Corymbia intermedia may be present in scattered patches or in low densities. Understorey can be grassy or sh</t>
  </si>
  <si>
    <t>12.9-10.2</t>
  </si>
  <si>
    <t>12.9-10.1: Restricted to wet coastal lowlands of the Sunshine Coast from Eudlo to Como. Subject to increasing pressure from rural subdivision.
12.9-10.1x1: Restricted to wet coastal lowlands north of Noosa. Subject to increasing pressure from rural subdiv</t>
  </si>
  <si>
    <t>Habitat for threatened flora species including Boronia keysii.
12.9-10.1x1: Habitat for threatened flora species including Boronia keysii.</t>
  </si>
  <si>
    <t>Great Sandy NP, Tewantin NP, Noosa NP, Eumundi CP, Eudlo Creek NP, [Tewantin NP (R)], [Maroochy Wetlands CP]</t>
  </si>
  <si>
    <t>4, 9, (7)</t>
  </si>
  <si>
    <t>Bean et al. (1998), D3</t>
  </si>
  <si>
    <t>Shrubby open forest often with Eucalyptus resinifera, E. grandis, Corymbia intermedia on sedimentary rocks. Coastal</t>
  </si>
  <si>
    <t>Shrubby open forest often with Eucalyptus resinifera, E. grandis, E. robusta, Corymbia intermedia on sedimentary rocks. Coastal</t>
  </si>
  <si>
    <t>Shrubby open-forest. Canopy species include Eucalyptus resinifera, E. grandis, E. robusta, Corymbia intermedia +/- E. microcorys, Melaleuca quinquenervia, Syncarpia glomulifera subsp. glomulifera and Lophostemon confertus. Occurs on Cainozoic and Mesozoic</t>
  </si>
  <si>
    <t>12.9-10.1</t>
  </si>
  <si>
    <t>30b</t>
  </si>
  <si>
    <t>Grassland</t>
  </si>
  <si>
    <t>Restricted to the Redbank Plains area. Threatened by encroaching urban development. Highly susceptible to weed invasion. Naturalised species associated with this regional ecosystem include *Dichanthium aristatum.</t>
  </si>
  <si>
    <t>SEASON: Spring (after rainfall). INTENSITY: Low. INTERVAL: 7-20 years. STRATEGY: Burn after recent rainfall when soil moisture is high. ISSUES: Restricted to Redbank Plains, Ipswich. Intact plant communities are probably extinct. Spring burns (traditional</t>
  </si>
  <si>
    <t>EPA (2006) (G42a)</t>
  </si>
  <si>
    <t>Dichanthium spp., Themeda triandra grassland on igneous rocks</t>
  </si>
  <si>
    <t>Dichanthium spp. and Themeda triandra grassland on igneous rocks</t>
  </si>
  <si>
    <t>Grassland of Bothriochloa bladhii, Themeda triandra, Dichanthium sericeum +/- Bothriochloa biloba. Small stands of Eucalyptus melanophloia or Corymbia tessellaris may occur throughout. Occurs on undulating low hills consisting of heavy black clay soil der</t>
  </si>
  <si>
    <t>12.8.27</t>
  </si>
  <si>
    <t>Restricted to the south western edge of the Southeast Queensland bioregion. Many of the species present are predominantly found in the granite belt region.</t>
  </si>
  <si>
    <t xml:space="preserve">SEASON: Summer to winter. INTENSITY: Low to moderate. INTERVAL: 4-25 years. STRATEGY: Aim for 40-60% mosaic burn. Burn with soil moisture and with a spot ignition strategy so that a patchwork of burnt/unburnt country is achieved. ISSUES: The very diverse </t>
  </si>
  <si>
    <t>The Palms NP</t>
  </si>
  <si>
    <t>11.31, 6</t>
  </si>
  <si>
    <t>Cooyar Grazing Lands Study: 'Fairhill' landsystem in part</t>
  </si>
  <si>
    <t>Corymbia trachyphloia and Eucalyptus major woodland on igneous rocks</t>
  </si>
  <si>
    <t>Corymbia trachyphloia and Eucalyptus major dominate the open (25-40%) canopy (18-25m tall) with frequent subdominant canopy trees including Eucalyptus crebra, Eucalyptus fibrosa ssp. fibrosa, Eucalyptus montivaga and Lophostemon confertus. The very open (</t>
  </si>
  <si>
    <t>12.8.26</t>
  </si>
  <si>
    <t>Characteristic localities for the RE are Moogerah Peaks NP and Mt Fraser.</t>
  </si>
  <si>
    <t>Mount Barney NP, Tuchekoi NP, Moogerah Peaks NP, Tewantin NP, [DAguilar NP]</t>
  </si>
  <si>
    <t>2, 1, (9), (7)</t>
  </si>
  <si>
    <t>Bean et al. (1998), J14</t>
  </si>
  <si>
    <t>Open forest with Eucalyptus acmenoides or E. helidonica on Cainozoic igneous rocks especially trachyte</t>
  </si>
  <si>
    <t>Open-forest with Eucalyptus acmenoides or E. helidonica +/- E. crebra, E. propinqua, E. eugenioides, Corymbia intermedia, E. biturbinata, E. moluccana, Syncarpia verecunda and Lophostemon confertus . Occurs on Cainozoic igneous rocks especially trachyte h</t>
  </si>
  <si>
    <t>12.8.25</t>
  </si>
  <si>
    <t>Mount Barney NP, Flinders Peak CP, Mount Binga NP, Moogerah Peaks NP, Tamborine NP</t>
  </si>
  <si>
    <t>2, 1, 5, 7, (6)</t>
  </si>
  <si>
    <t>Corymbia citriodora open forest on Cainozoic igneous rocks especially trachyte</t>
  </si>
  <si>
    <t>Corymbia citriodora subsp. variegata open forest on Cainozoic igneous rocks especially trachyte</t>
  </si>
  <si>
    <t>Corymbia citriodora subsp. variegata, Eucalyptus crebra +/- E. moluccana open-forest. Occurs on Cainozoic igneous rocks especially lower slopes of rhyolite and trachyte hills (e.g. Moogerah Peaks). (BVG1M: 10b)</t>
  </si>
  <si>
    <t>12.8.24</t>
  </si>
  <si>
    <t>Cleared for pasture and cropping. Melaleuca bracteata conspicuous along associated watercourses.</t>
  </si>
  <si>
    <t>[Bunya Mountains NP]</t>
  </si>
  <si>
    <t>6, 5, 2, 11.31, (7), (10), (1)</t>
  </si>
  <si>
    <t>Bean et al. (1998), H1 (in part), H47</t>
  </si>
  <si>
    <t>Acacia harpophylla open forest on Cainozoic igneous rocks</t>
  </si>
  <si>
    <t>Acacia harpophylla +/- semi-evergreen vine thicket species +/- Casuarina cristata +/- Eucalyptus populnea tall open-forest. Occurs on Cainozoic igneous rocks, especially basalt. (BVG1M: 25a)</t>
  </si>
  <si>
    <t>12.8.23</t>
  </si>
  <si>
    <t>Contains riverine wetland.</t>
  </si>
  <si>
    <t>Occurs in northern half of bioregion. Characteristic localities for the RE are Coalstoun Lakes National Park and Stony Range near Gin Gin. Extensively cleared for pasture and cropping. Remnants require intensive management because of weed invasion and fir</t>
  </si>
  <si>
    <t>Coalstoun Lakes NP</t>
  </si>
  <si>
    <t>5, 7</t>
  </si>
  <si>
    <t>Semi-evergreen vine thicket with Brachychiton australis on Cainozoic igneous rocks. Usually northern half of bioregion</t>
  </si>
  <si>
    <t>Low microphyll vine forest and semi-evergreen vine thicket. Characteristic species include Brachychiton australis, Archidendropsis thozetiana, Flindersia australis, F. collina, Psydrax odorata forma buxifolia, Psydrax odorata, Alectryon diversifolius, Aca</t>
  </si>
  <si>
    <t>12.8.22</t>
  </si>
  <si>
    <t>12.8.21: Confined to south of bioregion. Lockyer Valley and Bunya Mountains. Remnants require intensive management because of invasion by weeds and fire damage on margins.
12.8.21x1: Confined to south of bioregion. Remnants require intensive management be</t>
  </si>
  <si>
    <t>Habitat for near threatened flora species including Callitris baileyi and Cryptocarya floydii.
12.8.21x1: Habitat for near threatened flora species including Callitris baileyi and Cryptocarya floydii.</t>
  </si>
  <si>
    <t>Bunya Mountains NP, Nangur NP, Woroon NP, Dwyers Scrub CP, Main Range NP, Boat Mountain CP 2, Boat Mountain CP 1, [Flagstone Creek CP]</t>
  </si>
  <si>
    <t>6, 2, 11.31, 5, (1)</t>
  </si>
  <si>
    <t>Semi-evergreen vine thicket with Brachychiton rupestris on Cainozoic igneous rocks. Usually southern half of bioregion</t>
  </si>
  <si>
    <t xml:space="preserve">Low microphyll vine forest and semi-evergreen vine thicket +/- Araucaria cunninghamii. Characteristic species include Brachychiton rupestris, Flindersia collina, F. australis, Alectryon diversifolius, A. subdentatus, Elattostachys xylocarpa, Erythroxylum </t>
  </si>
  <si>
    <t>12.8.21</t>
  </si>
  <si>
    <t>Eucalyptus campanulata is a conspicuous element at Springbrook. Frequent fire can favour fire-tolerant species at the expense of fire-sensitive species.</t>
  </si>
  <si>
    <t>Habitat for threatened flora species including Grevillea linsmithii, Eucalyptus kabiana, Leionema gracile and near threatened species including Hibbertia hexandra, Melaleuca groveana, Arundinella grevillensis, Comesperma breviflorum, Plectranthus alloplec</t>
  </si>
  <si>
    <t>Mount Barney NP, Glass House Mountains NP, Moogerah Peaks NP, Main Range NP, Tewantin NP, Lamington NP, Springbrook NP, Noosa NP, Tuchekoi NP, Mount Coolum NP, Tewantin NP (R)</t>
  </si>
  <si>
    <t>2, 1, 4, (9)</t>
  </si>
  <si>
    <t>Bean et al. (1998), J6 (in part), J8 (in part).</t>
  </si>
  <si>
    <t>Shrubby woodland with Eucalyptus racemosa or E. dura on Cainozoic igneous rocks</t>
  </si>
  <si>
    <t>Low shrubby woodland to open-woodland complex. Canopy trees include Eucalyptus racemosa subsp. racemosa, E. dura, Corymbia trachyphloia, E. carnea, Allocasuarina littoralis, Acacia spp. and Lophostemon confertus. Occurs on Cainozoic igneous rocks, especia</t>
  </si>
  <si>
    <t>12.8.20</t>
  </si>
  <si>
    <t>Mapped area includes bare rock pavement. Higher altitude heaths exhibit a high level of species endemism. Frequent fire favours fire-tolerant species at the expense of fire-sensitive species. Often too small to map at 1:100 000 scale.</t>
  </si>
  <si>
    <t>Habitat for threatened flora species including Acacia saxicola, Allocasuarina emuina, A. thalassoscopica, Grevillea linsmithii, Westringia grandifolia, Leionema elatius subsp. beckleri, Plectranthus torrenticola, Coopernookia scabridiuscula, Dodonaea rupi</t>
  </si>
  <si>
    <t>Mount Barney NP, Main Range NP, Lamington NP, Glass House Mountains NP, Moogerah Peaks NP, Mount Coolum NP, Springbrook NP, Noosa NP, Flinders Peak CP, Tuchekoi NP, Tewantin NP, Mount Cooroy CP</t>
  </si>
  <si>
    <t>1, 2, 4</t>
  </si>
  <si>
    <t>Bean et al. (1998), J24, J25</t>
  </si>
  <si>
    <t>Heath and rock pavement with scattered shrubs or open woodland on Cainozoic igneous hills and mountains</t>
  </si>
  <si>
    <t>Heath and rock pavement with scattered shrubs or open-woodland. Occurs on Cainozoic igneous rocks especially rhyolite and trachyte. (BVG1M: 29b)</t>
  </si>
  <si>
    <t>12.8.19</t>
  </si>
  <si>
    <t>6a</t>
  </si>
  <si>
    <t>Mostly in south of bioregion. There is a disjunct occurrence of Ceratopetalum apetalum in gullies at Kroombit Tops (subregion 10) on volcanics of land zone 12.</t>
  </si>
  <si>
    <t>Habitat for threatened flora species including Parsonsia tenuis and is the range limit of temperate adapted species such as Pararistolochia laheyana.</t>
  </si>
  <si>
    <t>Lamington NP, Springbrook NP, [Springbrook NP (R)]</t>
  </si>
  <si>
    <t>Bean et al. (1998), G27a</t>
  </si>
  <si>
    <t>Simple notophyll vine forest with Ceratopetalum apetalum on Cainozoic igneous rocks</t>
  </si>
  <si>
    <t>Simple notophyll vine forest, generally with Ceratopetalum apetalum and Lophostemon confertus. Other characteristic species include Caldcluvia paniculosa, Geissois benthamii and Orites excelsus. Occurs on Cainozoic igneous rocks, in particular less fertil</t>
  </si>
  <si>
    <t>12.8.18</t>
  </si>
  <si>
    <t>11a</t>
  </si>
  <si>
    <t>Cleared for pasture. Corymbia erythrophloia replaces other bloodwoods in northern part of bioregion.</t>
  </si>
  <si>
    <t>Habitat for threatened flora species including Rhaponticum australe.</t>
  </si>
  <si>
    <t>Main Range NP, Bunya Mountains NP, Mount Barney NP, Dwyers Scrub CP, Mount Beau Brummell CP, Dawes NP (R), Mount Binga NP, White Rock CP, Lockyer NP, Pidna NP, Mount Chinghee NP, Flagstone Creek CP</t>
  </si>
  <si>
    <t>2, 1, 6, 5, 11.31, 7</t>
  </si>
  <si>
    <t>Bean et al. (1998), G32, G41 (in part)</t>
  </si>
  <si>
    <t>Eucalyptus crebra, E. melanophloia woodland on Cainozoic igneous rocks</t>
  </si>
  <si>
    <t>Eucalyptus crebra, E. melanophloia +/- Corymbia tessellaris, C. intermedia and/or C. clarksoniana, E. tereticornis, E. melliodora, Angophora subvelutina grassy woodland. Occurs on Cainozoic igneous rocks, especially basalt. (BVG1M: 11a)</t>
  </si>
  <si>
    <t>12.8.17</t>
  </si>
  <si>
    <t>Most extensive occurrences are in southern part of bioregion.</t>
  </si>
  <si>
    <t>SEASON: Summer to late-autumn. INTENSITY: Low. INTERVAL: 3-6 years. STRATEGY: Aim to burn 40-60% of any given area. Spot ignition in cooler or moister periods encourages mosaics. ISSUES: A grassy system is especially important for species such as the east</t>
  </si>
  <si>
    <t>Habitat for threatened flora species including Rhaponticum australe and near threatened species including Callitris baileyi.</t>
  </si>
  <si>
    <t>Bunya Mountains NP, Main Range NP, Lamington NP, Pidna NP, Mount Beau Brummell CP, Tamborine NP, Bunya Mountains NP (R)</t>
  </si>
  <si>
    <t>6, 1, 11.31, 2, (8)</t>
  </si>
  <si>
    <t>Bean et al. (1998), G31</t>
  </si>
  <si>
    <t>Eucalyptus crebra, E. tereticornis woodland on Cainozoic igneous rocks</t>
  </si>
  <si>
    <t>Eucalyptus crebra, generally with E. tereticornis and E. melliodora +/- E. albens grassy woodland. Occurs on dry hillslopes on Cainozoic igneous rocks, especially basalt. (BVG1M: 11a)</t>
  </si>
  <si>
    <t>12.8.16</t>
  </si>
  <si>
    <t>32b</t>
  </si>
  <si>
    <t xml:space="preserve">Mostly found in Bunya Mountains. Other minor occurrence south of Bunya Mountains along Great Dividing Range. This is a rare ecosystem (pre-clear extent is less than 1000ha) and is subject to threatening processes, including shrub/vine forest encroachment </t>
  </si>
  <si>
    <t>SEASON: Anytime, following rain. INTENSITY: Low to high. INTERVAL: Biennial to 3 yearly burns where woody invasion has occurred. Longer time periods are required when woody weeds are in check. STRATEGY: Fire frequency is probably more critical than season</t>
  </si>
  <si>
    <t>Habitat for threatened flora species including Bothriochloa bunyensis.</t>
  </si>
  <si>
    <t>Bunya Mountains NP, [Bunya Mountains NP (R)], [Main Range NP]</t>
  </si>
  <si>
    <t>6, 11.31, (1)</t>
  </si>
  <si>
    <t>Bean et al. (1998), G42</t>
  </si>
  <si>
    <t>Poa labillardierei var. labillardierei grassland on Cainozoic igneous rocks</t>
  </si>
  <si>
    <t>Poa labillardierei var. labillardierei grassland. Occurs on Cainozoic igneous rocks. (BVG1M: 32b)</t>
  </si>
  <si>
    <t>Rare ecosystem subject to shrub and rainforest encroachment and invasion by exotic grass species in places.</t>
  </si>
  <si>
    <t>12.8.15</t>
  </si>
  <si>
    <t>12.8.14x1: Restricted to the south western edge of the Southeast Queensland bioregion.</t>
  </si>
  <si>
    <t>SEASON: Summer to winter. a. Summer to winter. INTENSITY: Plan for low to moderate. Unplanned occasional high intensity wildfire will occur. a. Low to moderate. INTERVAL: 4-8 years maintains a healthy grassy system. 8-20 years for shrubby elements of unde</t>
  </si>
  <si>
    <t>Habitat for threatened flora species including Sophora fraseri.
12.8.14a: Habitat for threatened flora species including Sophora fraseri.
12.8.14x1: Habitat for threatened flora species including Sophora fraseri.</t>
  </si>
  <si>
    <t>Main Range NP, Bunya Mountains NP, Lamington NP, Mount Barney NP, Mount Binga NP, Kroombit Tops NP, Mount Chinghee NP, Dwyers Scrub CP, Tamborine NP, Mount Beau Brummell CP, Lockyer NP (R), Woondum NP, Bunya Mountains NP (R), Lockyer NP, Crows Nest NP, Fl</t>
  </si>
  <si>
    <t>1, 6, 11.31, 2, (8)</t>
  </si>
  <si>
    <t>Bean et al. (1998), G26 (in part)</t>
  </si>
  <si>
    <t>Eucalyptus eugenioides, E. biturbinata, E. melliodora open forest on Cainozoic igneous rocks</t>
  </si>
  <si>
    <t>Eucalyptus eugenioides, E. tereticornis, E. melliodora, E. biturbinata, Allocasuarina torulosa +/- E. moluccana grassy open-forest. Localised occurrences of Eucalyptus laevopinea and E. banksii may occur. Occurs on Cainozoic igneous rocks, especially basa</t>
  </si>
  <si>
    <t>12.8.14</t>
  </si>
  <si>
    <t>Characteristic localities for the RE are Yarraman-Tarong-Boat Mountain in the south-west, the Isis and Woongarra Scrubs in the central coastal part and Kalpowar in the north of the bioregion. Cleared for agriculture. Remnants can be degraded by weed infes</t>
  </si>
  <si>
    <t>Habitat for threatened flora species including Alectryon ramiflorus, Cossinia australiana, Sarcochilus weinthalii and near threatened species including Phyllanthus sauropodoides.</t>
  </si>
  <si>
    <t>Bunya Mountains NP, Mount Chinghee NP, Tarong NP, Mount Binga NP, Moogerah Peaks NP, Nangur NP, Bunya Mountains NP (R), Dawes NP (R), Mount Cooroy CP, Mount Pinbarren NP, The Palms NP, Boat Mountain CP 2, Pidna NP, Wrattens NP, Woondum NP, Boat Mountain C</t>
  </si>
  <si>
    <t>6, 8, 5, (2), (7), (1), (11.31)</t>
  </si>
  <si>
    <t>Bean et al. (1998), Mainly G9, G13, G18 and I1 (in part)</t>
  </si>
  <si>
    <t>Araucarian complex microphyll vine forest on Cainozoic igneous rocks</t>
  </si>
  <si>
    <t>Microphyll and microphyll/notophyll vine forest +/- Araucaria cunninghamii. Characteristic species include Araucaria cunninghamii, A. bidwillii, Cupaniopsis parvifolia, Dendrocnide photinophylla, Rhodosphaera rhodanthema, Flindersia australis, F. schottia</t>
  </si>
  <si>
    <t>12.8.13</t>
  </si>
  <si>
    <t>Extends from Tasmania to Mistake Plateau. Known from only a few small populations on Main Range in southeast Queensland. Eucalyptus obliqua is a temperate adapted species.</t>
  </si>
  <si>
    <t>Main Range NP</t>
  </si>
  <si>
    <t>11, 1, 11.31</t>
  </si>
  <si>
    <t>Young and McDonald (1997), 9n</t>
  </si>
  <si>
    <t>Eucalyptus obliqua tall open forest on Cainozoic igneous rocks</t>
  </si>
  <si>
    <t>Eucalyptus obliqua tall open-forest. Occurs on Cainozoic igneous rocks. (BVG1M: 8b)</t>
  </si>
  <si>
    <t>12.8.12</t>
  </si>
  <si>
    <t>Restricted to main Range.</t>
  </si>
  <si>
    <t>Habitat for threatened flora species including Eucalyptus dunnii.</t>
  </si>
  <si>
    <t>Main Range NP, Mount Barney NP, Spicers Gap Road CP</t>
  </si>
  <si>
    <t>Bean et al. (1998), G21</t>
  </si>
  <si>
    <t>Eucalyptus dunnii tall open forest on Cainozoic igneous rocks</t>
  </si>
  <si>
    <t>Eucalyptus dunnii +/- E. saligna and E. microcorys tall open-forest. Occurs on Cainozoic igneous rocks and areas subject to local enrichment from Cainozoic igneous rocks. (BVG1M: 8a)</t>
  </si>
  <si>
    <t>12.8.11</t>
  </si>
  <si>
    <t>Bean et al. (1998), G30</t>
  </si>
  <si>
    <t>Eucalyptus laevopinea tall open forest on Cainozoic igneous rocks</t>
  </si>
  <si>
    <t>Eucalyptus laevopinea, E. deanei and E. campanulata tall open-forest. Occurs on Cainozoic igneous rocks. (BVG1M: 8a)</t>
  </si>
  <si>
    <t>12.8.10</t>
  </si>
  <si>
    <t>Tends to occur on exposed ridges among vine forest on basalt and in gullies on lower fertility substrates such as rhyolite. Patches are often too small to map at 1:100 000.</t>
  </si>
  <si>
    <t>Main Range NP, Lamington NP, Mount Barney NP, Springbrook NP, Tamborine NP, Flinders Peak CP, Mount Cooroy CP, Mount Beau Brummell CP, Kondalilla NP, Tewantin NP, [Moogerah Peaks NP]</t>
  </si>
  <si>
    <t>1, 2, (11.31)</t>
  </si>
  <si>
    <t>Bean et al. (1998), G27</t>
  </si>
  <si>
    <t>Lophostemon confertus open forest on Cainozoic igneous rocks</t>
  </si>
  <si>
    <t>Lophostemon confertus open-forest often with vine forest understorey ('wet sclerophyll') Occurs on Cainozoic igneous rocks. Tends to occur mostly in gullies and on exposed ridges on basalt. (BVG1M: 8a)</t>
  </si>
  <si>
    <t>12.8.9</t>
  </si>
  <si>
    <t>12.8.8: Mostly restricted to southern border parts of bioregion and Mt Tamborine.
12.8.8a: Mostly restricted to ridges and slopes at moderate to high altitude southern border parts of bioregion. Drier environs than 12.8.8.</t>
  </si>
  <si>
    <t>SEASON: E. grandis communities: Late summer to autumn. E. saligna communities: Summer to winter. INTENSITY: E. grandis communities: Moderate to high. E. saligna communities: Plan for low to moderate. Unplanned occasional high intensity wildfire will occur</t>
  </si>
  <si>
    <t>Springbrook NP, Lamington NP, Tamborine NP, Conondale NP, Mount Barney NP, Ravensbourne NP, Kondalilla NP, Mapleton Falls NP, Dawes NP (R), DAguilar NP, Main Range NP, Bellthorpe NP, Maleny NP, Mapleton NP, Nicoll Scrub NP, Mapleton NP (R), Great Sandy NP</t>
  </si>
  <si>
    <t>1, 3, 6, (2), (4), (9), (11.31)</t>
  </si>
  <si>
    <t>Bean et al. (1998), G22 (in part), G24 (in part)</t>
  </si>
  <si>
    <t>Eucalyptus saligna or E. grandis tall open forest on Cainozoic igneous rocks</t>
  </si>
  <si>
    <t>Eucalyptus saligna or E. grandis tall open-forest often with vine forest understorey ('wet sclerophyll'). Other species include Eucalyptus microcorys, E. acmenoides, Lophostemon confertus, Syncarpia glomulifera subsp. glomulifera. Occurs on Cainozoic igne</t>
  </si>
  <si>
    <t>12.8.8</t>
  </si>
  <si>
    <t>Main Range and Mount Kiangarow. Replaces RE 12.8.6 in drier or more exposed situations.</t>
  </si>
  <si>
    <t>Main Range NP, Bunya Mountains NP, Mount Barney NP</t>
  </si>
  <si>
    <t>1, 6</t>
  </si>
  <si>
    <t>Bean et al. (1998), G5</t>
  </si>
  <si>
    <t>Simple microphyll fern thicket with Acmena smithii on Cainozoic igneous rocks</t>
  </si>
  <si>
    <t>Simple microphyll fern thicket with Acmena smithii. Occurs on Cainozoic igneous rocks at high altitudes. (BVG1M: 6a)</t>
  </si>
  <si>
    <t>12.8.7</t>
  </si>
  <si>
    <t>All known Queensland occurrences are contained within national parks along the Qld-NSW border.</t>
  </si>
  <si>
    <t>Habitat for threatened flora species including Parsonsia tenuis and is the range limit of temperate species such as Pararistolochia laheyana.</t>
  </si>
  <si>
    <t>Lamington NP, Mount Barney NP, Springbrook NP (R), [Springbrook NP]</t>
  </si>
  <si>
    <t>Bean et al. (1998), G4</t>
  </si>
  <si>
    <t>Simple microphyll fern forest with Nothofagus moorei on Cainozoic igneous rocks</t>
  </si>
  <si>
    <t>Simple microphyll fern forest with Nothofagus moorei and/or Doryphora sassafras, Caldcluvia paniculosa, Orites excelsus. Occurs on Cainozoic igneous rocks at high altitudes. (BVG1M: 6a)</t>
  </si>
  <si>
    <t>12.8.6</t>
  </si>
  <si>
    <t>Mostly restricted to southern border parts of bioregion. High levels of species endemism in McPherson Range.</t>
  </si>
  <si>
    <t>Habitat for endemic and threatened flora species including Euphrasia bella, Sarcochilus fitzgeraldii, S. weinthalii, S. hartmannii, Symplocos baeuerlenii, Clematis fawcettii, Lastreopsis silvestris, Uromyrtus lamingtonensis and near threatened species inc</t>
  </si>
  <si>
    <t>Lamington NP, Main Range NP, Mount Barney NP, Springbrook NP, Springbrook NP (R), Mount Chinghee NP</t>
  </si>
  <si>
    <t>Bean et al. (1998), G2</t>
  </si>
  <si>
    <t>Complex notophyll vine forest on Cainozoic igneous rocks. Altitude usually &gt;600m</t>
  </si>
  <si>
    <t>Complex notophyll vine forest. Characteristic species include Argyrodendron actinophyllum, Sloanea australis, S. woollsii, Cryptocarya erythroxylon, Ficus watkinsiana, Dysoxylum fraserianum, Caldcluvia paniculosa, Geissois benthamii, Orites excelsus, Acme</t>
  </si>
  <si>
    <t>12.8.5</t>
  </si>
  <si>
    <t>Vicinity of Levers Plateau on the Qld-NSW border and the Bunya Mountains.</t>
  </si>
  <si>
    <t>Habitat for threatened flora species including Sarcochilus weinthalii, S. hartmannii and near threatened species including Pandorea baileyana. Habitat for cool subtropical species at limits of climatic range.</t>
  </si>
  <si>
    <t>Bunya Mountains NP, Main Range NP, Lamington NP, Mount Barney NP, Mount Chinghee NP, Rosins Lookout CP, Springbrook NP, Bunya Mountains CP, Bunya Mountains NP (R), Tamborine NP, Nicoll Scrub NP</t>
  </si>
  <si>
    <t>1, 6, (2), (11.31)</t>
  </si>
  <si>
    <t>Bean et al. (1998), G3, G16, G17</t>
  </si>
  <si>
    <t>Complex notophyll vine forest with Araucaria spp. on Cainozoic igneous rocks</t>
  </si>
  <si>
    <t>Complex notophyll vine forest with scattered Araucaria bidwillii and A. cunninghamii. Characteristic species include Argyrodendron actinophyllum, Baloghia inophylla, Brachychiton acerifolius, Dendrocnide excelsa, Elaeocarpus kirtonii, Diospyros pentamera,</t>
  </si>
  <si>
    <t>12.8.4</t>
  </si>
  <si>
    <t>Characteristic localities for this RE are lower parts of Lamington-Beechmont and Maleny Plateau, with low-altitude coastal examples at Burleigh Heads and Buderim. In the D'Aguilar Range at Mount Glorious, the RE tends to 12.8.5 at higher altitudes. Extens</t>
  </si>
  <si>
    <t>Habitat for endemic and threatened flora species including Gossia fragrantissima, Davidsonia johnsonii, Diploglottis campbellii, Planchonella eerwah, Randia moorei, Ochrosia moorei, Triunia robusta, Plectranthus nitidus, Sarcochilus weinthalii, S. fitzger</t>
  </si>
  <si>
    <t>Lamington NP, Springbrook NP, DAguilar NP, Glass House Mountains NP, Tamborine NP, Kondalilla NP, Rosins Lookout CP, Moogerah Peaks NP, Burleigh Head NP, Mount Barney NP, Bellthorpe NP, Mapleton Falls NP, Maleny NP, Conondale NP, Mapleton NP (R), Mapleton</t>
  </si>
  <si>
    <t>1, 3, (4), (2)</t>
  </si>
  <si>
    <t>Bean et al. (1998), G1</t>
  </si>
  <si>
    <t>Complex notophyll vine forest on Cainozoic igneous rocks. Altitude &lt;600m</t>
  </si>
  <si>
    <t>Complex notophyll vine forest. Characteristic species include Argyrodendron trifoliolatum, Argyrodendron sp. (Kin Kin W.D.Francis AQ81198), Olea paniculata, Castanospermum australe, Cryptocarya obovata, Ficus macrophylla forma macrophylla, Syzygium franci</t>
  </si>
  <si>
    <t>12.8.3</t>
  </si>
  <si>
    <t>High altitudes of the Scenic Rim. Eucalyptus oreades is related to the snow gums.</t>
  </si>
  <si>
    <t>Habitat for near threatened flora species including Hibbertia monticola and Olearia heterocarpa.</t>
  </si>
  <si>
    <t>Mount Barney NP, Springbrook NP, [Springbrook NP (R)]</t>
  </si>
  <si>
    <t>Bean et al. (1998), J5</t>
  </si>
  <si>
    <t>Eucalyptus oreades tall open forest on Cainozoic igneous rocks</t>
  </si>
  <si>
    <t>Eucalyptus oreades +/- E. campanulata tall open-forest. Occurs on Cainozoic igneous rocks. (BVG1M: 8a)</t>
  </si>
  <si>
    <t>12.8.2</t>
  </si>
  <si>
    <t>12.8.1: Restricted to Scenic Rim</t>
  </si>
  <si>
    <t xml:space="preserve">Habitat for threatened flora species including Acacia saxicola and near threatened species including Acacia acrionastes, Arundinella montana, Gahnia insignis, Hibbertia hexandra, H. monticola, Pandorea baileyana and Rulingia salviifolia.
12.8.1a: Habitat </t>
  </si>
  <si>
    <t>Main Range NP, Mount Barney NP, Lamington NP, Springbrook NP, Wrattens NP, [Springbrook NP (R)]</t>
  </si>
  <si>
    <t>1, (2), (6)</t>
  </si>
  <si>
    <t>Bean et al. (1998), G19</t>
  </si>
  <si>
    <t>Eucalyptus campanulata tall open forest on Cainozoic igneous rocks</t>
  </si>
  <si>
    <t>Eucalyptus campanulata tall open-forest with shrubby to grassy understorey. Other canopy species include Eucalyptus microcorys, Syncarpia glomulifera subsp. glomulifera, E. acmenoides, Corymbia intermedia, E. carnea and E. resinifera. Patches of Eucalyptu</t>
  </si>
  <si>
    <t>12.8.1</t>
  </si>
  <si>
    <t>Restricted to western margins of central part of bioregion in the Possum Range area, extending westward into the Brigalow Belt.</t>
  </si>
  <si>
    <t>Habitat for threatened flora species including Eucalyptus virens.</t>
  </si>
  <si>
    <t>Nour Nour NP</t>
  </si>
  <si>
    <t>Bean et al. (1998), H35</t>
  </si>
  <si>
    <t>Eucalyptus rhombica, Corymbia trachyphloia woodland on jump-ups</t>
  </si>
  <si>
    <t>Eucalyptus rhombica, Corymbia trachyphloia, E. virens, E. apothalassica shrubby woodland. Occurs on crests and slopes of duricrust jump-ups. (BVG1M: 12a)</t>
  </si>
  <si>
    <t>12.7.2</t>
  </si>
  <si>
    <t>Mostly restricted to western margins of central part of bioregion in the vicinity of Barambah Creek extending westward into the Brigalow Belt. Small isolated patches elsewhere, e.g. Wondai State Forest (SF) and vicinity of Cordalba SF.</t>
  </si>
  <si>
    <t>5</t>
  </si>
  <si>
    <t>Bean et al. (1998), F1, F2</t>
  </si>
  <si>
    <t>Eucalyptus fibrosa subsp. fibrosa and/or Corymbia trachyphloia woodland on jump-ups</t>
  </si>
  <si>
    <t>Woodland to open-forest of Eucalyptus fibrosa subsp. fibrosa and/or Corymbia trachyphloia +/- C. citriodora subsp. variegata, E. acmenoides or E. apothalassica, E. decorticans, E. crebra, E. exserta, Lysicarpus angustifolius and Acacia spp. Occurs on duri</t>
  </si>
  <si>
    <t>12.7.1</t>
  </si>
  <si>
    <t>Characteristic localities for the RE are Yarraman-Tarong-Boat Mountain. Cleared for agriculture and hoop pine plantation. Remnants can be degraded by weed infestation in conjunction with wildfire damage on margins.</t>
  </si>
  <si>
    <t>Habitat for threatened flora species including Alectryon ramiflorus, Sarcochilus weinthalii, Cossinia australiana and near threatened species including Phyllanthus sauropodoides.</t>
  </si>
  <si>
    <t>Tarong NP, Mount Binga NP, Boat Mountain CP 1, Jack Smith Scrub CP, The Palms NP, Boat Mountain CP 2, Great Sandy CP, Ravensbourne NP, [Burrum Coast NP]</t>
  </si>
  <si>
    <t>6, 8, (5)</t>
  </si>
  <si>
    <t>Bean et al. (1998), G9, G13, G18</t>
  </si>
  <si>
    <t>Microphyll to notophyll vine forest +/- Araucaria cunninghamii on remnant Tertiary surfaces</t>
  </si>
  <si>
    <t>Microphyll to notophyll vine forest +/- Araucaria cunninghamii. Characteristic species include Araucaria cunninghamii, Cupaniopsis parvifolia, Dendrocnide photinophylla, Rhodosphaera rhodanthema, Flindersia australis, F. schottiana, F. xanthoxyla, Drypete</t>
  </si>
  <si>
    <t>12.5.13</t>
  </si>
  <si>
    <t>Restricted to the Great Sandy area north of Noosa to Poona NP. Cleared for exotic pine plantation and horticulture. Areas of this vegetation &gt;2ha in size occurring on Cainozoic to Proterozoic sediments are mapped as 12.9-10.4.</t>
  </si>
  <si>
    <t>Great Sandy NP, Poona NP, Great Sandy CP, Tinana Creek CP, [Pipeclay NP]</t>
  </si>
  <si>
    <t>9, 8</t>
  </si>
  <si>
    <t>Bean et al. (1998) D8b</t>
  </si>
  <si>
    <t>Eucalyptus racemosa, E. latisinensis +/- Corymbia gummifera, C. intermedia, E. bancroftii woodland with heathy understorey on remnant Tertiary surfaces</t>
  </si>
  <si>
    <t>Eucalyptus racemosa subsp. racemosa, E. latisinensis +/- Corymbia gummifera, C. intermedia, E. bancroftii, Melaleuca quinquenervia woodland to open-woodland with prominent heathy understorey. Other canopy species occasionally present include E. robusta, A</t>
  </si>
  <si>
    <t>12.5.12</t>
  </si>
  <si>
    <t>Restricted to Childers-Bundaberg area. Cleared for sugar cane and crops. Represents an attenuated form of tall forest with Syncarpia spp. that grow under high rainfall on Fraser Island and Cooroy-Nambour areas, and consequently is of biogeographic signifi</t>
  </si>
  <si>
    <t>Bingera NP, [Bingera CP2], [Cordalba NP]</t>
  </si>
  <si>
    <t>8</t>
  </si>
  <si>
    <t>Bean et al. (1998), D4, D7</t>
  </si>
  <si>
    <t>Syncarpia glomulifera open forest on complex of remnant Tertiary surface and Tertiary sedimentary rocks</t>
  </si>
  <si>
    <t>Syncarpia glomulifera subsp. glomulifera +/- Corymbia trachyphloia, Eucalyptus portuensis, E. racemosa subsp. racemosa tall open-forest to woodland. Occurs on complex of remnant Tertiary surfaces and Tertiary sedimentary rocks. (BVG1M: 8a)</t>
  </si>
  <si>
    <t>12.5.11</t>
  </si>
  <si>
    <t>LOW</t>
  </si>
  <si>
    <t>SEASON: Late summer to winter. INTENSITY: Moderate. INTERVAL: 8-15 years. STRATEGY: Aim for a burn mosaic of 40-60%. Do not re-light areas remaining unburnt after a planned burn. Burn in association with surrounding ecosystems. ISSUES: Often contains obli</t>
  </si>
  <si>
    <t>Burrum Coast NP, Bingera NP, Poona NP, Great Sandy NP, Littabella NP, Deepwater NP, Noosa NP, Bingera CP1, [Bingera CP2]</t>
  </si>
  <si>
    <t>8, 9</t>
  </si>
  <si>
    <t>Bean et al. (1998), D11 (in part)</t>
  </si>
  <si>
    <t>Banksia aemula woodland on complex of remnant Tertiary surface and Tertiary sedimentary rocks</t>
  </si>
  <si>
    <t>Banksia aemula +/- E. latisinensis low shrubby open-woodland. Diverse understorey of heath species. Occurs on complex of remnant Tertiary surfaces and Tertiary sedimentary rocks. (BVG1M: 29a)</t>
  </si>
  <si>
    <t>12.5.10</t>
  </si>
  <si>
    <t>12.5.9a:  Habitat is being cleared or impacted by rural residential development in some areas.</t>
  </si>
  <si>
    <t>Habitat for near threatened flora species including Melaleuca cheelii.</t>
  </si>
  <si>
    <t>Burrum Coast NP, Great Sandy NP, Poona NP, Bingera NP, Littabella NP, Noosa NP, Deepwater NP, [Bingera CP1], [Bingera CP2]</t>
  </si>
  <si>
    <t>8, 9, (4)</t>
  </si>
  <si>
    <t>Bean et al. (1998), C6 (in part)</t>
  </si>
  <si>
    <t>Sedgeland to heathland in low lying areas on complex of remnant Tertiary surface and Tertiary sedimentary rocks</t>
  </si>
  <si>
    <t>Open or dry heath. Characteristic shrubs include Leptospermum spp., Leucopogon spp., Ricinocarpos pinifolius, Strangea linearis, Brachyloma daphnoides, Persoonia virgata, Xanthorrhoea spp., Styphelia viridis, Monotoca scoparia, Woollsia pungens and stunte</t>
  </si>
  <si>
    <t>12.5.9</t>
  </si>
  <si>
    <t>9g</t>
  </si>
  <si>
    <t>Restricted to the Burrum River-Bundaberg area. Being cleared for sugar cane expansion and residential development.</t>
  </si>
  <si>
    <t>Habitat for threatened flora species including Macrozamia pauli-guilielmi and Eucalyptus hallii.</t>
  </si>
  <si>
    <t>Burrum Coast NP, Bingera NP</t>
  </si>
  <si>
    <t>Bean et al. (1998), D6</t>
  </si>
  <si>
    <t>Eucalyptus hallii woodland on complex of remnant Tertiary surface and Tertiary sedimentary rocks</t>
  </si>
  <si>
    <t>Tall woodland of Eucalyptus hallii, Corymbia intermedia +/- Angophora leiocarpa, E. latisinensis, E. exserta, E. moluccana, Melaleuca quinquenervia and/or M. viridiflora var. viridiflora and E. fibrosa subsp. fibrosa. Occurs on complex of remnant Tertiary</t>
  </si>
  <si>
    <t>12.5.8</t>
  </si>
  <si>
    <t>12.5.7: Common in Gin Gin-Childers area.</t>
  </si>
  <si>
    <t>SEASON: Summer to winter. a. Summer to winter. INTENSITY: Low to moderate. a. Plan for low to moderate. Unplanned occasional high intensity wildfire will occur. INTERVAL: 4-25 years a. 4-8 years maintains a healthy grassy system. 8-20 years for shrubby el</t>
  </si>
  <si>
    <t>Nour Nour NP, Littabella NP, Cordalba NP, Bania NP, Burrum Coast NP, Bottle Creek CP, [Police Paddock CP], [Bullyard CP]</t>
  </si>
  <si>
    <t>8, 7, 10, 5, (6)</t>
  </si>
  <si>
    <t>Bean et al. (1998), H19 (in part), H29 (in part)</t>
  </si>
  <si>
    <t>Corymbia citriodora subsp. variegata, Eucalyptus portuensis, E. fibrosa subsp. fibrosa open forest on remnant Tertiary surfaces. Usually deep red soils</t>
  </si>
  <si>
    <t>Corymbia citriodora subsp. variegata +/- Eucalyptus portuensis +/- C. intermedia, E. fibrosa subsp. fibrosa, C. trachyphloia, E. moluccana (lower slopes), E. crebra (drier sub coastal areas) or E. siderophloia, E. exserta open-forest. Occurs on complex of</t>
  </si>
  <si>
    <t>12.5.7</t>
  </si>
  <si>
    <t>12.5.6:  Remnants largely contained within state forest.
12.5.6a: Crows Nest Shire and minor areas within Cooloola Shire
12.5.6b:  Remnants largely contained within state forest.</t>
  </si>
  <si>
    <t>SEASON: Late summer to winter. a. Late summer to autumn. INTENSITY: Low to moderate. a. Moderate to high. INTERVAL: 7-25 years. a. Minimum 20 years, maximum unknown (Campbell 2005), requiring further research. STRATEGY: Aim for a burn mosaic of 40-60% ove</t>
  </si>
  <si>
    <t>Tewantin NP (R), Tewantin NP, Ravensbourne NP, Lockyer NP (R), Lockyer NP, Mount Binga NP, Harry Spring CP, Geham NP, Noosa NP, Glass House Mountains NP, Hampton NP</t>
  </si>
  <si>
    <t>6, 11.31, (4), (2), (9), (5)</t>
  </si>
  <si>
    <t>Bean et al. (1998), G23 (in part), G35 (in part), H12 (in part), G24 (in part)</t>
  </si>
  <si>
    <t>Eucalyptus siderophloia, E. propinqua, E. microcorys and/or E. pilularis open forest on remnant Tertiary surfaces. Usually deep red soils</t>
  </si>
  <si>
    <t>Eucalyptus siderophloia, E. propinqua and/or E. pilularis open-forest +/- Corymbia intermedia, E. microcorys, E. acmenoides, E. tereticornis, E. biturbinata, Lophostemon confertus with E. saligna, E. montivaga at higher altitudes. Occurs on remnant Tertia</t>
  </si>
  <si>
    <t>12.5.6</t>
  </si>
  <si>
    <t>Eurimbula NP, Littabella NP, Littabella CP, Deepwater NP, [Bottle Creek CP]</t>
  </si>
  <si>
    <t>8, 10, 7</t>
  </si>
  <si>
    <t>Bean et al. (1998), D2</t>
  </si>
  <si>
    <t>Eucalyptus portuensis, Corymbia intermedia woodland on remnant Tertiary surfaces. Usually deep red soils</t>
  </si>
  <si>
    <t>Eucalyptus portuensis, Corymbia intermedia shrubby open-forest to woodland. Occurs on complex of remnant Tertiary surfaces and sedimentary rocks. (BVG1M: 9g)</t>
  </si>
  <si>
    <t>12.5.5</t>
  </si>
  <si>
    <t>12.5.4:  Has been extensively cleared and fragmented for exotic pine plantation, sugar cane and rural residential development.
12.5.4a:  Has been extensively cleared and fragmented for exotic pine plantation, sugar cane and rural residential development.</t>
  </si>
  <si>
    <t>Habitat for threatened flora species including Macrozamia lomandroides and near threatened species including Melaleuca cheelii.
12.5.4a: Habitat for threatened flora species including Macrozamia lomandroides, Germainia capitata and near threatened species</t>
  </si>
  <si>
    <t>Great Sandy NP, Bingera NP, Poona NP, Burrum Coast NP, Littabella NP, Vernon CP, Deepwater NP, Eurimbula NP, Noosa NP, Police Paddock CP, Granville CP, Wongi NP, Tinana Creek CP, [Duggan CP], [Beelbi Creek CP], [Pipeclay NP], [Cordalba NP], [Bingera CP2]</t>
  </si>
  <si>
    <t>8, (9), (10), (7)</t>
  </si>
  <si>
    <t>Bean et al. (1998), D9</t>
  </si>
  <si>
    <t>Eucalyptus spp., Corymbia spp., Melaleuca spp. woodland on complex of remnant Tertiary surfaces and Cainozoic and Mesozoic sediments</t>
  </si>
  <si>
    <t>Eucalyptus spp., Corymbia spp., Melaleuca spp. shrubby or grassy open-forest to woodland. Characteristic species include Angophora leiocarpa, Eucalyptus latisinensis, E. siderophloia, E. exserta, Corymbia intermedia, C. trachyphloia, Lophostemon suaveolen</t>
  </si>
  <si>
    <t>12.5.4</t>
  </si>
  <si>
    <t>12.5.3: Occurs from Noosa southward. Extensively cleared for exotic pine plantation, horticulture and urban development. Patches of this vegetation &gt;2ha in size occurring on Cainozoic to Proterozoic sediments are defined as 12.9-10.4.
12.5.3a: Occurs main</t>
  </si>
  <si>
    <t>Glass House Mountains NP, Tewantin NP (R), Tewantin NP, Freshwater NP, Great Sandy NP, Noosa NP, Sheep Station Creek CP, Teerk Roo Ra (Peel Island) NP, Harry Spring CP, Springwood CP, [Ningi Creek CP], [Teerk Roo Ra (Peel Island) CP]</t>
  </si>
  <si>
    <t>4, 2, (9), (3)</t>
  </si>
  <si>
    <t>Bean et al. (1998), D8a, H14</t>
  </si>
  <si>
    <t>Eucalyptus tindaliae and/or E. racemosa open forest on remnant Tertiary surfaces</t>
  </si>
  <si>
    <t xml:space="preserve">Eucalyptus tindaliae and/or E. racemosa subsp. racemosa open-forest with Corymbia intermedia, E. siderophloia +/- E. resinifera, E. pilularis, E. microcorys, Angophora leiocarpa. Melaleuca quinquenervia is often a prominent feature of lower slopes. Minor </t>
  </si>
  <si>
    <t>12.5.3</t>
  </si>
  <si>
    <t>12.5.2: Coastal and sub coastal areas. Has been extensively cleared for horticulture, sugar cane and urban development. Areas of this vegetation &gt;2ha in size occurring on Cainozoic to Proterozoic sediments are mapped as the lower slope component of 12.9-1</t>
  </si>
  <si>
    <t>Habitat for threatened flora species including Melaleuca irbyana.</t>
  </si>
  <si>
    <t>Great Sandy NP, Teerk Roo Ra (Peel Island) NP, Mount Binga NP, Teerk Roo Ra (Peel Island) CP, Deepwater NP, Tingalpa Creek CP, Littabella NP</t>
  </si>
  <si>
    <t>8, 4, 2, 10, 6, 5, 7, (9), (11.22), (3)</t>
  </si>
  <si>
    <t>Bean et al. (1998), G39</t>
  </si>
  <si>
    <t>Eucalyptus tereticornis, Corymbia intermedia on remnant Tertiary surfaces, usually near coast. Usually deep red soils</t>
  </si>
  <si>
    <t>Eucalyptus tereticornis, Corymbia intermedia grassy open-forest to woodland. Other species can include Lophostemon suaveolens, Angophora leiocarpa, Eucalyptus acmenoides or E. portuensis, E. siderophloia or E. crebra, Corymbia tessellaris and Melaleuca qu</t>
  </si>
  <si>
    <t>12.5.2</t>
  </si>
  <si>
    <t>12.5.1: Occurs in sub coastal parts of bioregion. Extends into adjacent Brigalow Belt bioregion. Isolate of RE with Eucalyptus dura locally prominent at Moggill on Brisbane's western outskirts.
12.5.1a: Occurs in Tarong area.
12.5.1b: Occurs in sub coasta</t>
  </si>
  <si>
    <t>Habitat for threatened flora species including Paspalidium grandispiculatum.
12.5.1c: Habitat for threatened flora species including Eucalyptus taurina, Paspalidium grandispiculatum and Grevillea quadricauda.</t>
  </si>
  <si>
    <t>Lockyer NP (R), Littabella NP, Littabella CP, Nour Nour NP, Lockyer NP, Woroon NP, Bania NP, Tarong NP, Cherbourg NP, Kroombit Tops NP, Cherbourg CP, Boat Mountain CP 1, Lockyer RR, The Palms NP, Calliope CP, Daisy Hill CP</t>
  </si>
  <si>
    <t>6, 2, 8, 5, (11.18), (11.27), (10), (7), (11.22)</t>
  </si>
  <si>
    <t>Bean et al. (1998), G20 (in part), G29, H20 (in part), H28, J16 (in part)</t>
  </si>
  <si>
    <t>Open forest complex with Corymbia citriodora subsp. variegata on subcoastal remnant Tertiary surfaces. Usually deep red soils</t>
  </si>
  <si>
    <t>Open-forest complex generally with Corymbia trachyphloia, C. citriodora subsp. variegata +/- Eucalyptus crebra, E. longirostrata, C. intermedia, E. major, E. fibrosa subsp. fibrosa (can be locally common) and E. acmenoides. Localised occurrences of Eucaly</t>
  </si>
  <si>
    <t>12.5.1</t>
  </si>
  <si>
    <t>Eurimbula NP, Littabella NP</t>
  </si>
  <si>
    <t>10, 7</t>
  </si>
  <si>
    <t>Bean et al. (1998), E13</t>
  </si>
  <si>
    <t>Corymbia intermedia, Syncarpia glomulifera open forest on granite outwash</t>
  </si>
  <si>
    <t>Corymbia intermedia, Syncarpia glomulifera subsp. glomulifera open-forest +/- Eucalyptus portuensis, C. trachyphloia, Lophostemon suaveolens. Occurs on watercourses draining granite hills. (BVG1M: 9a)</t>
  </si>
  <si>
    <t>12.3.15</t>
  </si>
  <si>
    <t>12.3.14a: Often found on stranded river terraces and higher level Pleistocene alluvium above the floodplain.</t>
  </si>
  <si>
    <t>Habitat for threatened flora species including Eucalyptus conglomerata.
12.3.14a: Habitat for threatened flora species including Eucalyptus conglomerata.</t>
  </si>
  <si>
    <t>Great Sandy NP, Deepwater NP, Burrum Coast NP, Glass House Mountains NP, Mooloolah River NP, Poona NP, Eurimbula NP, Palmview CP, Noosa NP, Cooloola (Noosa River) RR, Bingera NP, Great Sandy CP, Tinana Creek CP, [Pipeclay NP]</t>
  </si>
  <si>
    <t>9, 4, 8</t>
  </si>
  <si>
    <t>Bean et al. (1998), D11</t>
  </si>
  <si>
    <t>Banksia aemula woodland on alluvial plains usually near coast</t>
  </si>
  <si>
    <t>Banksia aemula woodland +/- mallee eucalypt low woodland. Associated canopy species include Eucalyptus latisinensis, Corymbia intermedia, E. robusta and Lophostemon confertus. Occurs on Quaternary alluvial plains along coastal lowlands. (BVG1M: 29a)
 Majo</t>
  </si>
  <si>
    <t>12.3.14</t>
  </si>
  <si>
    <t>CHT</t>
  </si>
  <si>
    <t>Generally a palustrine wetland although in cane growing areas near Bundaberg some have been converted to lacustrine water bodies associated with the construction of bunding and levees.</t>
  </si>
  <si>
    <t xml:space="preserve">Great Sandy NP, Burrum Coast NP, Poona NP, Mooloolah River NP, Glass House Mountains NP, Bingera NP, Deepwater NP, Noosa NP, Littabella NP, Tewantin NP (R), Eurimbula NP, Tewantin NP, Palmview CP, Toorbul CP, Caloundra CP, [Pipeclay NP], [Cooloola (Noosa </t>
  </si>
  <si>
    <t>9, 8, 4</t>
  </si>
  <si>
    <t>Closed heathland on seasonally waterlogged alluvial plains usually near coast</t>
  </si>
  <si>
    <t>Closed or wet heathland. Characteristic species include Melaleuca thymifolia, Banksia robur, Xanthorrhoea fulva, Hakea actites, Leptospermum spp. and Baeckea frutescens. Occurs on seasonally waterlogged Quaternary alluvial plains along coastal lowlands. (</t>
  </si>
  <si>
    <t>12.3.13</t>
  </si>
  <si>
    <t>21a</t>
  </si>
  <si>
    <t>North from Cooloola.</t>
  </si>
  <si>
    <t>Habitat for threatened flora species including Germainia capitata.</t>
  </si>
  <si>
    <t>Eurimbula NP, Deepwater NP, Burrum Coast NP, Bingera NP, Littabella NP, Great Sandy CP</t>
  </si>
  <si>
    <t>8, 10, 9, (7)</t>
  </si>
  <si>
    <t>Bean et al. (1998), D9b (in part), D10</t>
  </si>
  <si>
    <t>Eucalyptus latisinensis or E. exserta, Melaleuca viridiflora var. viridiflora on alluvial plains</t>
  </si>
  <si>
    <t>Melaleuca viridiflora var. viridiflora, Eucalyptus latisinensis or E. exserta +/- Melaleuca quinquenervia, Corymbia intermedia, E. tereticornis woodland to low open-woodland.  Occurs on drainage lines along coastal lowlands. (BVG1M: 21a)</t>
  </si>
  <si>
    <t>12.3.12</t>
  </si>
  <si>
    <t>12.3.11: Coastal and sub-coastal areas south of Bundaberg and a narrow coastal fringe north of Bundaberg. Extensively cleared and modified in populous southern parts of the bioregion.
12.3.11a: Lenthall's Dam region west of Hervey Bay. Wongi SF and Tingal</t>
  </si>
  <si>
    <t>Habitat for threatened fauna species including the Black-breasted Button-quail Turnix melanogaster. (Aridis, Melzer and Hamley, 1998)</t>
  </si>
  <si>
    <t>Wongi NP, Grongah NP, Curtis Island NP, Great Sandy CP, Great Sandy NP, Littabella CP, Burrum Coast NP, Bingera NP, Bellthorpe NP, Littabella NP, Glenbar NP, Conondale NP, Police Paddock CP, Vernon CP, Mount Walsh NP, Glass House Mountains NP, Venman Bush</t>
  </si>
  <si>
    <t>8, 7, 3, 4, 2, (9)</t>
  </si>
  <si>
    <t>Bean et al. (1998), E9, D8, C1</t>
  </si>
  <si>
    <t>Eucalyptus siderophloia, E. tereticornis, Corymbia intermedia open forest on alluvial plains usually near coast</t>
  </si>
  <si>
    <t>Eucalyptus tereticornis, Eucalyptus siderophloia, Corymbia intermedia open forest on alluvial plains usually near coast</t>
  </si>
  <si>
    <t>Open-forest to woodland of Eucalyptus tereticornis, E. siderophloia and Corymbia intermedia. Corymbia tessellaris, Lophostemon suaveolens and Melaleuca quinquenervia frequently occur and often form a low tree layer. Other species present in scattered patc</t>
  </si>
  <si>
    <t>12.3.11</t>
  </si>
  <si>
    <t>17a</t>
  </si>
  <si>
    <t>12.3.10: Confined to western margins of bioregion. Cleared and thinned for grazing and agriculture. Some relatively intact remnants present in road reserves. Eucalyptus populnea is one of the species characteristics of the broad overlap between the Southe</t>
  </si>
  <si>
    <t>5, 2, 10, 6, (7)</t>
  </si>
  <si>
    <t>Bean et al. (1998), E8</t>
  </si>
  <si>
    <t>Eucalyptus populnea woodland on alluvial plains</t>
  </si>
  <si>
    <t>Eucalyptus populnea +/- E. tereticornis grassy woodland/tall woodland +/- patches of Acacia harpophylla and Melaleuca bracteata. Occurs on Quaternary alluvial plains. (BVG1M: 17a)
 Major vegetation communities include: 
12.3.10a:  Acacia harpophylla open-</t>
  </si>
  <si>
    <t>12.3.10</t>
  </si>
  <si>
    <t>Western side of Main Range. Subject to disturbance and weeds associated with grazing. Eucalyptus nobilis is endemic to northern tablelands of New South Wales and adjacent high country of southern Queensland.</t>
  </si>
  <si>
    <t>11.31, 1, 2</t>
  </si>
  <si>
    <t>Bean et al. (1998), G36</t>
  </si>
  <si>
    <t xml:space="preserve">Eucalyptus nobilis open forest on alluvial plains
</t>
  </si>
  <si>
    <t>Eucalyptus nobilis open-forest. Occurs at headwaters of streams on Quaternary alluvial plains usually forming a narrow fringing community. (BVG1M: 8a)</t>
  </si>
  <si>
    <t>12.3.9</t>
  </si>
  <si>
    <t>34c</t>
  </si>
  <si>
    <t>Many shallower seasonal water bodies in the region have been drained or have become silted. Naturalised species associated with this regional ecosystem include *Pennisetum alopecuroides. Generally a palustrine wetland although also includes larger areas o</t>
  </si>
  <si>
    <t xml:space="preserve">STRATEGY: Burn in association with surrounding vegetation. Surrounding vegetation should be burnt when swamp is wet to avoid undesirable effects such as peat fire. ISSUES: Some elements of this RE will be flammable. Though not usually deliberately burnt, </t>
  </si>
  <si>
    <t>Provides wetland habitat for a flora and fauna.</t>
  </si>
  <si>
    <t>Burrum Coast NP, Noosa NP, Poona NP, Coolum Creek CP, Deepwater NP, Eurimbula NP, Moreton Island NP, Glass House Mountains NP, [Great Sandy NP], [Main Range NP], [Bottle Creek CP]</t>
  </si>
  <si>
    <t>2, 8, 4, 6, 7, (10), (5), (3), (9)</t>
  </si>
  <si>
    <t>Bean et al. (1998), C10</t>
  </si>
  <si>
    <t>Swamps with Cyperus spp., Schoenoplectus spp. and Eleocharis spp.</t>
  </si>
  <si>
    <t>Characteristic species include Cyperus spp., Schoenoplectus spp., Philydrum lanuginosum, Eleocharis spp., Leersia hexandra, Triglochin procerum, Nymphaea spp., Nymphoides indica, Persicaria spp., Phragmites australis, Typha spp. and a wide range of sedges</t>
  </si>
  <si>
    <t>12.3.8</t>
  </si>
  <si>
    <t>12.3.7:  Prone to invasions by weeds such as Chinese elm Celtis sinensis, broad leaved pepper tree Schinus terebinthifolius and cat's claw creeper Macfadyena unguis-cati. Too small to map at 1:100 000 scale.
12.3.7a:  Prone to invasions by weeds such as C</t>
  </si>
  <si>
    <t>STRATEGY: Avoid intentionally burning this fringe vegetation. Burn surrounding ecosystems in conditions that would minimise fire incursion. ISSUES: Protection relies on broad-scale management of surrounding country with numerous small fires throughout the</t>
  </si>
  <si>
    <t>Lockyer NP (R), Wongi NP, Bulburin NP, Curtis Island NP, Cordalba NP, Crows Nest NP, Main Range NP, Warro NP, Lockyer NP, Woowoonga NP, Bania NP, Esk NP, Eurimbula NP, Wrattens NP, DAguilar NP, Burrum Coast NP, Ravensbourne NP, Bingera NP, Mount Walsh NP,</t>
  </si>
  <si>
    <t>10, 7, 2, 5, 8, 3, 6, (1)</t>
  </si>
  <si>
    <t>Bean et al. (1998), E11, E12</t>
  </si>
  <si>
    <t>Eucalyptus tereticornis, Melaleuca viminalis, Casuarina cunninghamiana fringing forest</t>
  </si>
  <si>
    <t>Narrow fringing community of Eucalyptus tereticornis, Melaleuca viminalis, Casuarina cunninghamiana +/- Waterhousea floribunda. Other species associated with this RE include Melaleuca bracteata, M. trichostachya, M. linariifolia and M. fluviatilis in nort</t>
  </si>
  <si>
    <t>12.3.7</t>
  </si>
  <si>
    <t>22a</t>
  </si>
  <si>
    <t>Generally a palustrine wetland although also some areas have been converted to lacustrine water bodies associated with the construction of bunding and levees.</t>
  </si>
  <si>
    <t>Habitat for threatened fauna species including the wallum froglet Crinia tinnula.</t>
  </si>
  <si>
    <t xml:space="preserve">Bribie Island NP, Deepwater NP, Littabella NP, Eurimbula NP, Great Sandy NP, Poona NP, Pumicestone NP, Carbrook Wetlands CP 1, Venman Bushland NP, Vernon CP, Burrum Coast NP, Bingera NP, Bayview CP, Broadwater CP, Freshwater NP, Eumundi CP, Caloundra CP, </t>
  </si>
  <si>
    <t>4, 8, 10, 3, (2), (9), (7)</t>
  </si>
  <si>
    <t>Bean et al. (1998), C4</t>
  </si>
  <si>
    <t>Melaleuca quinquenervia, Eucalyptus tereticornis, Lophostemon suaveolens woodland on coastal alluvial plains</t>
  </si>
  <si>
    <t>Melaleuca quinquenervia, Eucalyptus tereticornis, Lophostemon suaveolens +/- Corymbia intermedia open-forest to woodland with a grassy ground layer dominated by species such as Imperata cylindrica. Occurs on Quaternary floodplains and fringing drainage li</t>
  </si>
  <si>
    <t>12.3.6</t>
  </si>
  <si>
    <t>12.3.5:  Extensively cleared for sugar cane and urban development in south of bioregion. Subject to weed invasion, especially groundsel Baccharis halimifolia. Data on clearing rate between 1995 and 1997 indicate that the RE continues to experience an annu</t>
  </si>
  <si>
    <t>Habitat for threatened flora species including Phaius australis, P. bernaysii and near threatened species including Schoenus scabripes. Habitat for threatened fauna including the wallum froglet Crinia tinnula.
12.3.5a: Habitat for threatened flora species</t>
  </si>
  <si>
    <t>Great Sandy NP, Bribie Island NP, Poona NP, Burrum Coast NP, Deepwater NP, Mooloolah River NP, Curtis Island CP, Coolum Creek CP, Curtis Island NP, Noosa NP, Bingera NP, Great Sandy CP, Carbrook Wetlands CP 1, Eudlo Creek CP, Ningi Creek CP, Vernon CP, Ca</t>
  </si>
  <si>
    <t>4, 8, 9, (3), (10)</t>
  </si>
  <si>
    <t>Bean et al. (1998), C2 (in part)</t>
  </si>
  <si>
    <t>Melaleuca quinquenervia open forest on coastal alluvium</t>
  </si>
  <si>
    <t>Melaleuca quinquenervia open-forest to woodland. Understorey depends upon duration of water logging; sedges and ferns, especially Blechnum indicum, in wetter microhabitats and grasses and shrubs in drier microhabitats. Ground layer species include the gra</t>
  </si>
  <si>
    <t>12.3.5</t>
  </si>
  <si>
    <t>12.3.4a:  Extensively cleared for pine plantation.</t>
  </si>
  <si>
    <t>Habitat for threatened fauna species including the wallum froglet Crinia tinnula.
12.3.4a: Habitat for threatened fauna species including the wallum froglet Crinia tinnula.</t>
  </si>
  <si>
    <t>Great Sandy NP, Poona NP, Bribie Island NP, Noosa NP, Glass House Mountains NP, Deepwater NP, Burrum Coast NP, Pipeclay NP, Pumicestone NP, Tewantin NP, Cooloola (Noosa River) RR, Toorbul CP, [Great Sandy CP], [Ningi Creek CP]</t>
  </si>
  <si>
    <t>4, 9, 8</t>
  </si>
  <si>
    <t>Bean et al. (1998), C3 (in part)</t>
  </si>
  <si>
    <t>Melaleuca quinquenervia, Eucalyptus robusta woodland on coastal alluvium</t>
  </si>
  <si>
    <t>Open-forest to woodland of Melaleuca quinquenervia and Eucalyptus robusta. Occurs fringing drainage lines and floodplains in coastal areas. (BVG1M: 22a)
 Major vegetation communities include: 
12.3.4a: Palustrine wetland (e.g. vegetated swamp). Eucalyptus</t>
  </si>
  <si>
    <t>12.3.4</t>
  </si>
  <si>
    <t>12.3.3: Sub-coastal and inland parts of bioregion. Also occurs in coastal areas north of Bundaberg. While Eucalyptus tereticornis remains common in the landscape, very few intact stands remain. Eucalyptus tereticornis grows into a very large hollow-formin</t>
  </si>
  <si>
    <t>Habitat for threatened flora species including Rhaponticum australe.
12.3.3a: Habitat for threatened flora species including occasional Rhaponticum australe.
12.3.3b: Habitat for threatened flora species including Melaleuca irbyana.
12.3.3c: Habitat for t</t>
  </si>
  <si>
    <t>Bulburin NP, Eurimbula NP, Littabella NP, Curtis Island NP, Good Night Scrub NP, Bunya Mountains NP, Beninbi NP, Warro NP, Mount Colosseum NP, Bania NP, Curtis Island CP, Dawes RR, Nour Nour NP, Southend CP, Grongah NP, Bottle Creek CP, Mount Barney NP, K</t>
  </si>
  <si>
    <t>2, 10, 5, 6, 7, 8, (3)</t>
  </si>
  <si>
    <t>Bean et al. (1998), E10.</t>
  </si>
  <si>
    <t>Eucalyptus tereticornis woodland to open forest on alluvial plains</t>
  </si>
  <si>
    <t>Eucalyptus tereticornis woodland to open forest on Quaternary alluvium</t>
  </si>
  <si>
    <t>Eucalyptus tereticornis open-forest to woodland. Eucalyptus crebra and E. moluccana are sometimes present and may be relatively abundant in places, especially on edges of plains and higher level alluvium. Other species that may be present as scattered ind</t>
  </si>
  <si>
    <t>12.3.3</t>
  </si>
  <si>
    <t>12.3.2: Highest-rainfall parts of the bioregion. Habitat fragmented by land uses such as horticulture and rural residential. Much of this RE is prone to infestation by weeds, especially Lantana camara. Requires fire for regeneration.
12.3.2a: Highest-rain</t>
  </si>
  <si>
    <t>Habitat for threatened flora species including Marsdenia longiloba and near threatened species including Liparis simmondsii.</t>
  </si>
  <si>
    <t>Lockyer NP (R), Bellthorpe NP, Great Sandy NP, Lockyer NP, Tewantin NP, Mapleton NP, Eumundi CP, Lamington NP, Dularcha NP, Palmview CP, Lockyer RR, Gympie NP, Glass House Mountains NP, Woondum NP, Mount Barney NP, DAguilar NP, Conondale NP, Parklands CP,</t>
  </si>
  <si>
    <t>4, 7, 3, 9, 1, 2, (8)</t>
  </si>
  <si>
    <t>Eucalyptus grandis tall open forest on alluvial plains</t>
  </si>
  <si>
    <t xml:space="preserve">Eucalyptus grandis +/- E. microcorys, Lophostemon confertus tall open-forest with vine forest understorey ('wet sclerophyll'). Patches of Eucalyptus pilularis sometimes present especially in vicinity of sedimentary rocks (e.g. around Palmwoods). Fringing </t>
  </si>
  <si>
    <t>12.3.2</t>
  </si>
  <si>
    <t>4b</t>
  </si>
  <si>
    <t xml:space="preserve">Occurs up to about 100 km inland. Extensively cleared for agriculture. Prone to invasion by weeds such as camphor laurel Cinnamomum camphora, broad leaved pepper tree Schinus terebinthifolius, cat's claw creeper Macfadyena unguis-cati on margins and when </t>
  </si>
  <si>
    <t xml:space="preserve">Habitat for threatened flora species including Xanthostemon oppositifolius, Fontainea rostrata, Macadamia integrifolia and M. ternifolia. Habitat for threatened fauna species including Cyclopsitta diophthalma coxeni and Ornithoptera richmondia. Important </t>
  </si>
  <si>
    <t xml:space="preserve">Wongi NP, Bulburin NP, Eurimbula NP, Conondale NP, Great Sandy NP, DAguilar NP, Kondalilla NP, Goomboorian NP, Mapleton NP, Mooloolah River NP, Tewantin NP, Eumundi CP, Dularcha NP, Woondum NP, Ferntree Creek NP, Lamington NP, Mount Binga NP, Springbrook </t>
  </si>
  <si>
    <t>3, 7, 8, 4, 2, 10, (9), (6), (1)</t>
  </si>
  <si>
    <t>Bean et al. (1998), E1, E3-5</t>
  </si>
  <si>
    <t>Gallery rainforest (notophyll vine forest) on alluvial plains</t>
  </si>
  <si>
    <t>Complex to simple notophyll vine forest. Waterhousea floribunda is predominant fringing stream channels. Other species can include Cryptocarya hypospodia, C. obovata, C. triplinervis, Argyrodendron trifoliolatum, Ficus coronata, F. fraseri, F. macrophylla</t>
  </si>
  <si>
    <t>12.3.1</t>
  </si>
  <si>
    <t>3b</t>
  </si>
  <si>
    <t>12.2.21a: Wilson, Lady Musgrave &amp; Northwest Island
12.2.21d: Fairfax</t>
  </si>
  <si>
    <t>Capricornia Cays NP, Capricornia Cays NP (S)</t>
  </si>
  <si>
    <t>Batianoff et. al (2009) 12;Batianoff et. al (2011) 11a, 11b, 12a,12b</t>
  </si>
  <si>
    <t>Pisonia grandis low closed forest. Restricted to established cays</t>
  </si>
  <si>
    <t xml:space="preserve">Pisonia grandis low closed forest. Restricted to established cays. Pisonia grandis communities range from low open to closed-forest (6-12 m in height, 60-80% FPC) with relatively large and distinctive tree canopies. The mean height of the Pisonia grandis </t>
  </si>
  <si>
    <t>12.2.21</t>
  </si>
  <si>
    <t>28a</t>
  </si>
  <si>
    <t>12.2.20b: (NW, Tryon)</t>
  </si>
  <si>
    <t>Capricornia Cays NP, [Capricornia Cays NP (S)]</t>
  </si>
  <si>
    <t>Batianoff et. al (2011) 9,10;</t>
  </si>
  <si>
    <t>Pandanus tectorius open-woodland +/- Celtis paniculata and Pisonia grandis. Restricted to established cays</t>
  </si>
  <si>
    <t>Pandanus tectorius open woodland +/- Celtis paniculata and Pisonia grandis. Restricted to established cays</t>
  </si>
  <si>
    <t xml:space="preserve">Pandanus tectorius open-woodland +/- Celtis paniculata and Pisonia grandis. Restricted to established cays (BVG1M: 28a)
 Major vegetation communities include: 
12.2.20a:  Pandanus tectorius closed-scrub to low closed-forest Restricted to established cays </t>
  </si>
  <si>
    <t>12.2.20</t>
  </si>
  <si>
    <t>12.2.19a: Masthead Island
12.2.19c: Heron Island</t>
  </si>
  <si>
    <t>Batianoff et. al (2009) 10;Batianoff et. al (2011) 2a,2b,2c,6,7;</t>
  </si>
  <si>
    <t>Argusia argentea low woodland. Restricted to coral, shingle and sand cays</t>
  </si>
  <si>
    <t>Argusia argentea low woodland to open-scrub (1-5 m, 10-60% FPC). The seaward margins usually comprised of small shrub/trees and the landward margins had the taller stands. The understorey is very sparse or absent. Common ground cover species are: *Lepidiu</t>
  </si>
  <si>
    <t>12.2.19</t>
  </si>
  <si>
    <t>12.2.18a: One Tree Island
12.2.18b: One Tree Island
12.2.18c: One Tree Island, Capricorn Cays NP</t>
  </si>
  <si>
    <t>Capricornia Cays NP (S), Capricornia Cays NP</t>
  </si>
  <si>
    <t>Batianoff et. al (2009) 8;Batianoff et. al (2011) 5,5a,5b;</t>
  </si>
  <si>
    <t>Abutilon albescens +/- Wollastonia biflora low shrubland. Restricted to coral, shingle and sand cays</t>
  </si>
  <si>
    <t>Abutilon albescens +/- Wollastonia biflora low shrubland. The shrubland formation of Abutilon albescens is 0.4-2 m tall with 15-35% FPC, whereas the open-heath is 1-1.5 m tall and 35-70% FPC. Some of the Abutilon albescens stands are monospecific. Other s</t>
  </si>
  <si>
    <t>12.2.18</t>
  </si>
  <si>
    <t>28d</t>
  </si>
  <si>
    <t>CTG</t>
  </si>
  <si>
    <t>12.2.17a: Restricted to coral, shingle and sand cays
12.2.17b: Restricted to coral, shingle and sand cays
12.2.17c: Restricted to coral, shingle and sand cays</t>
  </si>
  <si>
    <t>Batianoff et. al (2009) 1;Batianoff et. al (2011) 3b,3c,4</t>
  </si>
  <si>
    <t>Mixed closed-tussock grassland to closed-herbland on coral, shingle and sand cays</t>
  </si>
  <si>
    <t>Mixed closed tussock grassland to closed herbland on coral, shingle and sand cays</t>
  </si>
  <si>
    <t xml:space="preserve">Mixed closed-tussock grassland to closed-herbland. Restricted to coral, shingle and sand cays. Littoral open-to-sparse grassland/herbland (0.3 m, 5-35% FPC) comprised of seasonally variable short-lived and/or ephemeral species. Lepturus repens (0.3 m, up </t>
  </si>
  <si>
    <t>12.2.17</t>
  </si>
  <si>
    <t>bare</t>
  </si>
  <si>
    <t>Restricted to sand islands. Sand blows in Southeast Queensland are generally undergoing a period of stabilisation and recolonisation (Levin, N., 2010). This ecosystem does not include areas of fore dune complex (12.2.14) that have been recently denuded of</t>
  </si>
  <si>
    <t>Great Sandy NP, Moreton Island NP, Eurimbula RR, Naree Budjong Djara (North Stradbroke Island) NP, South Stradbroke Island CP</t>
  </si>
  <si>
    <t>9, 4, (10)</t>
  </si>
  <si>
    <t>Bean et al. (1998), B21</t>
  </si>
  <si>
    <t>Sand blows largely devoid of vegetation</t>
  </si>
  <si>
    <t>Sand blows largely devoid of vegetation. Sand blows on large sand islands. (BVG1M: 28d)</t>
  </si>
  <si>
    <t>12.2.16</t>
  </si>
  <si>
    <t xml:space="preserve">12.2.15:  This ecosystem has been subject to disturbance and extensively in filled or modified by urban development in the south of bioregion and the RE is considered to be endangered in this area. Generally too small to map at 1:100 000 scale.
12.2.15g: </t>
  </si>
  <si>
    <t>Habitat for near threatened flora species including Schoenus scabripes.
12.2.15c: Habitat for near threatened flora species including Schoenus scabripes
12.2.15f: As few as 80 perched lakes on sand recorded worldwide.
12.2.15g: Habitat for threatened spec</t>
  </si>
  <si>
    <t>Great Sandy NP, Naree Budjong Djara (North Stradbroke Island) NP, Moreton Island NP, Burrum Coast NP, Noosa NP, Bribie Island NP, Cooloola (Noosa River) RR, Eurimbula NP, Mount Coolum NP, Curtis Island CP, South Stradbroke Island CP, Eudlo Creek CP, Moolo</t>
  </si>
  <si>
    <t>Bean et al. (1998), C8, C9</t>
  </si>
  <si>
    <t>Swamps with Baumea spp., Juncus spp. and Lepironia articulata</t>
  </si>
  <si>
    <t>Coastal sedgeland with Baumea spp., Juncus spp. Lepironia articulata, Gahnia spp. and Eleocharis spp. and associated water bodies. Occurs on Quaternary coastal dunes and beaches. Low part of coastal landscape where water collects from both overland flow a</t>
  </si>
  <si>
    <t>12.2.15</t>
  </si>
  <si>
    <t>HG</t>
  </si>
  <si>
    <t>12.2.14b: (Masthead) (grades into 2b)
12.2.14g: (North Reef)
12.2.14h: Restricted to shingle cays</t>
  </si>
  <si>
    <t>Great Sandy NP, Moreton Island NP, Eurimbula RR, Curtis Island NP, Eurimbula NP, South Stradbroke Island CP, Southend CP, Bribie Island NP, Burrum Coast NP, Broadwater CP, Mouth of Kolan River CP, Naree Budjong Djara (North Stradbroke Island) NP, Joseph B</t>
  </si>
  <si>
    <t>9, 4, 10, (8)</t>
  </si>
  <si>
    <t>Bean et al. (1998), B14</t>
  </si>
  <si>
    <t>Foredune complex</t>
  </si>
  <si>
    <t>Strand and fore dune complex comprising Spinifex sericeus grassland Casuarina equisetifolia subsp. incana woodland/open-forest and with Acacia leiocalyx, A. disparrima subsp. disparrima, Banksia integrifolia subsp. integrifolia, Pandanus tectorius, Corymb</t>
  </si>
  <si>
    <t>12.2.14</t>
  </si>
  <si>
    <t>OHT</t>
  </si>
  <si>
    <t>Naturally restricted to Noosa, Stradbroke Is and one location just south of the Elliott River. Encroachment by urban development and sand mining. Floristically rich.</t>
  </si>
  <si>
    <t>Habitat for threatened flora species including Allocasuarina emuina, Acacia attenuata, A. baueri subsp. baueri, Prasophyllum wallum and near threatened species including Macarthuria complanata.</t>
  </si>
  <si>
    <t>Noosa NP, Naree Budjong Djara (North Stradbroke Island) NP, Burrum Coast NP, Littabella NP</t>
  </si>
  <si>
    <t>4, 8</t>
  </si>
  <si>
    <t>Bean et al. (1998), D12</t>
  </si>
  <si>
    <t>Open or dry heath on dunes and beaches.</t>
  </si>
  <si>
    <t>Open or dry heath on dunes and beaches</t>
  </si>
  <si>
    <t>Open or dry heath. Characteristic shrubs include stunted Banksia aemula and Allocasuarina littoralis as well as Xanthorrhoea johnsonii, Leptospermum semibaccatum, Phebalium woombye, Dillwynia retorta and Caustis recurvata. Usually occurs on Pleistocene du</t>
  </si>
  <si>
    <t>A rare (&lt; 1000 ha) ecosystem that is threatened by clearing.</t>
  </si>
  <si>
    <t>12.2.13</t>
  </si>
  <si>
    <t>12.2.12:  Subject to high rate of clearing for urbanisation south of Noosa; the RE is considered to be endangered in this area.
12.2.12a:  Subject to high rate of clearing for urbanisation south of Noosa; the RE is considered to be endangered in this area</t>
  </si>
  <si>
    <t>Habitat for threatened species including Blandfordia grandiflora, Acacia baueri and near threatened species including Boronia rivularis, Durringtonia paludosa and Schoenus scabripes. Habitat for threatened fauna including the ground parrot Pezoporus walli</t>
  </si>
  <si>
    <t>Great Sandy NP, Bribie Island NP, Burrum Coast NP, Noosa NP, Deepwater NP, Eurimbula NP, Mount Coolum NP, Currimundi Lake (Kathleen McArthur) CP, Naree Budjong Djara (North Stradbroke Island) NP, Pine Ridge CP, Littabella NP, Eurimbula RR, Great Sandy RR,</t>
  </si>
  <si>
    <t>Bean et al. (1998), C6, C7</t>
  </si>
  <si>
    <t>Closed heath on seasonally waterlogged sand plains</t>
  </si>
  <si>
    <t>Closed or wet heath +/- stunted emergent shrubs/low trees. Characteristic shrubs include Banksia spp. (especially B. robur) Boronia falcifolia, Epacris spp., Baeckea frutescens, Schoenus brevifolius, Leptospermum spp., Hakea actites, Melaleuca thymifolia,</t>
  </si>
  <si>
    <t>12.2.12</t>
  </si>
  <si>
    <t>9f</t>
  </si>
  <si>
    <t>Northern half of bioregion.</t>
  </si>
  <si>
    <t>Eurimbula NP, Burrum Coast NP, Curtis Island NP, Eurimbula RR, Great Sandy NP, Deepwater NP, Curtis Island CP, Broadwater CP, Mouth of Kolan River CP, Wild Cattle Island NP, Poona NP, Great Sandy CP, Joseph Banks (Round Hill Head) CP, Littabella NP, Mouth</t>
  </si>
  <si>
    <t>8, 10, 9</t>
  </si>
  <si>
    <t>Bean et al. (1998), B7, B11</t>
  </si>
  <si>
    <t>Corymbia spp., Eucalyptus spp., Acacia spp. open forest to low closed forest on beach ridges in northern half of bioregion</t>
  </si>
  <si>
    <t xml:space="preserve">Open-forest to woodland species include Corymbia tessellaris, Eucalyptus tereticornis, Callitris columellaris, Petalostigma pubescens, Corymbia intermedia or C. clarksoniana, E. exserta, Livistona decora, Planchonia careya, Leptospermum neglectum, Acacia </t>
  </si>
  <si>
    <t>12.2.11</t>
  </si>
  <si>
    <t>Restricted to southern sand mass islands. Areas on North Stradbroke Island have been affected by sand mining.</t>
  </si>
  <si>
    <t>Moreton Island NP, Naree Budjong Djara (North Stradbroke Island) NP</t>
  </si>
  <si>
    <t>4</t>
  </si>
  <si>
    <t>Bean et al. (1998), B12 (in part)</t>
  </si>
  <si>
    <t>Mallee Eucalyptus spp. and Corymbia spp. low woodland on dunes and sand plains, especially southern sandmass islands. Usually deeply leached soils</t>
  </si>
  <si>
    <t>Mallee Eucalyptus spp. and Corymbia spp. low woodland on dunes and sand plains, especially southern sand mass islands. Usually deeply leached soils</t>
  </si>
  <si>
    <t>Mallee forms of Corymbia gummifera, Eucalyptus racemosa subsp. racemosa and E. planchoniana +/- Banksia aemula low shrubby woodland. Occurs on deeply leached Quaternary coastal dunes and sandplains. (BVG1M: 29a)</t>
  </si>
  <si>
    <t>12.2.10</t>
  </si>
  <si>
    <t>Mostly on sand mass islands with a naturally restricted extent on the mainland south of Noosa. Extensively cleared for urban development. One of the communities included under the common name 'wallum'. Floristically rich.</t>
  </si>
  <si>
    <t>Habitat for near threatened flora species including Macarthuria complanata.</t>
  </si>
  <si>
    <t>Great Sandy NP, Burrum Coast NP, Eurimbula NP, Deepwater NP, Bribie Island NP, Eurimbula RR, Naree Budjong Djara (North Stradbroke Island) NP, Noosa NP, Littabella NP, Pine Ridge CP, Mount Coolum NP, Teerk Roo Ra (Peel Island) NP, Teerk Roo Ra (Peel Islan</t>
  </si>
  <si>
    <t>9, 8, (4)</t>
  </si>
  <si>
    <t>Bean et al. (1998), B12, D11 (in part)</t>
  </si>
  <si>
    <t>Banksia aemula woodland on dunes and sand plains. Usually deeply leached soils</t>
  </si>
  <si>
    <t>Banksia aemula low shrubby woodland. Mallee eucalypts sometimes present, e.g. Eucalyptus latisinensis. Occurs on Quaternary coastal dunes and sandplains with deeply leached soils. (BVG1M: 29a)</t>
  </si>
  <si>
    <t>12.2.9</t>
  </si>
  <si>
    <t>Great Sandy NP, Naree Budjong Djara (North Stradbroke Island) NP, Harry Spring CP, Tewantin NP (R)</t>
  </si>
  <si>
    <t>9, 4</t>
  </si>
  <si>
    <t>Bean et al. (1998), B8</t>
  </si>
  <si>
    <t>Eucalyptus pilularis open forest on parabolic high dunes</t>
  </si>
  <si>
    <t>Eucalyptus pilularis, E. microcorys, E. resinifera and Syncarpia hillii open-forest. Occurs on parabolic high dunes. (BVG1M: 8b)</t>
  </si>
  <si>
    <t>12.2.8</t>
  </si>
  <si>
    <t>12.2.7:  Naturalised species associated with this regional ecosystem include *Baccharis halimifolia. Dense stands may occur as a tall shrub understorey.
12.2.7a: Largely restricted to southern sand mass islands.
12.2.7b: Largely restricted to southern san</t>
  </si>
  <si>
    <t>Habitat for threatened flora species including Phaius australis, P. bernaysii and near threatened species including Durringtonia paludosa.</t>
  </si>
  <si>
    <t>Great Sandy NP, Bribie Island NP, Burrum Coast NP, Moreton Island NP, Eurimbula NP, Noosa NP, Eurimbula RR, Southern Moreton Bay Islands NP, Naree Budjong Djara (North Stradbroke Island) NP, Maroochy River CP, Mount Coolum NP, Great Sandy CP, South Stradb</t>
  </si>
  <si>
    <t>4, 9, 8, (10)</t>
  </si>
  <si>
    <t>Bean et al. (1998), C2 (in part), C3 (in part)</t>
  </si>
  <si>
    <t>Melaleuca quinquenervia or M. viridiflora var. viridiflora open forest to woodland on sand plains</t>
  </si>
  <si>
    <t>Melaleuca quinquenervia or M. viridiflora var. viridiflora or M. dealbata open-forest to woodland. Other species include Eucalyptus tereticornis, Corymbia intermedia, E. bancroftii, E. latisinensis, E. robusta, Lophostemon suaveolens and Livistona decora.</t>
  </si>
  <si>
    <t>12.2.7</t>
  </si>
  <si>
    <t>Great Sandy NP, Moreton Island NP, Naree Budjong Djara (North Stradbroke Island) NP, Poona NP, Cooloola (Noosa River) RR, Pine Ridge CP</t>
  </si>
  <si>
    <t>Bean et al. (1998), B9</t>
  </si>
  <si>
    <t>Eucalyptus racemosa woodland on dunes and sand plains. Usually deeply leached soils</t>
  </si>
  <si>
    <t>Eucalyptus racemosa subsp. racemosa, Corymbia intermedia, C. gummifera, Angophora leiocarpa and E. pilularis shrubby or grassy woodland to open-forest. Occurs on Quaternary coastal dunes and beaches. Dunes with deeply leached soils. (BVG1M: 9f)</t>
  </si>
  <si>
    <t>12.2.6</t>
  </si>
  <si>
    <t>12.2.5: Southern half of bioregion. This RE is vulnerable south of Noosa due to weed invasion, recreational use and threat of over-frequent fire. Tends to grade into RE 12.2.14 on seaward side and into 12.2.9 on inland side.
12.2.5a: Southern parts of bio</t>
  </si>
  <si>
    <t xml:space="preserve">Great Sandy NP, Moreton Island NP, South Stradbroke Island CP, Noosa NP, Naree Budjong Djara (North Stradbroke Island) NP, Bribie Island NP, Southern Moreton Bay Islands NP, Cooloola (Noosa River) RR, Buckleys Hole CP, Teerk Roo Ra (Peel Island) NP, Pine </t>
  </si>
  <si>
    <t>4, 9</t>
  </si>
  <si>
    <t>Bean et al. (1998), B7, B10, D1; EPA (2006)B1a</t>
  </si>
  <si>
    <t>Corymbia spp., Banksia integrifolia, Callitris columellaris, Acacia spp. open forest to low closed forest on beach ridges usually in southern half of bioregion</t>
  </si>
  <si>
    <t>Open-forest to low closed forest. Species can include Corymbia intermedia, C. tessellaris, Banksia integrifolia subsp. integrifolia, B. aemula, Acacia spp., Lophostemon confertus, Callitris columellaris, Livistona spp. and Endiandra sieberi. Melaleuca qui</t>
  </si>
  <si>
    <t>12.2.5</t>
  </si>
  <si>
    <t>Habitat for near threatened flora species including Tecomanthe hillii.</t>
  </si>
  <si>
    <t>Bean et al. (1998), B3</t>
  </si>
  <si>
    <t>Syncarpia hillii, Lophostemon confertus tall open to closed forest on parabolic high dunes</t>
  </si>
  <si>
    <t>Syncarpia hillii and Lophostemon confertus tall open to closed forest with vine forest understorey ('wet sclerophyll'). Occurs on parabolic dunes. (BVG1M: 8b)</t>
  </si>
  <si>
    <t>12.2.4</t>
  </si>
  <si>
    <t>3a</t>
  </si>
  <si>
    <t>Agathis robusta present in sub region 9.</t>
  </si>
  <si>
    <t>Great Sandy NP, Noosa NP</t>
  </si>
  <si>
    <t>9, (4)</t>
  </si>
  <si>
    <t>Bean et al. (1998), B4</t>
  </si>
  <si>
    <t>Araucarian vine forest on parabolic high dunes</t>
  </si>
  <si>
    <t>Araucarian microphyll/notophyll vine forest. Backhousia myrtifolia common in understorey on Fraser Island and Cooloola and forms low canopy in places. Occurs on parabolic dunes. (BVG1M: 3a)</t>
  </si>
  <si>
    <t>12.2.3</t>
  </si>
  <si>
    <t>Continues to be threatened by clearing for coastal residential development. Also subject to extensive weed invasion over 90% of its pre-clear distribution (Rivina humilis, Passiflora suberosa, Lantana camara, Catharanthus roseus, Panicum maximum, Asparagu</t>
  </si>
  <si>
    <t>Habitat for threatened flora species including Acronychia littoralis and near threatened species including Alyxia sharpei, Xylosma ovatum and Dansiea elliptica.</t>
  </si>
  <si>
    <t>Eurimbula NP, Wild Cattle Island NP, Curtis Island NP, Curtis Island CP, Deepwater NP, Southend CP, Mouth of Baffle Creek CP 1, ORegan Creek CP, [Mouth of Baffle Creek CP 2]</t>
  </si>
  <si>
    <t>10, 8, 4</t>
  </si>
  <si>
    <t>Bean et al. (1998), B5, B6</t>
  </si>
  <si>
    <t>Microphyll/notophyll vine forest on beach ridges</t>
  </si>
  <si>
    <t>Microphyll/notophyll vine forest. Characteristic species include Cupaniopsis anacardioides, Flindersia schottiana, Alectryon coriaceus, Elaeocarpus obovatus, Polyalthia nitidissima, Diospyros spp., Pleiogynium timorense and Mallotus discolor. Melaleuca sp</t>
  </si>
  <si>
    <t>Due to extensive weed invasion over 90% of its pre-clearing distribution and localised disturbance from people and vehicles.</t>
  </si>
  <si>
    <t>12.2.2</t>
  </si>
  <si>
    <t>12.2.1a: 18 Mile Swamp.</t>
  </si>
  <si>
    <t>Habitat for threatened flora species including Archidendron lovelliae, Cryptocarya foetida and near threatened species including Glycine argyrea and Symplocos harroldii.
12.2.1a: Habitat for threatened flora species including Archidendron lovelliae, Crypt</t>
  </si>
  <si>
    <t>Great Sandy NP, Naree Budjong Djara (North Stradbroke Island) NP</t>
  </si>
  <si>
    <t>Bean et al. (1998), B2; Stephens and Daniel (2002), 12</t>
  </si>
  <si>
    <t>Notophyll vine forest on parabolic high dunes</t>
  </si>
  <si>
    <t>Notophyll/evergreen notophyll vine forest generally with abundant Archontophoenix cunninghamiana or A. alexandrae in north of bioregion. The plant families Lauraceae, Myrtaceae and Elaeocarpaceae are diagnostic of the type. Occurs on moist/wet, valley flo</t>
  </si>
  <si>
    <t>12.2.1</t>
  </si>
  <si>
    <t>35a</t>
  </si>
  <si>
    <t>Estuarine wetlands (e.g. mangroves).</t>
  </si>
  <si>
    <t>STRATEGY: Do not burn. ISSUES: Scorching within the supra-littoral margin, particularly when this ecotone merges into flammable vegetation such as woodlands and forests of melaleuca may be a problem.</t>
  </si>
  <si>
    <t>Habitat for threatened fauna species including the false water-rat Xeromys myoides in the southern part of the bioregion particularly in areas immediately adjacent to saltpans, 12.1.2. ( Van Dyck and Gynther, 1996, 2003).</t>
  </si>
  <si>
    <t xml:space="preserve">Great Sandy NP, Southern Moreton Bay Islands NP, Mouth of Kolan River CP, Naree Budjong Djara (North Stradbroke Island) NP, Eurimbula NP, Mud Island CP, Burrum Coast NP, Bribie Island NP, Mouth of Baffle Creek CP 2, Barubbra Island CP, Teerk Roo Ra (Peel </t>
  </si>
  <si>
    <t>10, 4, 8, 9</t>
  </si>
  <si>
    <t>Bean et al. (1998), A1</t>
  </si>
  <si>
    <t>Mangrove shrubland to low closed forest on marine clay plains and estuaries</t>
  </si>
  <si>
    <t>Mangrove shrubland to low closed forest. Occurs on Quaternary estuarine deposits. (BVG1M: 35a)</t>
  </si>
  <si>
    <t>12.1.3</t>
  </si>
  <si>
    <t>35b</t>
  </si>
  <si>
    <t>Habitat for threatened fauna species including the false water-rat Xeromys myoides in the southern part of the bioregion particularly in areas immediately adjacent to mangroves, 12.1.3. ( Van Dyck and Gynther, 1996, 2003).</t>
  </si>
  <si>
    <t>Curtis Island CP, Curtis Island NP, Great Sandy NP, Burrum Coast NP, Bribie Island NP, Southern Moreton Bay Islands NP, Eurimbula NP, Poona NP, Hays Inlet CP 1, Deception Bay CP, Hays Inlet CP 2, Naree Budjong Djara (North Stradbroke Island) NP, Great San</t>
  </si>
  <si>
    <t>Bean et al. (1998), A3</t>
  </si>
  <si>
    <t>Saltpan vegetation including grassland, herbland and sedgeland on marine clay plains</t>
  </si>
  <si>
    <t>Saltpan vegetation comprising Sporobolus virginicus grassland and samphire herbland. Grasses including Zoysia macrantha subsp. macrantha sometimes present in upper portions of tidal flats. Includes saline or brackish sedgelands. Occurs on Quaternary estua</t>
  </si>
  <si>
    <t>12.1.2</t>
  </si>
  <si>
    <t>Subject to weed invasion, especially groundsel (Baccharis halimifolia). Patches often too small to map at 1:100 000.</t>
  </si>
  <si>
    <t>SEASON: Early winter or storm burning seasons. INTENSITY: Low to moderate. INTERVAL: Aim for a 6-7 yr minimum threshold at a broad scale planning level. STRATEGY: Aim to retain at least 25-50% unburnt in any given year. This RE needs disturbance to mainta</t>
  </si>
  <si>
    <t>Provides estuarine wetland habitat.</t>
  </si>
  <si>
    <t>Southern Moreton Bay Islands NP, Great Sandy CP, Bribie Island NP, Great Sandy NP, Burrum Coast NP, Eurimbula NP, Curtis Island CP, Eurimbula RR, Eudlo Creek CP, Coombabah Lake CP, Naree Budjong Djara (North Stradbroke Island) NP, Coolum Creek CP, Wild Ca</t>
  </si>
  <si>
    <t>4, 8, 10, 9</t>
  </si>
  <si>
    <t>Bean et al. (1998), A2</t>
  </si>
  <si>
    <t>Casuarina glauca open forest on margins of marine clay plains</t>
  </si>
  <si>
    <t>Casuarina glauca +/- mangroves open-forest. Occurs on margins of Quaternary estuarine deposits. (BVG1M: 28a)</t>
  </si>
  <si>
    <t>12.1.1</t>
  </si>
  <si>
    <t>Extensively cleared for cropping and pasture.</t>
  </si>
  <si>
    <t>STRATEGY: This vegetation requires protection from wildfire. Protection primarily relies on broad-scale management of surrounding country with numerous small fires throughout the year so that wildfires will be very limited in extent. Maintenance of fire b</t>
  </si>
  <si>
    <t>Auburn River NP</t>
  </si>
  <si>
    <t>22, 18, (19), (12), (21), (27), (14), (2)</t>
  </si>
  <si>
    <t>Speck et al. (1968), Orana (5) Toonda (4), Torsdale (6)</t>
  </si>
  <si>
    <t>Acacia harpophylla open forest on igneous rocks. Colluvial lower slopes</t>
  </si>
  <si>
    <t>Open-forest dominated by Acacia harpophylla with or without semi-evergreen vine thicket species. A moderately tall dense shrub layer of Geijera parviflora and Eremophila mitchellii may occur where semi-evergreen vine thicket species are absent. Lower shru</t>
  </si>
  <si>
    <t>11.12.21</t>
  </si>
  <si>
    <t>Too-frequent fire may endanger some rare taxa (e.g. Acacia spp.). Road works and powerline construction have disturbed this regional ecosystem's northern occurrence.</t>
  </si>
  <si>
    <t>SEASON: Late wet/dry season when there is good soil moisture. Early storm season or after good spring rains. INTENSITY: Various. INTERVAL: 6-15 years (shorter intervals BBN: 5 - 10 years). No shrubby woodlands should receive consecutive burns at intervals</t>
  </si>
  <si>
    <t xml:space="preserve">A centre of endemism in the Burnett Pastoral District. Habitat for threatened flora species including Acacia porcata, Eucalyptus pachycalyx subsp. waajensis, A. eremophiloides, Macrozamia crassifolia, Leptospermum venustum, Newcastelia velutina, Corymbia </t>
  </si>
  <si>
    <t>Beeron NP</t>
  </si>
  <si>
    <t>22</t>
  </si>
  <si>
    <t>Taylor and Grimshaw (1994-95), Chinchilla MU9C; Forster (1988); Donnollan et al. (1997); Holland and Thomas (1997); Leverington (in prep)</t>
  </si>
  <si>
    <t>Corymbia spp., Eucalyptus baileyana, E. dura, E. exserta woodland on igneous rocks. Hills</t>
  </si>
  <si>
    <t>Corymbia spp., Eucalyptus baileyana, E. dura, E. exserta woodland on igneous rocks</t>
  </si>
  <si>
    <t>Corymbia petalophylla, C. trachyphloia, C. watsoniana, Eucalyptus corynodes, E. baileyana, E. dura and E. exserta woodland to tall shrubland. Dense low shrubby ground layer of xeromorphic shrubs. Grasses are virtually absent in the ground layer. Occurs on</t>
  </si>
  <si>
    <t>11.12.20</t>
  </si>
  <si>
    <t>SEASON: Early dry season when there is good soil moisture, with some later fires in the early storm season or after good spring rains. INTENSITY: Various. INTERVAL: 5-10 years. STRATEGY: A predominance of early dry season fires is recommended, although th</t>
  </si>
  <si>
    <t>Mount Aberdeen NP, Mount Abbott NP (S), Cape Upstart NP</t>
  </si>
  <si>
    <t>2, 1</t>
  </si>
  <si>
    <t>Bean (1994)</t>
  </si>
  <si>
    <t>Eucalyptus exserta, E. moluccana, E. crebra, Corymbia citriodora woodland on igneous rocks. Steep hills and ranges</t>
  </si>
  <si>
    <t>Eucalyptus exserta, E. moluccana, E. crebra, Corymbia citriodora woodland on igneous rocks</t>
  </si>
  <si>
    <t>Eucalyptus exserta, E. moluccana +/- Corymbia citriodora +/- E. crebra open-forest. Occurs on high altitude, Steep hills and ranges formed on Mesozoic to Proterozoic igneous rocks. (BVG1M: 10a)</t>
  </si>
  <si>
    <t>11.12.19</t>
  </si>
  <si>
    <t>11.12.18a: Occurs near Mt Wheeler.</t>
  </si>
  <si>
    <t xml:space="preserve">SEASON: Mid- to late dry season. INTENSITY: Moderate to high. INTERVAL: 7-15 years. STRATEGY: Burn small areas in any year. Burn in association with surrounding vegetation. Protection from too frequent fire relies on broad-scale management of surrounding </t>
  </si>
  <si>
    <t>Bowling Green Bay NP, Cape Upstart NP, Mount Aberdeen NP</t>
  </si>
  <si>
    <t>1, 10, 2, 9.4, (14)</t>
  </si>
  <si>
    <t>Bean (pers comm)</t>
  </si>
  <si>
    <t>Montane shrubland on igneous rocks. Mountain tops</t>
  </si>
  <si>
    <t>Montane shrubland on igneous rocks</t>
  </si>
  <si>
    <t>Montane shrub/heathland. Dominant species include Leptospermum amboinense, L. neglectum, Phebalium glandulosum, Acacia aulacocarpa, Leucopogon cuspidatus, Sannantha collina and Acacia humifusa. Sometimes emergent Eucalyptus exserta tree layer is present w</t>
  </si>
  <si>
    <t>11.12.18</t>
  </si>
  <si>
    <t>Particularly prevalent on soils derived from andesites.</t>
  </si>
  <si>
    <t>SEASON: Late wet/dry season when there is good soil moisture. Early storm season or after good spring rains. INTENSITY: Various. INTERVAL: 6-15 years. STRATEGY: Burn less than 30% in any year. Burn under conditions of good soil moisture and when plants ar</t>
  </si>
  <si>
    <t>22, 18</t>
  </si>
  <si>
    <t>Speck et al. (1968), Torsdale, Orana, Barfield; Gunn and Nix (1977) LU 87</t>
  </si>
  <si>
    <t>Eucalyptus populnea woodland on igneous rocks. Colluvial lower slopes</t>
  </si>
  <si>
    <t>Eucalyptus populnea woodland with Eremophila mitchellii dominated mid layer. In northern areas, there may be subdominant Corymbia dallachiana or Eucalyptus platyphylla. Occurs on colluvial lower slopes formed on Mesozoic to Proterozoic igneous rocks. Typi</t>
  </si>
  <si>
    <t>11.12.17</t>
  </si>
  <si>
    <t>24a</t>
  </si>
  <si>
    <t xml:space="preserve">11.12.16: occurs on Magnetic Island and other coastal hills and ranges.
11.12.16d:  Confined mainly to magnetic island and occurs with 11.12.16.
11.12.16x1: Occurs in small areas in the Rattlesnake Island, Herald Island, Manypeaks Range - Townsville Town </t>
  </si>
  <si>
    <t>SEASON: Various. INTENSITY: Moderate to high. INTERVAL: 8-15 years. STRATEGY: Burn in association with surrounding vegetation. Burn less than 30% in any year. ISSUES: Acacia leptostachya, and others, has germination promoted by fires, but seedlings requir</t>
  </si>
  <si>
    <t>Magnetic Island NP, Townsville Town Common CP, Gloucester Island NP, Mount Abbott NP (S), Bowling Green Bay NP, Cape Pallarenda CP, [Bowling Green Bay CP]</t>
  </si>
  <si>
    <t>1, 2, 8.6, (7.1)</t>
  </si>
  <si>
    <t>Sandercoe (1990), 15, 16, 18</t>
  </si>
  <si>
    <t>Acacia spp. low woodland on igneous rocks. Coastal hills</t>
  </si>
  <si>
    <t>Mixed low woodland to shrubland on igneous rocks. Coastal hills</t>
  </si>
  <si>
    <t>Mixed low woodland to shrubland. Canopy species include Lophostemon grandiflorus, Canarium australianum Pleiogynium timorense, Acacia leptostachya, A. spirorbis subsp. solandri, Cochlospermum gillivraei +/- Eucalyptus drepanophylla +/- Eucalyptus portuens</t>
  </si>
  <si>
    <t>11.12.16</t>
  </si>
  <si>
    <t>27c</t>
  </si>
  <si>
    <t xml:space="preserve">SEASON: Late wet/early dry season when there is good soil moisture. Early storm season or after good spring rains. INTENSITY: Low to moderate. INTERVAL: 6 -10 years. STRATEGY: Maintain fire management of surrounding country so that wildfires will be very </t>
  </si>
  <si>
    <t>Cape Upstart NP, Magnetic Island NP, Mount Abbott NP (S), Bowling Green Bay NP</t>
  </si>
  <si>
    <t>1, 2, (18)</t>
  </si>
  <si>
    <t>Sandercoe (1990), 22</t>
  </si>
  <si>
    <t>Allocasuarina torulosa, Livistona drudei woodland on igneous rocks. Coastal hills</t>
  </si>
  <si>
    <t>Allocasuarina torulosa, Livistona decora woodland on igneous rocks. Coastal hills</t>
  </si>
  <si>
    <t>Allocasuarina torulosa +/- Livistona decora with Xanthorrhoea johnsonii understorey +/- areas of low open-forest with Corymbia intermedia and Eucalyptus acmenoides. Occurs on coastal ranges formed on Mesozoic to Proterozoic igneous rocks. (BVG1M: 27c)</t>
  </si>
  <si>
    <t>11.12.15</t>
  </si>
  <si>
    <t>28e</t>
  </si>
  <si>
    <t>Cape Upstart NP, Mount Abbott NP (S), Bowling Green Bay NP, Bowling Green Bay CP</t>
  </si>
  <si>
    <t>2, 1, (14)</t>
  </si>
  <si>
    <t>Sandercoe (1990), 20</t>
  </si>
  <si>
    <t>Lophostemon spp. woodland on igneous rocks. Coastal hills</t>
  </si>
  <si>
    <t>Lophostemon spp. shrubby woodland. Associated shrubs include Acacia spp., Alphitonia excelsa and Xanthorrhoea johnsonii. Lophostemon confertus is the most common species in the top canopy layer. Eucalyptus exserta is consistently present, while Acacia sim</t>
  </si>
  <si>
    <t>11.12.14</t>
  </si>
  <si>
    <t>Bowling Green Bay NP, Cape Upstart NP, Paluma Range NP, Mount Aberdeen NP, Mount Abbott NP (S), Bowling Green Bay CP</t>
  </si>
  <si>
    <t>1, 2, 12, (7.5)</t>
  </si>
  <si>
    <t>Sandercoe (1990), 17</t>
  </si>
  <si>
    <t>Eucalyptus crebra, Corymbia spp., E. acmenoides woodland on igneous rocks. Coastal hills</t>
  </si>
  <si>
    <t>Eucalyptus crebra, Corymbia erythrophloia, C. dallachiana and C. tessellaris +/- C. intermedia +/- E. acmenoides +/- Canarium australianum mixed open-forest or woodland. Occurs on coastal hills formed on Mesozoic to Proterozoic igneous rocks. (BVG1M: 13c)</t>
  </si>
  <si>
    <t>11.12.13</t>
  </si>
  <si>
    <t>This regional ecosystem occurs on rocky headlands and has a sparse understorey compared to other Araucarian dominated ecosystems.</t>
  </si>
  <si>
    <t>Broad Sound Islands NP, Cape Upstart NP, Magnetic Island NP, Bowling Green Bay NP</t>
  </si>
  <si>
    <t>8.4, 1</t>
  </si>
  <si>
    <t>Sandercoe (1990), 11</t>
  </si>
  <si>
    <t>Araucaria cunninghamii woodland on igneous rocks (boulder-strewn coastal hills)</t>
  </si>
  <si>
    <t>Araucaria cunninghamii woodland or open-forest. Occurs on coastal hills often with boulder strewn slopes that are formed on Mesozoic to Proterozoic igneous rocks. (BVG1M: 5a)</t>
  </si>
  <si>
    <t>11.12.12</t>
  </si>
  <si>
    <t xml:space="preserve">SEASON: Mid-dry season. INTENSITY: Low to moderate. INTERVAL: Occasional fires, typically every 5 - 10 years. STRATEGY: Use occasional burning to promote herbs and shrubs and reduce excessive fuel build up that can cause high intensity fires. ISSUES: The </t>
  </si>
  <si>
    <t>Not mapped</t>
  </si>
  <si>
    <t>Christian et al. (1953), Heidelberg</t>
  </si>
  <si>
    <t>Melaleuca spp. woodland on igneous rocks. Lowlands</t>
  </si>
  <si>
    <t>Melaleuca viridiflora, M. dealbata +/- Eucalyptus spp. woodland. Occurs on undulating plains and rises often with impeded drainage and which are formed on Mesozoic to Proterozoic igneous rocks. (BVG1M: 21a)</t>
  </si>
  <si>
    <t>11.12.11</t>
  </si>
  <si>
    <t>9c</t>
  </si>
  <si>
    <t>SEASON: Early dry season when there is good soil moisture, with some later fires in the early storm season or after good spring rains. INTENSITY: Various. INTERVAL: Most intervals between  5-10 years, with  no shrubby woodlands receiving two consecutive i</t>
  </si>
  <si>
    <t>Corymbia clarksoniana woodland on igneous rocks</t>
  </si>
  <si>
    <t>Corymbia clarksoniana woodland. Occurs on Mesozoic to Proterozoic igneous rocks. Lower slopes. (BVG1M: 9c)</t>
  </si>
  <si>
    <t>11.12.10</t>
  </si>
  <si>
    <t>9b</t>
  </si>
  <si>
    <t>11.12.9:  Naturalised species associated with this regional ecosystem include *Ageratum conyzoides subsp. conyzoides.
11.12.9a: Occurs in the Mt Norman area.</t>
  </si>
  <si>
    <t>Bowling Green Bay NP, Mount Abbott NP (S), Mount Aberdeen NP, Townsville Town Common CP, Cape Upstart NP</t>
  </si>
  <si>
    <t>Christian et al. (1953), Kilbogie; Sandercoe (1990), 7, 9</t>
  </si>
  <si>
    <t>Eucalyptus platyphylla woodland on igneous rocks</t>
  </si>
  <si>
    <t>Eucalyptus platyphylla, Corymbia dallachiana, C. tessellaris and E. drepanophylla woodland. Corymbia clarksoniana, Eucalyptus drepanophylla and E. platyphylla dominate the woodland canopy. Other species sometimes present are Corymbia erythrophloia, C. dal</t>
  </si>
  <si>
    <t>11.12.9</t>
  </si>
  <si>
    <t>Cape Upstart NP</t>
  </si>
  <si>
    <t>1, 10.3, 3, (7)</t>
  </si>
  <si>
    <t>Christian et al. (1953), Leichhardt</t>
  </si>
  <si>
    <t>Eucalyptus shirleyi woodland on igneous rocks</t>
  </si>
  <si>
    <t>Eucalyptus shirleyi +/- Acacia leptostachya +/- Persoonia falcata woodland with Melaleuca viridiflora along drainage lines. Occurs on ranges formed on Mesozoic to Proterozoic igneous rocks. (BVG1M: 13c)
 Major vegetation communities include: 
11.12.8a:  C</t>
  </si>
  <si>
    <t>11.12.8</t>
  </si>
  <si>
    <t>Bowling Green Bay NP</t>
  </si>
  <si>
    <t>2, 9</t>
  </si>
  <si>
    <t>Gunn et al. (1967), Peakvale</t>
  </si>
  <si>
    <t>Eucalyptus crebra woodland with patches of semi-evergreen vine thicket on igneous rocks (boulder-strewn hillsides)</t>
  </si>
  <si>
    <t>Eucalyptus crebra woodland with patches of semi-evergreen vine thicket. Occurs on boulder strewn hills formed on Mesozoic to Proterozoic igneous rocks. (BVG1M: 13c)</t>
  </si>
  <si>
    <t>11.12.7</t>
  </si>
  <si>
    <t>11.12.6:  Occurs on lower slopes below RE 11.12.21.
11.12.6a: Mainly occurs mainly in subregions 14 and 18.</t>
  </si>
  <si>
    <t>Beeron NP, Mount Archer NP, Flat Top Range RR, Homevale RR, Eungella NP, MacKenzie Island CP, Homevale NP, Auburn River NP, Bukkulla CP, Kroombit Tops NP, Cania Gorge NP</t>
  </si>
  <si>
    <t>22, 12, 18, 14, (2)</t>
  </si>
  <si>
    <t>Taylor and Grimshaw (1994-95), Chinchilla MU9B; Gunn and Nix (1977), LU 32, 33</t>
  </si>
  <si>
    <t>Corymbia citriodora open forest on igneous rocks (granite)</t>
  </si>
  <si>
    <t xml:space="preserve">Corymbia citriodora, Eucalyptus crebra, E. microcarpa/E. moluccana, Angophora leiocarpa and E. melanophloia open-forest to woodland. Other tree species that may be present include E. tereticornis +/- C. tessellaris +/- C. clarksoniana and E. fibrosa. Can </t>
  </si>
  <si>
    <t>11.12.6</t>
  </si>
  <si>
    <t>Beeron NP, [Castle Tower NP]</t>
  </si>
  <si>
    <t>27, 22, (18)</t>
  </si>
  <si>
    <t>Taylor and Grimshaw (1994-95), Chinchilla MU9A</t>
  </si>
  <si>
    <t>Corymbia spp., Lysicarpus angustifolius, Eucalyptus crebra, E. cloeziana woodland on igneous rocks (granite)</t>
  </si>
  <si>
    <t>Corymbia watsoniana, Lysicarpus angustifolius, C. trachyphloia, Eucalyptus crebra and E. cloeziana mixed shrubby open-woodland. Other canopy species may be present including Eucalyptus tenuipes, E. dura, Corymbia citriodora, Angophora leiocarpa, E. fibros</t>
  </si>
  <si>
    <t>11.12.5</t>
  </si>
  <si>
    <t>Bowling Green Bay NP, Goodedulla NP, Mount Archer NP, Homevale RR, Mount Aberdeen NP, Mount OConnell NP, Mount Hopeful CP, Magnetic Island NP, Homevale NP, Eungella NP, Flat Top Range RR, Cape Upstart NP, Mount Abbott NP (S), MacKenzie Island CP, Townsvil</t>
  </si>
  <si>
    <t>18, 2, 12, 22, 14, 1, 17, (9), (9.4)</t>
  </si>
  <si>
    <t>Christian et al. (1953), Heidelberg, Leichhardt; Fensham: (1995); Fensham and Streimann (1997); Sandercoe (1990), 13, 14; Speck et al. (1968), Hillmore, Irving, Toonda, Bouldercombe, Kariboe</t>
  </si>
  <si>
    <t>Semi-evergreen vine thicket and microphyll vine forest on igneous rocks</t>
  </si>
  <si>
    <t xml:space="preserve">Araucaria cunninghamii is a common emergent from the general canopy layer with is 15-28 metres high. Canopy species include Paraserianthes toona, Ficus virens, Canarium australianum, Alstonia scholaris, Planchonella pohlmaniana, Cleistanthus dallachyanus </t>
  </si>
  <si>
    <t>11.12.4</t>
  </si>
  <si>
    <t>SEASON: Late wet/dry season when there is good soil moisture. Early storm season or after good spring rains. INTENSITY: Various. INTERVAL: 6-15 years (shorter intervals BBN: 5 - 10 years). STRATEGY: Burn less than 30% in any year. Burn under conditions of</t>
  </si>
  <si>
    <t>Mount Archer NP, Bukkulla CP, Beeron NP, Eungella NP, Mount Jim Crow NP, Auburn River NP, Flat Top Range RR</t>
  </si>
  <si>
    <t>22, 12, 2, 18, (14)</t>
  </si>
  <si>
    <t>Kent (1987), Pt1</t>
  </si>
  <si>
    <t>Eucalyptus crebra, E. tereticornis, Angophora leiocarpa woodland on igneous rocks especially granite</t>
  </si>
  <si>
    <t>Eucalyptus crebra, E. tereticornis +/- Angophora leiocarpa and E. melanophloia woodland. Other tree species that may be present include Corymbia clarksoniana, C. tessellaris, C. erythrophloia, C. citriodora and E. exserta. There is usually a low tree laye</t>
  </si>
  <si>
    <t>11.12.3</t>
  </si>
  <si>
    <t xml:space="preserve">SEASON: Late wet/dry season when there is good soil moisture. Early storm season or after good spring rains. INTENSITY: Various. INTERVAL: 6-15 years (shorter intervals BBN: 3 - 7 years). STRATEGY: Burn less than 30% in any year. Burn under conditions of </t>
  </si>
  <si>
    <t>Goodedulla NP, Kroombit Tops NP, Mazeppa NP, Mount Leura CP, Cania Gorge NP</t>
  </si>
  <si>
    <t>22, 9, 12, 18, 5, 2, (14), (17), (21)</t>
  </si>
  <si>
    <t>Christian et al. (1953), Leichhardt; Forster and Barton (1995), Macksford (in part), Galloway; Gunn et al. (1967), Peakvale; Speck et al. (1968), Bouldercombe, Irving, Hillmore, Ohio, Orana</t>
  </si>
  <si>
    <t>Eucalyptus melanophloia woodland on igneous rocks</t>
  </si>
  <si>
    <t xml:space="preserve">Eucalyptus melanophloia and Corymbia erythrophloia +/- E. populnea grassy woodland. Eucalyptus moluccana sometimes present on colluvial lower slopes. Occurs on undulating rises and low hills formed from Mesozoic to Proterozoic igneous rocks. (BVG1M: 17b)
</t>
  </si>
  <si>
    <t>11.12.2</t>
  </si>
  <si>
    <t>SEASON: Late wet/dry season when there is good soil moisture. Early storm season or after good spring rains. INTENSITY: Various. b, c: Various. Mainly low, but also moderate. INTERVAL: 6-15 years (shorter intervals BBN 5 - 10 years). b, c: &gt;3years. STRATE</t>
  </si>
  <si>
    <t>Eungella NP, Homevale RR, Homevale NP, Cape Upstart NP, Goodedulla NP, Mount Aberdeen NP, Bouldercombe Gorge RR, Kroombit Tops NP, Auburn River NP, Tolderodden CP, Charon Point CP, Cania Gorge NP, Mount Abbott NP (S), Abbott Bay RR, Mount Hopeful CP, Moun</t>
  </si>
  <si>
    <t>22, 2, 12, 5, 18, (14), (1), (4), (27)</t>
  </si>
  <si>
    <t>Christian et al. (1953), Heidelberg; Forster and Barton (1995), Glassford; Kent (1987), Pt1; Speck et al. (1968), Hillmore, Irving, Toonda, Ohio, Bouldercombe</t>
  </si>
  <si>
    <t>Eucalyptus crebra woodland on igneous rocks</t>
  </si>
  <si>
    <t>Eucalyptus crebra +/- Corymbia erythrophloia shrubby woodland. E. melanophloia is often present and may be locally dominant. Also includes localised areas dominated by E. persistens. Occurs on ranges on igneous rocks. (BVG1M: 13c)
 Major vegetation commun</t>
  </si>
  <si>
    <t>11.12.1</t>
  </si>
  <si>
    <t>A rare ecosystem that occurs in the Marlborough Plains subregion. Some areas have been cleared for mining.</t>
  </si>
  <si>
    <t>Habitat for threatened flora species including Quassia bidwillii and Neoroepera buxifolia.</t>
  </si>
  <si>
    <t>Princhester CP, Bukkulla CP</t>
  </si>
  <si>
    <t>Forster and Barton (1995), Marlborough, Tungamull (in part); Batianoff and Singh (2001)</t>
  </si>
  <si>
    <t>Semi-evergreen vine thicket on serpentinite</t>
  </si>
  <si>
    <t>Semi-evergreen vine thicket on serpentinite. Species include Brachychiton rupestris, Gossia bidwillii, Notelaea longifolia, Cupaniopsis wadsworthii, Diospyros spp., Croton insularis, Alyxia ruscifolia, Turraea pubescens, Quassia bidwillii and includes the</t>
  </si>
  <si>
    <t>11.11.21</t>
  </si>
  <si>
    <t>The extent of this ecosystem has not been fully mapped</t>
  </si>
  <si>
    <t>SEASON: Early dry season when there is good soil moisture, with some later fires in the early storm season or after good spring rains. INTENSITY: Primarily low to moderate, with occasional high intensity fires. INTERVAL: Typically 2 - 7 years, with some a</t>
  </si>
  <si>
    <t>Shoalwater Bay CP, Broad Sound Islands NP</t>
  </si>
  <si>
    <t>Christian et al. (1953), Kilbogie; Forster and Barton (1995), Fanside</t>
  </si>
  <si>
    <t>Eucalyptus platyphylla woodland on old sedimentary rocks with varying degrees of metamorphism and folding. Lowlands</t>
  </si>
  <si>
    <t>Eucalyptus platyphylla and Corymbia clarksoniana or C. intermedia +/- E. tereticornis +/- Lophostemon suaveolens woodland. Occurs on low hills and undulating rises formed on sedimentary and metamorphic rocks. (BVG1M: 13c)</t>
  </si>
  <si>
    <t>11.11.20</t>
  </si>
  <si>
    <t>11.11.19:  Extensively cleared for pasture.</t>
  </si>
  <si>
    <t>STRATEGY: Maintain fire management of surrounding country so that wildfires will be very limited in extent. Frequent fire at the edge of this RE keeps fuel loads low. Protection from fire is necessary. ISSUES: Casuarina cristata is fire sensitive, althoug</t>
  </si>
  <si>
    <t>Blackwood NP, Narrien Range NP, [Snake Range NP]</t>
  </si>
  <si>
    <t>7, 13, 3, 15</t>
  </si>
  <si>
    <t>Gunn et al. (1967), Loudon</t>
  </si>
  <si>
    <t>Eucalyptus thozetiana, Acacia harpophylla woodland on old sedimentary rocks with varying degrees of metamorphism and folding. Lowlands and footslopes</t>
  </si>
  <si>
    <t>Eucalyptus thozetiana, Acacia harpophylla woodland on old sedimentary rocks with varying degrees of metamorphism and folding</t>
  </si>
  <si>
    <t>Eucalyptus thozetiana, Acacia harpophylla woodland. Occurs on moderately to strongly deformed and metamorphosed sediments and interbedded volcanics. Lowlands and footslopes. (BVG1M: 25a)
 Major vegetation communities include: 
11.11.19a:  Eucalyptus crebr</t>
  </si>
  <si>
    <t>11.11.19</t>
  </si>
  <si>
    <t>Extensively cleared for cropping and pasture and subject to fragmentation and associated degradation due to fire and weed invasion. This regional ecosystem occurs on more gently slopes that 11.11.5.</t>
  </si>
  <si>
    <t>Snake Range NP</t>
  </si>
  <si>
    <t>18, 19, 14, 17, (12), (22), (13), (27)</t>
  </si>
  <si>
    <t>Speck et al. (1968), Boomer (4), Rosewood, Highworth, Banana (1, 2, 4), Malakoff (7); Gunn and Nix (1977), 95</t>
  </si>
  <si>
    <t>Semi-evergreen vine thicket on old sedimentary rocks with varying degrees of metamorphism and folding. Lowlands</t>
  </si>
  <si>
    <t>Semi-evergreen vine thicket on old sedimentary rocks with varying degrees of metamorphism and folding</t>
  </si>
  <si>
    <t>Semi-evergreen vine thicket. Occurs on undulating plains, rises and gentle slopes of ranges formed on moderately to strongly deformed and metamorphosed sediments and interbedded volcanics. (BVG1M: 7a)</t>
  </si>
  <si>
    <t>11.11.18</t>
  </si>
  <si>
    <t>Modified by total grazing pressure and invasion by buffel grass.</t>
  </si>
  <si>
    <t>SEASON: Late wet/early dry season when there is good soil moisture. Early storm season or after good spring rains. INTENSITY: Various. Mainly low, but also moderate. INTERVAL: &gt;5 years. STRATEGY: Low to moderate burns can help limit the spread of fires. B</t>
  </si>
  <si>
    <t>13, 15</t>
  </si>
  <si>
    <t>Dichanthium sericeum grassland on old sedimentary rocks with varying degrees of metamorphism and folding</t>
  </si>
  <si>
    <t>Dichanthium sericeum grassland with Eucalyptus melanophloia and E. orgadophila scattered trees or low open-woodland on rises.  Occurs on gently undulating plains and rises formed on moderately to strongly deformed and metamorphosed sediments and interbedd</t>
  </si>
  <si>
    <t>11.11.17</t>
  </si>
  <si>
    <t>Narrien Range NP, Snake Range NP, Blackwood NP</t>
  </si>
  <si>
    <t>13, 10.3, 8, 7, 15, 3, 9, 14, 19, (5), (21), (11), (17), (10)</t>
  </si>
  <si>
    <t>Speck et al. (1968), Malakoff, Highworth</t>
  </si>
  <si>
    <t>Eucalyptus cambageana, Acacia harpophylla woodland on old sedimentary rocks with varying degrees of metamorphism and folding. Lowlands</t>
  </si>
  <si>
    <t>Eucalyptus cambageana, Acacia harpophylla open-forest to woodland. Occurs on gently undulating plains and rises formed on moderately to strongly deformed and metamorphosed sediments and interbedded volcanics. (BVG1M: 25a)</t>
  </si>
  <si>
    <t>11.11.16</t>
  </si>
  <si>
    <t>11.11.15:  This regional ecosystem subject to periodic canopy dieback due to drought in parts of central Queensland (Fensham and Holman, 1999).</t>
  </si>
  <si>
    <t>Kroombit Tops NP, Narrien Range NP, Rundle Range NP, Nairana NP (R), Goodedulla NP, Cania Gorge NP, Shoalwater Bay CP, Nairana NP, Rundle Range RR, Bouldercombe Gorge RR, Broad Sound Islands NP, Blackwood NP, Gurgeena CP, Bania NP, Mount Etna Caves NP, Mo</t>
  </si>
  <si>
    <t>18, 13, 3, 14, 9, 22, (4), (12)</t>
  </si>
  <si>
    <t>Forster and Barton (1995), Artillery; Speck et al. (1968), Bannockburn</t>
  </si>
  <si>
    <t>Eucalyptus crebra woodland on deformed and metamorphosed sediments and interbedded volcanics. Undulating plains</t>
  </si>
  <si>
    <t>Eucalyptus crebra woodland on deformed and metamorphosed sediments and interbedded volcanics</t>
  </si>
  <si>
    <t>Eucalyptus crebra +/- Corymbia erythrophloia +/- E. populnea +/- E. melanophloia +/- C. tessellaris +/- C. clarksoniana woodland often with a shrubby layer. Eucalyptus exserta and E. platyphylla present in central coastal part of bioregion. Occurs on undu</t>
  </si>
  <si>
    <t>11.11.15</t>
  </si>
  <si>
    <t>Goodedulla NP, Rundle Range NP, Charon Point CP, [Rundle Range RR]</t>
  </si>
  <si>
    <t>18, 17, 12, 21, 22, (19), (14)</t>
  </si>
  <si>
    <t>Speck et al. (1968), Bannockburn, Malakoff, Banana</t>
  </si>
  <si>
    <t>Acacia harpophylla open forest on deformed and metamorphosed sediments and interbedded volcanics</t>
  </si>
  <si>
    <t>Acacia harpophylla shrubby open-forest with a Geijera parviflora and Eremophila mitchellii low tree layer. Casuarina cristata, semi-evergreen vine thicket species and Eucalyptus spp. emergents (e.g. E. cambageana) sometimes present. Occurs on moderately t</t>
  </si>
  <si>
    <t>11.11.14</t>
  </si>
  <si>
    <t xml:space="preserve">STRATEGY: Do not target for fires. Can tolerate only very early dry season fires, under mild conditions, that trickle along the ground layer. Control fuel loads in the surrounding vegetation. ISSUES: Brigalow and Blackwood are only tolerant of mild fires </t>
  </si>
  <si>
    <t>Nairana NP, Nairana NP (R), Narrien Range NP, Blackwood NP, [Snake Range NP]</t>
  </si>
  <si>
    <t>13, 3, 10.3, 7, (4), (5), (15)</t>
  </si>
  <si>
    <t>Gunn et al. (1967), Rutland; Story et al. (1967), Hillalong</t>
  </si>
  <si>
    <t>Acacia harpophylla or A. argyrodendron, Terminalia oblongata low open forest on deformed and metamorphosed sediments and interbedded volcanics</t>
  </si>
  <si>
    <t>Acacia harpophylla shrubby open-forest or A. argyrodendron shrubby low open-forest or woodland. Terminalia oblongata, Eremophila mitchellii are common components in the understorey. Emergent Eucalyptus spp. may be present, especially E. populnea. Occurs o</t>
  </si>
  <si>
    <t>11.11.13</t>
  </si>
  <si>
    <t>19d</t>
  </si>
  <si>
    <t>Nairana NP, Blackwood NP, Nairana NP (R)</t>
  </si>
  <si>
    <t>3, 4, (7), (10.3)</t>
  </si>
  <si>
    <t>Gunn et al. (1967), Loudon, Hope</t>
  </si>
  <si>
    <t>Eucalyptus persistens low woodland on deformed and metamorphosed sediments and interbedded volcanics</t>
  </si>
  <si>
    <t>Eucalyptus persistens +/- Corymbia lamprophylla low open-woodland. Corymbia lamprophylla may dominate localised areas. Occurs on low hills and undulating rises formed from moderately to strongly deformed and metamorphosed sediments and interbedded volcani</t>
  </si>
  <si>
    <t>11.11.12</t>
  </si>
  <si>
    <t>13, (15), (4), (9)</t>
  </si>
  <si>
    <t>Gunn et al. (1967), Craven, Hope</t>
  </si>
  <si>
    <t>Eucalyptus orgadophila woodland on deformed and metamorphosed sediments and interbedded volcanics</t>
  </si>
  <si>
    <t>Eucalyptus orgadophila open-woodland. Occurs on moderately to strongly deformed and metamorphosed sediments and interbedded volcanics. Lowlands. (BVG1M: 11a)</t>
  </si>
  <si>
    <t>11.11.11</t>
  </si>
  <si>
    <t>11.11.10:  This regional ecosystem is subject to periodic canopy dieback due to drought in parts of central Queensland (Fensham and Holman, 1999). Sometimes aligned in bands along strike belt.</t>
  </si>
  <si>
    <t>SEASON: Late wet/dry season when there is good soil moisture. Early storm season or after good spring rains. INTENSITY: Various. INTERVAL: 6-15 years ( shorter intervals BBN: 3 - 7 years). STRATEGY: Burn less than 30% in any year. Burn under conditions of</t>
  </si>
  <si>
    <t>Goodedulla NP, Kroombit Tops NP, Charon Point CP, Shoalwater Bay CP, Narrien Range NP, Bania NP, Snake Range NP, [Gurgeena CP]</t>
  </si>
  <si>
    <t>13, 18, 10.3, (12), (14), (17), (3), (22), (5), (9), (15), (21)</t>
  </si>
  <si>
    <t>Forster and Barton (1995), Carrara, Macksford (in part); Gunn et al. (1967), Craven, Hope, Rutland; Speck et al. (1968), Ohio, Bannockburn, Boomer, Malakoff</t>
  </si>
  <si>
    <t>Eucalyptus melanophloia woodland on deformed and metamorphosed sediments and interbedded volcanics</t>
  </si>
  <si>
    <t>Eucalyptus melanophloia +/- E. crebra +/- Corymbia dallachiana +/- C. erythrophloia grassy or occasionally shrubby woodland or low woodland. Occurs on moderately to strongly deformed and metamorphosed sediments and Permian sediments. (BVG1M: 17b)
 Major v</t>
  </si>
  <si>
    <t>11.11.10</t>
  </si>
  <si>
    <t>Nairana NP, Narrien Range NP, Nairana NP (R), [Blackwood NP]</t>
  </si>
  <si>
    <t>13, 3, 18, 8, (7), (6), (10.3), (15), (2), (19)</t>
  </si>
  <si>
    <t>Gunn et al. (1967), Craven, Hope; Speck et al. (1968), Ohio, Torsdale; Story et al. (1967), Hillalong</t>
  </si>
  <si>
    <t>Eucalyptus populnea or E. brownii woodland on deformed and metamorphosed sediments and interbedded volcanics</t>
  </si>
  <si>
    <t>Eucalyptus populnea or E. brownii woodland to open-woodland. Occurs on undulating rises and lower slopes of hills formed on moderately to strongly deformed and metamorphosed sediments and interbedded volcanics. (BVG1M: 17a)</t>
  </si>
  <si>
    <t>11.11.9</t>
  </si>
  <si>
    <t>3, 4, (7)</t>
  </si>
  <si>
    <t>Eucalyptus shirleyi woodland on deformed and metamorphosed sediments and interbedded volcanics</t>
  </si>
  <si>
    <t>Eucalyptus shirleyi open-woodland. Occurs on moderately to strongly deformed and metamorphosed sediments and interbedded volcanics. Hills and ranges. (BVG1M: 13c)</t>
  </si>
  <si>
    <t>11.11.8</t>
  </si>
  <si>
    <t>11.11.7a:  Vegetation community 11.11.7a is subject to clearing and logging.
11.11.7x1:  Areas of 11.11.7x1 are extensively covered by mining leases and are not represented in protected areas. Areas of 11.11.7x1 are extensively covered by mining leases an</t>
  </si>
  <si>
    <t>Habitat for threatened flora species including Cycas ophiolitica, Capparis humistrata, Macrozamia serpentina, Corymbia xanthope, Hakea trineura, Capparis thozetiana, Neoroepera buxifolia, Pultenaea setulosa, Marsdenia brevifolia, Bursaria reevesii and the</t>
  </si>
  <si>
    <t>Princhester CP, North Pointer CP, Bukkulla CP, Flat Top Range RR, [Mount Etna Caves NP]</t>
  </si>
  <si>
    <t>Batianoff and Specht (1992); Forster and Barton (1995), Marlborough, Tungamull (in part); Batianoff and Singh (2001)</t>
  </si>
  <si>
    <t>Eucalyptus fibrosa subsp. fibrosa, Corymbia xanthope woodland on serpentinite</t>
  </si>
  <si>
    <t>Complex of vegetation on serpentinite hills and adjacent undulating colluvial aprons dominated by Eucalyptus fibrosa subsp. fibrosa +/- Corymbia xanthope +/- Corymbia spp. A variable shrub layer includes Acacia leptostachya, Hakea trineura, Xanthorrhoea s</t>
  </si>
  <si>
    <t>Threatening processes other than clearing. Under review.</t>
  </si>
  <si>
    <t>11.11.7</t>
  </si>
  <si>
    <t>TOW</t>
  </si>
  <si>
    <t>Narrien Range NP, Blackwood NP, Snake Range NP</t>
  </si>
  <si>
    <t>13, 3, 5, 7, (15)</t>
  </si>
  <si>
    <t>Gunn et al. (1967), Borilla, Carborough</t>
  </si>
  <si>
    <t>Corymbia leichhardtii, C. clarksoniana woodland on deformed and metamorphosed sediments and interbedded volcanics</t>
  </si>
  <si>
    <t>Corymbia leichhardtii, C. clarksoniana tall shrubby open-woodland with Lophostemon grandiflorus in gullies. Occurs on inland hills and ranges formed on moderately to strongly deformed and metamorphosed sediments and interbedded volcanics. (BVG1M: 13c)</t>
  </si>
  <si>
    <t>11.11.6</t>
  </si>
  <si>
    <t>11.11.5: The rainforest at higher altitude on topographic isolates such as Mount Aberdeen has close affinities with upland rainforest of Central Queensland Coast bioregion. In moist microhabitats such as sheltered gullies, rainforest tends to the notophyl</t>
  </si>
  <si>
    <t>Goodedulla NP, Bukkulla CP, Rundle Range NP, Bouldercombe Gorge RR, Mount Etna Caves NP, Dan Dan NP, Flat Top Range RR, Kroombit Tops NP, Reinke Scrub CP, Rundle Range RR, [Charon Point CP]</t>
  </si>
  <si>
    <t>18, 17, 14, (21), (12), (13), (2), (22)</t>
  </si>
  <si>
    <t>Forster and Barton (1995), Moore; Speck et al. (1968), Hillmore (2), Malakoff (1); Gunn and Nix (1977), 106</t>
  </si>
  <si>
    <t>Microphyll vine forest +/- Araucaria cunninghamii on old sedimentary rocks with varying degrees of metamorphism and folding</t>
  </si>
  <si>
    <t>Microphyll rainforest (with or without Araucaria cunninghamii emergents) and semi-evergreen vine thicket. Floristics and structure varies with site. There is usually a continuous tree canopy (9 - 15m high) with a wide range of species including Flindersia</t>
  </si>
  <si>
    <t>11.11.5</t>
  </si>
  <si>
    <t>Flat Top Range RR, Kroombit Tops NP, Rundle Range RR, Dan Dan NP, Wietalaba NP (R), Dawes NP, Capricorn Coast NP, Bania NP, Futter Creek CP, Rundle Range NP, Calliope CP</t>
  </si>
  <si>
    <t>18, 14, 22, (27)</t>
  </si>
  <si>
    <t>Forster and Barton (1995), Berserker; Speck et al. (1968), Gelobera, Irving</t>
  </si>
  <si>
    <t>Eucalyptus crebra woodland on old sedimentary rocks with varying degrees of metamorphism and folding. Coastal ranges</t>
  </si>
  <si>
    <t>Eucalyptus crebra woodland +/- Corymbia citriodora +/- E. tereticornis +/- C. tessellaris +/- Lophostemon suaveolens with Xanthorrhoea spp. and Macrozamia spp. often present in shrub layer. Eucalyptus moluccana often dominates the tree canopy on lower col</t>
  </si>
  <si>
    <t>11.11.4</t>
  </si>
  <si>
    <t>Goodedulla NP, Bouldercombe Gorge RR, Bukkulla CP, Rundle Range RR, Bania NP, Rundle Range NP, Kroombit Tops NP, [Gurgeena CP]</t>
  </si>
  <si>
    <t>18, 13, 14, 17</t>
  </si>
  <si>
    <t>Forster and Barton (1995), Berserker; Speck et al. (1968), Gelobera</t>
  </si>
  <si>
    <t>Corymbia citriodora, Eucalyptus crebra, E. acmenoides open forest on old sedimentary rocks with varying degrees of metamorphism and folding. Coastal ranges</t>
  </si>
  <si>
    <t>Corymbia citriodora, Eucalyptus crebra and E. acmenoides open-forest often with a Allocasuarina torulosa and whipstick Lophostemon confertus and/or Xanthorrhoea spp. and Macrozamia spp. tall shrub or low tree layer. Generally occurs on sub-coastal hills a</t>
  </si>
  <si>
    <t>11.11.3</t>
  </si>
  <si>
    <t>STRATEGY: Maintain fire management of surrounding country so that wildfires will be very limited in extent and do not penetrate Lancewood forests. ISSUES: Although fire promotes the germination of Lancewood seedlings, trees are killed by all but the lowes</t>
  </si>
  <si>
    <t>Blackwood NP, Snake Range NP</t>
  </si>
  <si>
    <t>3, 9, 13, 7, (4), (11), (5), (6)</t>
  </si>
  <si>
    <t>Gunn et al. (1967), Loudon, Hope, Copperfield</t>
  </si>
  <si>
    <t>Acacia shirleyi or A. catenulata low open forest on old sedimentary rocks with varying degrees of metamorphism and folding</t>
  </si>
  <si>
    <t>Acacia shirleyi or A. catenulata low open-forest. Eucalypt species may be present as emergent trees including Eucalyptus crebra and E. thozetiana. Occurs on hills and ranges formed on moderately to strongly deformed and metamorphosed sediments and interbe</t>
  </si>
  <si>
    <t>11.11.2</t>
  </si>
  <si>
    <t>STRATEGY: Manage surrounding country. Burn surrounding country only under conditions of good soil moisture and when plants are actively growing. Will be difficult to burn owing to a lack of ground fuel that normally occurs in this RE.</t>
  </si>
  <si>
    <t>Goodedulla NP, Homevale NP</t>
  </si>
  <si>
    <t>17, 9, 6, 18, 14, (11), (12), (2), (4), (7)</t>
  </si>
  <si>
    <t>Forster and Barton (1995), Rosewood, Boomer; Gunn et al. (1967), Copperfield, Borilla; Kent (1987), Ra6, Cd3; Speck et al. (1968), Boomer, Malakoff, Rosewood; Gunn and Nix (1977) LU 62</t>
  </si>
  <si>
    <t>Eucalyptus crebra +/- Acacia rhodoxylon woodland on old sedimentary rocks with varying degrees of metamorphism and folding</t>
  </si>
  <si>
    <t xml:space="preserve">Eucalyptus crebra woodland or tall woodland, often with Acacia rhodoxylon. Other species that may be present include Corymbia citriodora, C. leichhardtii, E. melanophloia, C. erythrophloia, C. clarksoniana, E. fibrosa subsp. fibrosa (subregion 18) and E. </t>
  </si>
  <si>
    <t>11.11.1</t>
  </si>
  <si>
    <t>34e</t>
  </si>
  <si>
    <t>All the springs are within Great Artesian Basin recharge areas. Impacted by excavation, pig rooting, stock and feral horse trampling, artificial extraction from the aquifer, inundation by impoundments and the introduction of ponded pastures.</t>
  </si>
  <si>
    <t>STRATEGY: Depending on position in the landscape, protection depends on broad-scale management of surrounding country, with numerous small fires throughout the year so that wildfires will be very limited in extent. ISSUES: If burning is to occur then impl</t>
  </si>
  <si>
    <t>Threatened species associated with mound springs include Arthraxon hispidus and endemic snails (Ponder and Clarke 1990). Disjunct populations of coastal plant species.</t>
  </si>
  <si>
    <t>Blackdown Tableland NP, Carnarvon NP, Palm Grove NP, Expedition NP, Precipice NP</t>
  </si>
  <si>
    <t>24,16,26,35,23,15,2,27</t>
  </si>
  <si>
    <t>Fensham and Fairfax (2002); Fensham et al. (2004)</t>
  </si>
  <si>
    <t>Springs associated with sandstone</t>
  </si>
  <si>
    <t>Springs. Associated with quartzose sandstone ranges. (BVG1M: 34e)</t>
  </si>
  <si>
    <t>Remaining areas severely impacted by excavation, pig rooting, stock and feral horse trampling, artificial extraction from the aquifer, inundation by impoundments and the introduction of ponded pastures.</t>
  </si>
  <si>
    <t>11.10.14</t>
  </si>
  <si>
    <t>11.10.13:  This regional ecosystem merges into regional ecosystem 11.10.1 which is dominated by C. citriodora or E. crebra.</t>
  </si>
  <si>
    <t>Habitat for species with restricted and disjunct distributions including Eucalyptus suffulgens and Corymbia bunites. Habitat for near threatened plant taxa, Wahlenbergia islensis.</t>
  </si>
  <si>
    <t>Expedition (Limited Depth) NP, Carnarvon NP, Blackdown Tableland NP, Palmgrove NP (S), Precipice NP, Isla Gorge NP, Snake Range NP, Expedition RR, Humboldt NP</t>
  </si>
  <si>
    <t>24, 16, 20, 15, (10), (18)</t>
  </si>
  <si>
    <t>Dowling and Stephens (1997), 10b, 12, 15, 16</t>
  </si>
  <si>
    <t>Eucalyptus spp. and/or Corymbia spp. open forest on scarps and sandstone tablelands</t>
  </si>
  <si>
    <t>Open-forest (to woodland) with a range of canopy species including Eucalyptus cloeziana, E. melanoleuca, E. sphaerocarpa, Corymbia bunites, C. hendersonii, C. trachyphloia, E. suffulgens, C. leichhardtii, C. citriodora, E. baileyana. Occurs on sandstone s</t>
  </si>
  <si>
    <t>11.10.13</t>
  </si>
  <si>
    <t>SEASON: Late wet/dry season when there is good soil moisture. Early storm season or after good spring rains. INTENSITY: Moderate to high. INTERVAL: 6-10 years. STRATEGY: Burn less than 10-30% in any year. Burn surrounding vegetation under conditions of go</t>
  </si>
  <si>
    <t>11, 10, 6, 15, 24</t>
  </si>
  <si>
    <t>Galloway et al. (1974), LU3; Gunn et al. (1967), Carborough; Neldner (1984), 34; Speck et al. (1968), Carborough; Story et al. (1967), Cotherstone</t>
  </si>
  <si>
    <t>Eucalyptus populnea woodland on medium to coarse-grained sedimentary rocks</t>
  </si>
  <si>
    <t>Eucalyptus populnea predominates and forms a distinct but discontinuous canopy (8-14 m high). Eremophila mitchellii usually dominates a distinct low tree/ tall shrub layer (2-4 m tall). Scattered low shrubs are often present and in places, Pimelea microce</t>
  </si>
  <si>
    <t>11.10.12</t>
  </si>
  <si>
    <t>11.10.11:  Density of Callitris glaucophylla varies from sparse to dense depending on fire frequency and other management factors.</t>
  </si>
  <si>
    <t>SEASON: Late wet/dry season when there is good soil moisture. Early storm season or after good spring rains. INTENSITY: Moderate. INTERVAL: 3-5 years. STRATEGY: Burn less than 30% in any year. Burn under conditions of good soil moisture and when plants ar</t>
  </si>
  <si>
    <t>Chesterton Range NP, Carnarvon NP, Palmgrove NP (S)</t>
  </si>
  <si>
    <t>26, 24, (15)</t>
  </si>
  <si>
    <t>Galloway et al. (1974), LU8, LU 29, LU30 (in part); Gunn et al. (1967), Playfair; Neldner (1984), 19b</t>
  </si>
  <si>
    <t>Eucalyptus populnea, E. melanophloia +/- Callitris glaucophylla woodland on coarse-grained sedimentary rocks</t>
  </si>
  <si>
    <t>Eucalyptus populnea predominates forming a discontinuous canopy (13-18 m high). E. melanophloia is often present in the canopy, and occasionally E. chloroclada trees occur. Eucalyptus moluccana or E. microcarpa may dominate localised areas. Callitris glau</t>
  </si>
  <si>
    <t>11.10.11</t>
  </si>
  <si>
    <t>20a</t>
  </si>
  <si>
    <t>The distribution and abundance of Callitris glaucophylla may reflect fire history as regular burning prevents the regeneration of this species.</t>
  </si>
  <si>
    <t xml:space="preserve">SEASON: Late wet/early dry season when there is good soil moisture. Early storm season or after good spring rains. INTENSITY: Low to moderate. INTERVAL: 6-10 years. STRATEGY: Burn less than 10-30% in any year to achieve a mosaic. Burn under conditions of </t>
  </si>
  <si>
    <t>Carnarvon NP, Chesterton Range NP, Precipice NP</t>
  </si>
  <si>
    <t>24, 26, 15, 27</t>
  </si>
  <si>
    <t>Galloway et al. (1974), LU7; Gunn et al. (1967), Playfair; Neldner (1984), 8, 19a</t>
  </si>
  <si>
    <t>Callitris glaucophylla woodland on coarse-grained sedimentary rocks</t>
  </si>
  <si>
    <t>Callitris glaucophylla woodland to open-forest often associated with Eucalyptus melanophloia in the tree canopy and a sparse ground layer. Various other tree species may be present including Corymbia clarksoniana, Eucalyptus populnea, C. tessellaris, E. c</t>
  </si>
  <si>
    <t>11.10.9</t>
  </si>
  <si>
    <t>Palmgrove NP (S), Cania Gorge NP, Snake Range NP, Tooloombah Creek CP</t>
  </si>
  <si>
    <t>21, 6, 15, 18, 10, 11, (22), (5), (13), (27), (24), (16), (20)</t>
  </si>
  <si>
    <t>Fensham: (1995); Fensham and Streimann (1997)</t>
  </si>
  <si>
    <t>Semi-evergreen vine thicket in sheltered habitats on medium to coarse-grained sedimentary rocks</t>
  </si>
  <si>
    <t>Semi-evergreen vine thicket and microphyll rainforest. Occurs on medium to coarse-grained sediments that may be subject to local enrichment from adjacent rocks such as basalt as well as seepage. (BVG1M: 7a)</t>
  </si>
  <si>
    <t>11.10.8</t>
  </si>
  <si>
    <t>11.10.7:  The occurrences in sub region 14 are unusual in that they are coastal.</t>
  </si>
  <si>
    <t>Chesterton Range NP, Precipice NP, Carnarvon NP, Isla Gorge NP, Snake Range NP, Tooloombah Creek CP, Palmgrove NP (S), [Cania Gorge NP]</t>
  </si>
  <si>
    <t>24, 26, 6, 27, 15, (5), (11), (10), (13), (21)</t>
  </si>
  <si>
    <t>Forster and Barton (1995), Torilla; Galloway et al. (1974), LU2; Gunn et al. (1967), Carborough (3); Gunn and Nix (1977), LU 24 (in Carborough LS); Neldner (1984), 31a, 14a; Speck et al. (1968), Duaringa</t>
  </si>
  <si>
    <t>Eucalyptus crebra woodland on coarse-grained sedimentary rocks</t>
  </si>
  <si>
    <t xml:space="preserve">Eucalyptus crebra and/or E. melanophloia +/- E. populnea shrubby woodland. Eucalyptus melanophloia and/or E. crebra predominate and form a distinct but open canopy. E. populnea is commonly present and may be locally dominant particularly on lower slopes. </t>
  </si>
  <si>
    <t>11.10.7</t>
  </si>
  <si>
    <t>11.10.6:  Structure and composition of shrub and ground layer varies with fire regime.</t>
  </si>
  <si>
    <t>Carnarvon NP, Chesterton Range NP</t>
  </si>
  <si>
    <t>24, 26, (15)</t>
  </si>
  <si>
    <t>Galloway et al. (1974): LU5 and 6; Neldner (1984), 29</t>
  </si>
  <si>
    <t>Angophora leiocarpa, Callitris glaucophylla open woodland on coarse-grained sedimentary rocks. Broad valleys</t>
  </si>
  <si>
    <t>Angophora leiocarpa and Callitris glaucophylla +/- Lysicarpus angustifolius shrubby woodland to open-woodland. Trees such as Corymbia trachyphloia, Eucalyptus melanophloia and E. chloroclada are common components of the canopy layer. There is often a dive</t>
  </si>
  <si>
    <t>11.10.6</t>
  </si>
  <si>
    <t>Blackdown Tableland NP, Ghungalu CP</t>
  </si>
  <si>
    <t>Dowling and Stephens (1996), 11, 13, 14</t>
  </si>
  <si>
    <t>Eucalyptus sphaerocarpa +/- E. mensalis, E. saligna, tall open forest on coarse-grained sedimentary rocks. Tablelands</t>
  </si>
  <si>
    <t>Eucalyptus sphaerocarpa and/or E. mensalis and/or E. saligna tall open-forest on Cainozoic to Proterozoic consolidated, medium to coarse-grained sediments. Occurs on ranges and tablelands often with deep sandy soils and in places red earths (land zone 5).</t>
  </si>
  <si>
    <t>11.10.5</t>
  </si>
  <si>
    <t>11.10.4:  Species richness declines in north of bioregion. Many areas have been extensively logged which has resulted in a decrease in the number of trees in the larger size classes which included many important habitat trees.</t>
  </si>
  <si>
    <t>Habitat for threatened flora species including Acacia curranii, A. handonis, A. lauta, Bertya calycina, Calytrix islensis and Eucalyptus beaniana and the near threatened flora species A. pubicosta, A. tenuinervis, A. islana and E. curtisii.</t>
  </si>
  <si>
    <t>Carnarvon NP, Expedition (Limited Depth) NP, Palmgrove NP (S), Nuga Nuga NP, Chesterton Range NP, Beeron NP, Kroombit Tops NP, Minerva Hills NP, MacKenzie Island CP</t>
  </si>
  <si>
    <t>24, 15, 20, 6, 26, (27)</t>
  </si>
  <si>
    <t>Galloway et al. (1974), LU1; Gunn et al. (1967), Carborough; Mullins (1980), Marmadua, Tinkers, Allowee; Neldner (1984), 15</t>
  </si>
  <si>
    <t>Eucalyptus decorticans, Lysicarpus angustifolius +/- Eucalyptus spp., Corymbia spp., Acacia spp. woodland on coarse-grained sedimentary rocks. Crests and scarps</t>
  </si>
  <si>
    <t>Eucalyptus decorticans, Lysicarpus angustifolius +/- Eucalyptus spp., Corymbia spp., Acacia spp. woodland on coarse-grained sedimentary rocks</t>
  </si>
  <si>
    <t>Eucalyptus decorticans predominates forming a distinct but discontinuous canopy (25-30m high). Eucalyptus decorticans usually forms pure stands, however other Eucalyptus spp. often form part of the canopy and dominate Other tree species that may be presen</t>
  </si>
  <si>
    <t>11.10.4</t>
  </si>
  <si>
    <t>STRATEGY: Protection relies on broad-scale management of surrounding country with numerous small fires throughout the year so that wildfires will be very limited in extent. ISSUES: Typically not enough ground vegetation to carry a fire.</t>
  </si>
  <si>
    <t>Habitat for threatened flora species including Acacia deuteroneura, A. lauta, A. wardellii and Bertya calycina.</t>
  </si>
  <si>
    <t>Carnarvon NP, Chesterton Range NP, Expedition (Limited Depth) NP, Precipice NP, Isla Gorge NP, Snake Range NP, Humboldt NP, Nuga Nuga NP</t>
  </si>
  <si>
    <t>26, 24, 15, 6, 16, (10), (11), (20), (21), (13)</t>
  </si>
  <si>
    <t>Gunn et al. (1967), Carborough; Neldner (1984), 5, 13a, 41; Speck et al. (1968), Duaringa</t>
  </si>
  <si>
    <t>Acacia catenulata or A. shirleyi open forest on coarse-grained sedimentary rocks. Crests and scarps</t>
  </si>
  <si>
    <t>Acacia catenulata and/or A. shirleyi form a distinct but discontinuous low open-forest to open-forest canopy (8-12, rarely 18m high). Other Acacia spp. such as A. sparsiflora and A. rhodoxylon may form part of the canopy and in places may predominate. Sca</t>
  </si>
  <si>
    <t>11.10.3</t>
  </si>
  <si>
    <t>SEASON: n/a. a: Late wet/dry season when there is good soil moisture. Early storm season or after good spring rains. INTENSITY: n/a. a: Moderate to high. INTERVAL: n/a. a: 6-10 years. STRATEGY: No fire management required. Protection relies on broad-scale</t>
  </si>
  <si>
    <t>Habitat for disjunct populations of flora species typical of South East Queensland bioregion.</t>
  </si>
  <si>
    <t>Carnarvon NP, Blackdown Tableland NP, Precipice NP, Isla Gorge NP</t>
  </si>
  <si>
    <t>24, 23, 16, 18, 21, (22)</t>
  </si>
  <si>
    <t>Dowling and Stephens (1996), 17; Galloway et al. (1974), LU4 (in part); Neldner (1984), 26b</t>
  </si>
  <si>
    <t>Tall open forest in sheltered gorges on coarse-grained sedimentary rocks</t>
  </si>
  <si>
    <t>Eucalyptus saligna, Syncarpia glomulifera subsp. glomulifera open-forest. Corymbia citriodora, E. major, E. acmenoides and C. trachyphloia occur on drier sites. Often a distinct shrub layer dominated by species such as Livistona spp. and Pittosporum undul</t>
  </si>
  <si>
    <t>11.10.2</t>
  </si>
  <si>
    <t>11.10.1:  This regional ecosystem has been extensively logged which has resulted in a decrease in the number of trees in the larger size classes which included many important habitat trees.</t>
  </si>
  <si>
    <t>SEASON: Late wet/dry season when there is good soil moisture. Early storm season or after good spring rains. INTENSITY: Moderate to high. INTERVAL: 6-10 years (shorter intervals in BBN: 3 - 7 years). STRATEGY: Burn less than 10-30% in any year. Burn surro</t>
  </si>
  <si>
    <t>Expedition (Limited Depth) NP, Carnarvon NP, Palmgrove NP (S), Blackdown Tableland NP, Isla Gorge NP, Nuga Nuga NP, Expedition RR, Snake Range NP, Dawes NP, Chesterton Range NP, Cania Gorge NP, Precipice NP, Humboldt NP, Tooloombah Creek CP, Stones Countr</t>
  </si>
  <si>
    <t>24, 20, 6, 27, (31), (26), (23), (16), (15), (21), (11), (18)</t>
  </si>
  <si>
    <t>Speck et al. (1968), Duaringa, Melbadale; Story et al. (1967), Cotherstone; Gunn and Nix (1977), LU 18, 56; Galloway et al. (1974), LU2; Neldner (1984), 17; Dowling and Stephens (1997), 10a</t>
  </si>
  <si>
    <t>Corymbia citriodora open forest on coarse-grained sedimentary rocks</t>
  </si>
  <si>
    <t>Corymbia citriodora predominates and forms a distinct but discontinuous open-forest (to woodland) canopy (20-30m high). On rocky slopes, Eucalyptus crebra and C. hendersonii may be scattered throughout the canopy. On flats and footslopes, scattered E. cre</t>
  </si>
  <si>
    <t>11.10.1</t>
  </si>
  <si>
    <t>27a</t>
  </si>
  <si>
    <t>Naturally restricted regional ecosystem confined to Surat and Roma area. Extensively cleared and cultivated.</t>
  </si>
  <si>
    <t>SEASON: n/a. INTENSITY: n/a. ISSUES: This RE is very diverse and sensitive to fire. Do not target for burning, although low intensity fire with good soil moisture may be appropriate. The ground layer of perennial grasses and forbs may become dense, howeve</t>
  </si>
  <si>
    <t>29</t>
  </si>
  <si>
    <t>Neldner (1984), 22c; Galloway et al. (1974), LU 41 (in part)</t>
  </si>
  <si>
    <t>Lysiphyllum carronii, Atalaya hemiglauca +/- Eucalyptus melanophloia +/- Acacia excelsa open woodland</t>
  </si>
  <si>
    <t>Atalaya hemiglauca predominates and together with Lysiphyllum carronii, (which may be codominant), forms a distinct but discontinuous open-woodland to scattered trees canopy. Scattered Acacia excelsa and Eucalyptus melanophloia, Acacia harpophylla (in pla</t>
  </si>
  <si>
    <t>Many remaining areas are highly fragmented which is associated with severe degradation of ground layer.</t>
  </si>
  <si>
    <t>11.9.14</t>
  </si>
  <si>
    <t>The three eucalypt species that define this regional ecosystem intergrade.</t>
  </si>
  <si>
    <t>SEASON: Late wet/early dry season when there is good soil moisture. Early storm season or after good spring rains. INTENSITY: Low to moderate. INTERVAL: 6 -10 years. STRATEGY: Restrict to less than 30-60% in any year. Rotate burns in mosaic patches. Maint</t>
  </si>
  <si>
    <t>Habitat for uncommon mallee eucalypt species including Eucalyptus bakeri and E. viridis in the Inglewood-Warwick area.</t>
  </si>
  <si>
    <t>Homevale NP, Carnarvon NP, Morgan Park CP, Homevale RR, Main Range NP</t>
  </si>
  <si>
    <t>31, 27, 32, 6, 19, (12.11), (24)</t>
  </si>
  <si>
    <t>Young and McDonald (1989), 10d</t>
  </si>
  <si>
    <t>Eucalyptus moluccana or E. microcarpa open forest on fine grained sedimentary rocks</t>
  </si>
  <si>
    <t>Eucalyptus moluccana or E. microcarpa or E. woollsiana (restricted to south of bioregion) open-forest. Allocasuarina luehmannii can be present in understorey. Occurs on Cainozoic to Proterozoic consolidated, fine-grained sediments. Lower slopes. (BVG1M: 1</t>
  </si>
  <si>
    <t>11.9.13</t>
  </si>
  <si>
    <t>Naturalised species associated with this regional ecosystem include *Malvastrum americanum and *Hibiscus trionum. Extensively utilised for cropping and improved pastures. Usually occurs in close association with RE 11.9.5.</t>
  </si>
  <si>
    <t>SEASON: Late wet/early dry season when there is good soil moisture. Early storm season or after good spring rains. INTENSITY: Various. Mainly low, but also moderate. INTERVAL: &gt;3years. STRATEGY: Low to moderate burns can help limit the spread of fires. Bu</t>
  </si>
  <si>
    <t>21, 27, 2, 20, (6), (25), (11), (22)</t>
  </si>
  <si>
    <t>Gunn et al. (1967), Portwine (3); Story et al. (1967), Arcadia (4); Speck et al. (1968), Kiddell (6); Gunn and Nix (1977), LU 74, 102; Neldner (1984), 28 (127)</t>
  </si>
  <si>
    <t>Dichanthium sericeum grassland with clumps of Acacia harpophylla on fine-grained sedimentary rocks</t>
  </si>
  <si>
    <t>Grassland dominated by Dichanthium sericeum and forms a mosaic with clumps of Acacia harpophylla, Lysiphyllum hookeri and L. carronii (usually 8+/-3m high). However, a wide range of other grass and forb species are usually present and may dominant dependi</t>
  </si>
  <si>
    <t>11.9.12</t>
  </si>
  <si>
    <t>TS</t>
  </si>
  <si>
    <t>Occurs in south-western part of bioregion. Cleared for pasture or impacted by total grazing pressure. This regional ecosystem is distinguished from A. harpophylla open forest (11.9.5) by its low canopy height (&lt; 12m often 4-6m high). Shrubland areas may b</t>
  </si>
  <si>
    <t>Tregole NP, Chesterton Range NP</t>
  </si>
  <si>
    <t>26, (15), (6.4), (10.4), (6.2), (4.4)</t>
  </si>
  <si>
    <t>Neldner (1984), 50; Turner (1978), B1 (18), B2 (22)</t>
  </si>
  <si>
    <t>Acacia harpophylla shrubland on fine-grained sedimentary rocks</t>
  </si>
  <si>
    <t>Acacia harpophylla predominates forming a distinct but discontinuous canopy (4-6m high). A well-developed tall shrub/low tree layer dominated by species such as Eremophila mitchellii, Lysiphyllum carronii and Geijera parviflora is present and some emergen</t>
  </si>
  <si>
    <t>11.9.11</t>
  </si>
  <si>
    <t>Extensively cleared for cropping and pasture. Sometimes the Acacia harpophylla and/or Casuarina cristata forms small clumps. Where these clumps are &gt; 5 ha they are defined as 11.9.5.</t>
  </si>
  <si>
    <t>Carnarvon NP, Tregole NP, Chesterton Range NP, Homevale NP, Morven CP</t>
  </si>
  <si>
    <t>26, 6, 25, (28), (15), (29), (31), (6.2)</t>
  </si>
  <si>
    <t>Galloway et al. (1974), LU37, LU39; Neldner (1984), 22a; Speck et al. (1968), Woleebee; Story et al. (1967), Arcadia</t>
  </si>
  <si>
    <t>Acacia harpophylla, Eucalyptus populnea open forest on fine-grained sedimentary rocks</t>
  </si>
  <si>
    <t>Eucalyptus populnea, Acacia harpophylla open forest on fine-grained sedimentary rocks</t>
  </si>
  <si>
    <t>Eucalyptus populnea predominates forming a distinct but discontinuous canopy (15-18 m tall). Acacia harpophylla and sometimes Casuarina cristata usually forms a lower tree layer (8-14 m tall) which occasionally becomes the dominant layer. An open to moder</t>
  </si>
  <si>
    <t>Threatening processes other than clearing.</t>
  </si>
  <si>
    <t>11.9.10</t>
  </si>
  <si>
    <t>11.9.9:  Extensively cleared or thinned for pasture.</t>
  </si>
  <si>
    <t>SEASON: Late wet/dry season when there is good soil moisture. Early storm season or after good spring rains. INTENSITY: Low to moderate. INTERVAL: 6-10 years. STRATEGY: Restrict to less than 30% in any year. Burn under conditions of good soil moisture and</t>
  </si>
  <si>
    <t>Homevale NP, Homevale RR, Carnarvon NP, Morgan Park CP, Homevale CP</t>
  </si>
  <si>
    <t>6, 31, 32, 21, 20, (19), (2), (22), (18)</t>
  </si>
  <si>
    <t>Story et al. (1967), Rewan; Young and McDonald (1989), 10e</t>
  </si>
  <si>
    <t>Eucalyptus crebra woodland on fine-grained sedimentary rocks</t>
  </si>
  <si>
    <t>Eucalyptus crebra grassy woodland. Eucalyptus moluccana sometimes conspicuous on lower slopes. Occurs on Cainozoic to Proterozoic consolidated, fine-grained sediments. (BVG1M: 13c)
 Major vegetation communities include: 
11.9.9a:  Eucalyptus albens +/- E.</t>
  </si>
  <si>
    <t>11.9.9</t>
  </si>
  <si>
    <t>Extensively cleared for cropping and pasture. Macropteranthes leichhardtii achieves high levels of dominance in this regional ecosystem.</t>
  </si>
  <si>
    <t>Carnarvon NP, Palmgrove NP (S), Nuga Nuga NP, [Albinia CP], [Albinia NP]</t>
  </si>
  <si>
    <t>15, 21, 20, (23)</t>
  </si>
  <si>
    <t>Gunn et al. (1967), Wharton, Cungelella; Story et al. (1967), Bedourie</t>
  </si>
  <si>
    <t>Macropteranthes leichhardtii thicket on fine grained sedimentary rocks</t>
  </si>
  <si>
    <t>Macropteranthes leichhardtii thicket. Occurs on Cainozoic to Proterozoic consolidated, fine-grained sediments. Lowlands. (BVG1M: 7a)</t>
  </si>
  <si>
    <t>11.9.8</t>
  </si>
  <si>
    <t>11.9.7:  Extensively cleared for cropping and pasture.</t>
  </si>
  <si>
    <t>Carnarvon NP, [Precipice NP]</t>
  </si>
  <si>
    <t>26, 27, 6, 31, 25, (20), (15), (24), (21), (11), (32), (29)</t>
  </si>
  <si>
    <t>Dawson (1972), 11; Galloway et al. (1974), LU10, LU11; Speck et al. (1968), Montana; Mullins (1980), Greys Gate; Neldner (1984), 23b, 24, 34b; Vandersee (1975), Emu Vale; Gunn et al. (1967), Girrah (in part), Skye (3); Turner (1978), E5 (45); Burgess (200</t>
  </si>
  <si>
    <t>Eucalyptus populnea, Eremophila mitchellii shrubby woodland on fine-grained sedimentary rocks</t>
  </si>
  <si>
    <t>Eucalyptus populnea predominates forming a distinct but discontinuous canopy (10-20 m tall). Occasionally E. melanophloia is present in the canopy. Lower trees are absent or infrequent. An open to dense, tall shrub layer is always present, with Eremophila</t>
  </si>
  <si>
    <t>11.9.7</t>
  </si>
  <si>
    <t>11.9.6:  Cleared for cropping.</t>
  </si>
  <si>
    <t>25, 31</t>
  </si>
  <si>
    <t>Fensham and Fairfax: (1997)</t>
  </si>
  <si>
    <t>Acacia melvillei +/- A. harpophylla open forest on fine-grained sedimentary rocks</t>
  </si>
  <si>
    <t>Open-forest dominated by Acacia melvillei with or without Acacia harpophylla, and with or without Eucalyptus populnea. Ground cover may be sparse. Occurs on Cainozoic to Proterozoic consolidated fine-grained sediments on gently undulating landscapes on mo</t>
  </si>
  <si>
    <t>11.9.6</t>
  </si>
  <si>
    <t>11.9.5:  Extensively cleared for cropping and pasture.
11.9.5a: Common in the Arcadia Valley and Taroom area.</t>
  </si>
  <si>
    <t>Habitat for threatened fauna species including Jalmenus eubulus, pale imperial hairstreak butterfly (Eastwood et al. 2008)</t>
  </si>
  <si>
    <t>Carnarvon NP, Palmgrove NP (S), Expedition (Limited Depth) NP, Tregole NP, Chesterton Range NP, Isla Gorge NP, Precipice NP, Roundstone CP, Homevale NP, Lake Murphy CP, Nuga Nuga NP, Carraba CP, Taunton NP (S), Irongate CP, Homevale RR, Bunya Mountains NP</t>
  </si>
  <si>
    <t>26, 25, 21, 20, 27, 15, (33), (32), (6), (11), (31), (29), (28), (19), (24)</t>
  </si>
  <si>
    <t xml:space="preserve">Dawson (1972), Ulimaroa (1-3); Galloway et al. (1974), LU 38, 40, (41), 43, 44; Gunn and Nix (1977), LU 34, 37, 38, 41, 46, 50, 53, 72, 75, 93, 100, 101; Gunn et al. (1967), Craven (4), Cungelella (1,3), Hillalong (3), Kareela (4), Rutland (4), Skye (4), </t>
  </si>
  <si>
    <t>Acacia harpophylla and/or Casuarina cristata open forest on fine-grained sedimentary rocks</t>
  </si>
  <si>
    <t>Open-forest dominated by Acacia harpophylla and/or Casuarina cristata (10-20m) or Acacia harpophylla with a semi-evergreen vine thicket understorey. Open-forest dominated by C. cristata is more common in southern parts of the bioregion. A prominent low tr</t>
  </si>
  <si>
    <t>11.9.5</t>
  </si>
  <si>
    <t>11.9.4:  Extensively cleared for cropping and pasture. Distinguished from RE 11.9.8 by absence of Macropteranthes leichhardtii. 11.9.4b is distinguished from 11.9.5 by dense softwood scrub understorey. In places the vine thicket is associated with areas t</t>
  </si>
  <si>
    <t>Habitat for threatened flora species including Cadellia pentastylis.</t>
  </si>
  <si>
    <t>Expedition (Limited Depth) NP, Palmgrove NP (S), Carnarvon NP, Expedition RR, Isla Gorge NP, Highworth Bend CP, Precipice NP, Bunya Mountains NP, Stones Country RR, Mount Scoria CP, Main Range NP</t>
  </si>
  <si>
    <t>21, 27, 26, 11, 20, 31, 19, 24, 6, 22, (25)</t>
  </si>
  <si>
    <t>Neldner (1984), 1; Speck et al. (1968), Wandoan, Eurombah; Story et al. (1967), Arcadia; Vandersee (1975), Emu Vale; Galloway et al. (1974), LU9; Gunn and Nix (1977) LU 101</t>
  </si>
  <si>
    <t>Semi-evergreen vine thicket on fine-grained sedimentary rocks</t>
  </si>
  <si>
    <t>Semi-evergreen vine thicket or Acacia harpophylla with a semi-evergreen vine thicket understorey on fine-grained sedimentary rocks</t>
  </si>
  <si>
    <t>Semi-evergreen vine thicket. Occurs on crests, mid-slopes, undulating plains and rises formed from fine-grained sediments. (BVG1M: 7a)
 Major vegetation communities include: 
11.9.4a:  Semi-evergreen vine thicket, generally dominated by a low tree layer (</t>
  </si>
  <si>
    <t>11.9.4</t>
  </si>
  <si>
    <t>11.9.3: Includes areas on lightly folded older sediments in western parts of bioregion (e.g. Mantuan Downs area). Extensively cultivated and converted to pasture or cropping lands or modified by total grazing. Subject to invasion by the exotic species *Pe</t>
  </si>
  <si>
    <t>Tregole NP, Carnarvon NP</t>
  </si>
  <si>
    <t>26, 29, 15, 6, (21)</t>
  </si>
  <si>
    <t>Galloway et al. (1974), LU14; Neldner (1984),, 66, 67; Speck et al. (1968), Kiddell; Fensham (1999), bluegrass on sediments</t>
  </si>
  <si>
    <t>Dichanthium spp., Astrebla spp. grassland on fine-grained sedimentary rocks</t>
  </si>
  <si>
    <t>Grassland dominated by Dichanthium sericeum and/or Astrebla spp. (A. lappacea, A. elymoides and A. squarrosa) but contains large numbers of short-lived perennial grasses, annual grasses and annual forbs, which may dominant depending on seasonal conditions</t>
  </si>
  <si>
    <t>11.9.3</t>
  </si>
  <si>
    <t>11.9.2:  Intergrades with grasslands (11.9.3) in many areas.</t>
  </si>
  <si>
    <t>Carnarvon NP, Homevale NP, Palmgrove NP (S), Taunton NP (S), Homevale RR, Bunya Mountains NP, Highworth Bend CP</t>
  </si>
  <si>
    <t>6, 15, 11, 21, 23, 26, 29, (20), (31), (24), (27), (22)</t>
  </si>
  <si>
    <t>Galloway et al. (1974), LU12, LU13; Neldner (1984), 31b; Gunn et al. (1967), Girrah (in part); Speck et al. (1968), Woleebee, Wandoan; Gunn and Nix (1977) LU 94; Burgess (2003) (VA19), (VA17), Mt Stuart, Red-one</t>
  </si>
  <si>
    <t>Eucalyptus melanophloia +/- E. orgadophila woodland on fine-grained sedimentary rocks</t>
  </si>
  <si>
    <t xml:space="preserve">Eucalyptus melanophloia and/or E. orgadophila grassy woodland to open-woodland. Other tree species occasionally present as subdominants include Corymbia erythrophloia, Eucalyptus populnea or Corymbia dallachiana. Occurs on rises on undulating plains with </t>
  </si>
  <si>
    <t>11.9.2</t>
  </si>
  <si>
    <t>Extensively cleared for cropping and pasture. Includes areas of A. harpophylla/E. mitchellii scattered trees with much bare ground and severe sheet or gully erosion (Gunn et al. 1967, Wharton land unit 5), Turner et al 1978, land unit 28, 29)</t>
  </si>
  <si>
    <t>Taunton NP (S), Blackdown Tableland NP, Carnarvon NP, Palmgrove NP (S), Humboldt NP, Isla Gorge NP, Homevale NP</t>
  </si>
  <si>
    <t>11, 21, 15, 25, 26, 19, (20), (10), (6), (16), (27)</t>
  </si>
  <si>
    <t>Gunn et al. (1967), Hillalong (3), Humboldt (3), Rutland (5), Skye (4) Wharton (3); Speck et al. (1968), Eurombah (6), Wandoan (5),Womblebank (4); Story et al. (1967), Arcadia (2), Daunia (3,4); Gunn and Nix (1977), LU 34, 46; Turner (1978), Highlands (28</t>
  </si>
  <si>
    <t>Acacia harpophylla-Eucalyptus cambageana open forest to woodland on fine-grained sedimentary rocks</t>
  </si>
  <si>
    <t>Open-forest to woodland of Eucalyptus cambageana or E. thozetiana and Acacia harpophylla. Eucalyptus cambageana is commonly codominant with Acacia harpophylla in the open-forest, or the open-forest may be dominated by A. harpophylla and have scattered eme</t>
  </si>
  <si>
    <t>11.9.1</t>
  </si>
  <si>
    <t>SEASON: Late wet/dry season when there is good soil moisture. Early storm season or after good spring rains. INTENSITY: Low to moderate. INTERVAL: 6-10 years (shorter intervals in BBN: 3 - 7 years). STRATEGY: Restrict to less than 30% in any year. Burn un</t>
  </si>
  <si>
    <t>31, 10, 6, (22), (15)</t>
  </si>
  <si>
    <t>Christian et al. (1953), Strathmore; Harris et al. (1998), 7b</t>
  </si>
  <si>
    <t>Eucalyptus brownii or Eucalyptus populnea woodland on Cainozoic igneous rocks. Lowlands</t>
  </si>
  <si>
    <t>Eucalyptus brownii or Eucalyptus populnea woodland on Cainozoic igneous rocks</t>
  </si>
  <si>
    <t>Eucalyptus brownii (subregion 2) or E. populnea (subregion 31) grassy woodland to open-woodland. A dense shrubby layer may be present. Occurs on flat to gently undulating plains to low hills, formed from Cainozoic igneous rocks. Reddish brown to brown cla</t>
  </si>
  <si>
    <t>11.8.15</t>
  </si>
  <si>
    <t>6</t>
  </si>
  <si>
    <t>Christian et al. (1953), Strathmore</t>
  </si>
  <si>
    <t>Eucalyptus crebra, Corymbia dallachiana woodland on Cainozoic igneous rocks</t>
  </si>
  <si>
    <t>Eucalyptus crebra and Corymbia dallachiana grassy woodland. Occurs on Cainozoic igneous rocks. Lowlands. (BVG1M: 11a)</t>
  </si>
  <si>
    <t>11.8.14</t>
  </si>
  <si>
    <t>The microphyll/notophyll vine forest component of this regional ecosystem is restricted to subregion 14 and contiguous with similar regional ecosystems in the Central Queensland Coast bioregion. May invade areas of adjacent woodlands, such as RE 11.8.5</t>
  </si>
  <si>
    <t>Habitat for threatened flora species Croton magneticus.</t>
  </si>
  <si>
    <t>Homevale NP, Mount Scoria CP</t>
  </si>
  <si>
    <t>6, 22, 19, 11, 14, (27)</t>
  </si>
  <si>
    <t>Forster and Barton (1995), Barmoya, Rossmoya; Speck et al. (1968), Grevillea;</t>
  </si>
  <si>
    <t>Semi-evergreen vine thicket and microphyll vine forest on Cainozoic igneous rocks. Lowlands</t>
  </si>
  <si>
    <t>Semi-evergreen vine thicket and microphyll vine forest on Cainozoic igneous rocks</t>
  </si>
  <si>
    <t>Semi-evergreen vine thicket and microphyll/notophyll rainforest. In drier or rockier habitats, Casuarina cristata or Acacia harpophylla may dominate the tree layer. A dense shrub layer of Acalypha eremorum, Diospyros humilis and Planchonella cotinifolia i</t>
  </si>
  <si>
    <t>11.8.13</t>
  </si>
  <si>
    <t>This type is restricted to the plateau surface of Lord's Table Mountain, which is a Tertiary basalt mesa that has been protected from weathering because of its resistant trachytic lava cap (Galloway 1967).</t>
  </si>
  <si>
    <t>Never grazed by cattle, due to the inaccessibility of the landform. The population of Eucalyptus microcarpa is isolated from the main occurrence of this species in southern Queensland.</t>
  </si>
  <si>
    <t>Peak Range NP</t>
  </si>
  <si>
    <t>Fensham and Holman (1998a)</t>
  </si>
  <si>
    <t>Eucalyptus microcarpa, E. exserta woodland on Cainozoic igneous rocks</t>
  </si>
  <si>
    <t>Eucalyptus microcarpa and E. exserta low forest. Occurs on Cainozoic igneous rocks (trachyte). (BVG1M: 13d)</t>
  </si>
  <si>
    <t>11.8.12</t>
  </si>
  <si>
    <t>11.8.11:  Extensively utilised for cropping, and rapid decline is predicted on current trends. Large areas remaining have lost perennial grass cover which may be replaced by annuals including the exotic herb *Parthenium hysterophorus. These changes may be</t>
  </si>
  <si>
    <t>Habitat for threatened flora species including Trioncinia retroflexa and Dichanthium queenslandicum. T. retroflexa is currently known from three small populations.</t>
  </si>
  <si>
    <t>Albinia NP, Peak Range NP, Carnarvon NP, Albinia CP, Albinia RR, Minerva Hills NP</t>
  </si>
  <si>
    <t>10, 31, (6), (11)</t>
  </si>
  <si>
    <t>Gunn et al. (1967), Kinsale (5), Oxford (1-3), Waterford (1); Story et al. (1967), Moorooloo (2), Oxford (1-3), Racecourse (3), Waterford (1, 2); Speck et al. (1968), Westwood (1, 2, 4), Grevillea (2, 3); Galloway et al. (1974), LU 19; Gunn and Nix (1977)</t>
  </si>
  <si>
    <t>Dichanthium sericeum grassland on Cainozoic igneous rocks</t>
  </si>
  <si>
    <t>Grassland dominated by Dichanthium sericeum, Aristida spp., Astrebla spp. and Panicum decompositum with or without trees such as Eucalyptus orgadophila, E. melanophloia, Corymbia erythrophloia and Acacia salicina, (height 11+/-3 m). However, dominance and</t>
  </si>
  <si>
    <t>11.8.11</t>
  </si>
  <si>
    <t>Lord's Table Mountain. Naturalised species associated with this regional ecosystem include *Melinis repens. This regional ecosystem is restricted to the plateau surface of Lord's Table Mountain, which is a Tertiary basalt mesa that has been protected from</t>
  </si>
  <si>
    <t>SEASON: Late wet/early dry season when there is good soil moisture. Storm burns when sufficient fuel. Link fire with rain. INTENSITY: Occasional. INTERVAL: 2 - 5 years. STRATEGY: Begin burning soon after the wet season so that fires will carry only a smal</t>
  </si>
  <si>
    <t>Never grazed by cattle, due to the inaccessibility of the landform.</t>
  </si>
  <si>
    <t>Themeda triandra grassland on Cainozoic igneous rocks</t>
  </si>
  <si>
    <t xml:space="preserve">Dominated by Themeda triandra dominates the grassland layer associated with a range of other grasses including Heteropogon contortus, Aristida queenslandica var. dissimilis, Bothriochloa ewartiana and Cymbopogon obtectus. Forbs and sedges are also common </t>
  </si>
  <si>
    <t>11.8.10</t>
  </si>
  <si>
    <t>Hot wildfires have killed the overstorey Callitris trees in some areas.</t>
  </si>
  <si>
    <t>Habitat for near threatened flora species Callitris baileyi.</t>
  </si>
  <si>
    <t>31, 15, 10</t>
  </si>
  <si>
    <t>Fensham and Fairfax (1997)</t>
  </si>
  <si>
    <t>Callitris spp. +/- vine thicket on Cainozoic igneous rocks. Hillsides</t>
  </si>
  <si>
    <t>Callitris spp. +/- vine thicket on Cainozoic igneous rocks</t>
  </si>
  <si>
    <t>Callitris glaucophylla and/or C. baileyi +/- vine thicket species woodland.  Occurs on hills formed from Cainozoic basaltic rocks. Hills. (BVG1M: 20a)</t>
  </si>
  <si>
    <t>11.8.9</t>
  </si>
  <si>
    <t>Northern limit of temperate ecosystem which extends to Victoria. Extensively cleared through its geographic range. Naturalised species associated with this regional ecosystem include *Zinnia peruviana.</t>
  </si>
  <si>
    <t>Main Range NP, Mount Dumaresq CP, Bunya Mountains NP</t>
  </si>
  <si>
    <t>31, (22)</t>
  </si>
  <si>
    <t>Fensham (1998a); Fensham and Fairfax (1997), 9; Young and McDonald (1989), 10g</t>
  </si>
  <si>
    <t>Eucalyptus albens, E. crebra woodland on Cainozoic igneous rocks. Hillsides</t>
  </si>
  <si>
    <t>Eucalyptus albens, E. crebra woodland on Cainozoic igneous rocks</t>
  </si>
  <si>
    <t>Woodland usually dominated by either Eucalyptus albens or E. crebra. Eucalyptus tereticornis is an associated species that becomes locally dominant on creek lines. Other tree species that may be present include Callitris baileyi, Angophora subvelutina, Br</t>
  </si>
  <si>
    <t>11.8.8</t>
  </si>
  <si>
    <t>Minerva Hills NP</t>
  </si>
  <si>
    <t>Shrubland (heath) on Cainozoic igneous rocks. Rocky outcrops</t>
  </si>
  <si>
    <t>Shrubland (heath) on Cainozoic igneous rocks</t>
  </si>
  <si>
    <t>Shrubland (heath). Occurs on rocky outcrops on Cainozoic igneous rocks. (BVG1M: 29b)</t>
  </si>
  <si>
    <t>11.8.7</t>
  </si>
  <si>
    <t>Carnarvon NP</t>
  </si>
  <si>
    <t>23, 10, (15), (20), (13)</t>
  </si>
  <si>
    <t>Gunn et al. (1967), Kareela; Gunn and Nix (1977), LU 48</t>
  </si>
  <si>
    <t>Macropteranthes leichhardtii thicket on Cainozoic igneous rocks</t>
  </si>
  <si>
    <t>Macropteranthes leichhardtii thicket. Usually forms a dense community of Macropteranthes leichhardtii with occasional or subdominant Geijera parviflora, Croton insularis and Acacia fasciculifera with an emergent layer of Brachychiton rupestris or B. austr</t>
  </si>
  <si>
    <t>11.8.6</t>
  </si>
  <si>
    <t>11.8.5:  Extensively thinned, cleared or cultivated in many areas. Some areas in central Queensland are subject to invasion by *Parthenium hysterophorus (Fensham 1999) associated with periods of low summer rainfall combined with high or moderate grazing p</t>
  </si>
  <si>
    <t>In southern part of bioregion, habitat for a number of threatened flora species including Picris evae and Thesium australe and near threatened species Digitaria porrecta and Discaria pubescens.</t>
  </si>
  <si>
    <t>Carnarvon NP, Albinia NP, Peak Range NP, Homevale NP, Bunya Mountains NP, Minerva Hills NP, Albinia CP, Mount Leura CP, [Main Range NP]</t>
  </si>
  <si>
    <t>10, 31, 6, 23, (11), (26), (24), (2), (15)</t>
  </si>
  <si>
    <t xml:space="preserve">Fensham (1998a); Fensham and Fairfax (1997); Fensham (1999), mountain coolabah woodland on basalt; Galloway et al. (1974), LU18; Neldner (1984), 33; Vandersee (1975), Westbrook; Story et al. (1967), Waterford; Gunn et al. (1968), Peak Vale (2); Young and </t>
  </si>
  <si>
    <t>Eucalyptus orgadophila open woodland on Cainozoic igneous rocks</t>
  </si>
  <si>
    <t>Eucalyptus orgadophila grassy open-woodland. Eucalyptus orgadophila predominates and forms a distinct but discontinuous canopy sometimes with other sub-dominant species such as Corymbia erythrophloia, E. melanophloia and occasionally E. crebra. Shrubs are</t>
  </si>
  <si>
    <t>11.8.5</t>
  </si>
  <si>
    <t>11.8.4:  This regional ecosystem occurs on steeper slopes and shallower soils compared to 11.8.5 which occurs on undulating plains and low hills with deeper soils.</t>
  </si>
  <si>
    <t xml:space="preserve">SEASON: Late wet/dry season when there is good soil moisture. Early storm season or after good spring rains. a: n/a. INTENSITY: Low to moderate. a: n/a. INTERVAL: 6-10 years (shorter intervals in BBN: 3 - 7 years). a: n/a. STRATEGY: Restrict to less than </t>
  </si>
  <si>
    <t>Carnarvon NP, Minerva Hills NP, Homevale NP, Kroombit Tops NP, Peak Range NP, Homevale RR</t>
  </si>
  <si>
    <t>23, 10, 24, 31, 22, 21, (20), (15), (8), (18), (19), (11), (26), (16)</t>
  </si>
  <si>
    <t>Forster and Barton (1995), Barmoya; Galloway et al. (1974), LU18; Speck et al. (1968), Lawgi, Westwood; Story et al. (1967), Britton, Moorooloo, Percy; Gunn and Nix (1977) LU 104, 105</t>
  </si>
  <si>
    <t>Eucalyptus melanophloia woodland on Cainozoic igneous rocks. Hillsides</t>
  </si>
  <si>
    <t xml:space="preserve">Eucalyptus melanophloia and/or E. crebra +/- E. orgadophila +/- Corymbia erythrophloia grassy woodland. Macrozamia moorei is a conspicuous element of the mid layer in the Central Highlands. Localised patches of Corymbia citriodora occur on volcanic plugs </t>
  </si>
  <si>
    <t>11.8.4</t>
  </si>
  <si>
    <t>Areas across the bioregion. Many remaining areas in coastal parts of the region have been invaded by the exotic Lantana camara and pasture grasses. These exotic weed species provide increased fuel loads which leads to increased wildfire and associated dam</t>
  </si>
  <si>
    <t>Bunya Mountains NP, Peak Range NP, Carnarvon NP, Mount Leura CP, Mount Dumaresq CP, Minerva Hills NP, Homevale RR, [Main Range NP]</t>
  </si>
  <si>
    <t>31, 21, 26, 22, 10, 6, 15, (19), (27), (32), (23), (24)</t>
  </si>
  <si>
    <t>Fensham: (1995); Fensham and Fairfax (1997); Fensham and Streimann (1997); Neldner (1984), 1; Speck et al. (1968), Lawgi, Grevillea; Story et al. (1967), Britton; Vandersee (1975), Westbrook; Galloway et al. (1974), LU9;</t>
  </si>
  <si>
    <t>Semi-evergreen vine thicket on Cainozoic igneous rocks. Steep hillsides</t>
  </si>
  <si>
    <t>Semi-evergreen vine thicket on Cainozoic igneous rocks</t>
  </si>
  <si>
    <t>Semi-evergreen vine thicket which may have emergent Acacia harpophylla, Casuarina cristata and Eucalyptus spp. Occurs on Cainozoic igneous rocks. Generally restricted to steeper, rocky hillsides. (BVG1M: 7a)</t>
  </si>
  <si>
    <t>11.8.3</t>
  </si>
  <si>
    <t>11.8.2:  The vegetation community 11.8.2a is contiguous with a similar SEQ regional ecosystem (12.8.16) and subject to review.
11.8.2a: Occurs in subregion 31.</t>
  </si>
  <si>
    <t>Carnarvon NP, Bunya Mountains NP, [Cania Gorge NP]</t>
  </si>
  <si>
    <t>31, 23, 24, (18), (32), (26)</t>
  </si>
  <si>
    <t>Fensham (1998a); Fensham and Fairfax (1997), 11; Galloway et al. (1974), LU16; Neldner (1984), 26a</t>
  </si>
  <si>
    <t>Eucalyptus tereticornis, E. melliodora woodland on Cainozoic igneous rocks</t>
  </si>
  <si>
    <t>Eucalyptus tereticornis predominates and together with other tree species forms a distinct but discontinuous canopy (14-23m high). Eucalyptus melliodora is usually present in the canopy and often is codominant. Scattered E. longirostrata, E. saligna or E.</t>
  </si>
  <si>
    <t>11.8.2</t>
  </si>
  <si>
    <t>Restricted to high (&gt; 300m) plateaus on the Consuelo Tableland and adjacent parts of the Great Dividing Range. Almost all mapped areas are within Carnarvon National Park.</t>
  </si>
  <si>
    <t>SEASON: Late wet/dry season when there is good soil moisture. Early storm season or after good spring rains. INTENSITY: Low to moderate. INTERVAL: 4-5 years. STRATEGY: Burn with good soil moisture. Maintain a fire mosaic using 'trickle' fires. Natural fir</t>
  </si>
  <si>
    <t>Habitat of a disjunct population of Eucalyptus laevopinea which is widespread on the coastal mountain ranges of northern NSW.</t>
  </si>
  <si>
    <t>23, 24</t>
  </si>
  <si>
    <t>Galloway et al. (1974), LU15; Neldner (1984), 2; Gunn and Nix (1977) LU 103</t>
  </si>
  <si>
    <t>Eucalyptus laevopinea tall open forest on Cainozoic igneous rocks. Elevated plateaus</t>
  </si>
  <si>
    <t>Eucalyptus laevopinea forms a distinct and mono-specific tall canopy (35-39m high). A diffuse low tree layer is composed of juvenile E. laevopinea and mature Macrozamia moorei trees. Scattered low shrubs such as Allocasuarina torulosa occur, rarely formin</t>
  </si>
  <si>
    <t>11.8.1</t>
  </si>
  <si>
    <t>Many areas have been subject to past logging causing a decreased proportion of trees in the larger size classes which includes many important habitat trees.</t>
  </si>
  <si>
    <t>Beeron NP, Stones Country RR, Coolmunda CP</t>
  </si>
  <si>
    <t>32, 27, (22), (26), (28)</t>
  </si>
  <si>
    <t>Dawson (1972), 19-25; Taylor and Grimshaw (1994-95), Chinchilla MU15A</t>
  </si>
  <si>
    <t>Eucalyptus fibrosa subsp. nubila +/- Corymbia spp. +/- Eucalyptus spp. on lateritic duricrust</t>
  </si>
  <si>
    <t>Eucalyptus fibrosa subsp. nubila +/- Corymbia spp. +/- Eucalyptus spp. on Cainozoic lateritic duricrust</t>
  </si>
  <si>
    <t>Eucalyptus fibrosa subsp. nubila predominates and forms a distinct but discontinuous open-forest to woodland canopy (22-25m high). E. crebra often co dominates or be locally dominant, particularly on lower slopes. Also includes areas with Corymbia citriod</t>
  </si>
  <si>
    <t>11.7.7</t>
  </si>
  <si>
    <t>This regional ecosystem has been extensively logged which has resulted in a decrease in the number of trees in the larger size classes including many important habitat trees.</t>
  </si>
  <si>
    <t>Beeron NP, Cania Gorge NP, Gurgeena CP</t>
  </si>
  <si>
    <t>27, 22, 18, (26), (28), (32)</t>
  </si>
  <si>
    <t>Galloway et al. (1974), LU21</t>
  </si>
  <si>
    <t>Corymbia citriodora or Eucalyptus crebra woodland on lateritic duricrust</t>
  </si>
  <si>
    <t>Corymbia citriodora or Eucalyptus crebra woodland on Cainozoic lateritic duricrust</t>
  </si>
  <si>
    <t>Corymbia citriodora and/or Eucalyptus crebra woodland. On adjacent footslopes, scattered E. crebra, C. clarksoniana and C. tessellaris may occur. There is usually a distinct tall shrub layer often dominated by Acacia spp. The ground layer varies from spar</t>
  </si>
  <si>
    <t>11.7.6</t>
  </si>
  <si>
    <t>11.7.5:  Edge of hard pans may be associated with soak with soft spongy soil and liverworts, mosses and sedges during wet periods.</t>
  </si>
  <si>
    <t>SEASON: Spring to summer after rain, with good soil moisture. INTENSITY: Moderate to high. INTERVAL: 6-15 years. STRATEGY: This RE will burn when ready with adjacent vegetation. Burn small patches where possible (most are naturally small). Burn when suffi</t>
  </si>
  <si>
    <t>Habitat of threatened flora species including Eucalyptus broviniensis, Micromyrtus carinata, Micromyrtus patula, Acacia curranii, Calytrix gurulmundensis and Homoranthus decumbens.</t>
  </si>
  <si>
    <t>Wondul Range NP, Isla Gorge NP, Chesterton Range NP, Coolmunda CP, Gurgeena CP</t>
  </si>
  <si>
    <t>32, 27, 26, 31, 22, 18, (15), (29)</t>
  </si>
  <si>
    <t>Taylor and Grimshaw (1994-95), Chinchilla MU2D, MU15, MU16D, MU17C, MU17D</t>
  </si>
  <si>
    <t>Shrubland on natural scalds on deeply weathered coarse-grained sedimentary rocks</t>
  </si>
  <si>
    <t>Shrubland +/- emergent eucalypts. Characteristic genera include Calytrix spp., Hakea spp., Kunzea spp., Micromyrtus spp., Acacia spp., Melaleuca spp. and (in the ground layer) Triodia spp. Often scattered or fringing emergent tree species are present, inc</t>
  </si>
  <si>
    <t>11.7.5</t>
  </si>
  <si>
    <t>11.7.4:  Many areas have been subject to past logging which has resulted in a decrease in the number of trees in the larger size classes including many important habitat trees.</t>
  </si>
  <si>
    <t>Wondul Range NP, Beeron NP, Junee NP, Stones Country RR, Taunton NP (S), [Gurgeena CP]</t>
  </si>
  <si>
    <t>32, 27, 29, 26, 11, (30), (33), (22), (31), (18), (28), (19)</t>
  </si>
  <si>
    <t>Galloway et al. (1974), LU20; Kent (1987), CZ1; Gunn and Nix (1977) LU 12</t>
  </si>
  <si>
    <t>Eucalyptus decorticans and/or Eucalyptus spp., Corymbia spp., Acacia spp., Lysicarpus angustifolius on lateritic duricrust</t>
  </si>
  <si>
    <t>Eucalyptus decorticans and/or Eucalyptus spp., Corymbia spp., Acacia spp., Lysicarpus angustifolius on Cainozoic lateritic duricrust</t>
  </si>
  <si>
    <t>Mixed Eucalyptus spp. woodland on Cainozoic lateritic duricrusts. Species can include Eucalyptus crebra, E. decorticans, Corymbia trachyphloia, E. tenuipes, C. watsoniana and Callitris glaucophylla. There is usually a distinct low tree to tall shrub layer</t>
  </si>
  <si>
    <t>11.7.4</t>
  </si>
  <si>
    <t>Eucalyptus persistens occurs in this RE with a characteristic clumped, multi-stemmed or mallee-like habit.</t>
  </si>
  <si>
    <t>3, 5, 7, (6), (4)</t>
  </si>
  <si>
    <t>Gunn et al. (1967), Tichbourne; Gunn and Nix (1977) LU 20</t>
  </si>
  <si>
    <t>Eucalyptus persistens, Triodia mitchellii open woodland on stripped margins of lateritic duricrust</t>
  </si>
  <si>
    <t>Eucalyptus persistens, Triodia mitchellii open woodland on stripped margins of Cainozoic lateritic duricrust</t>
  </si>
  <si>
    <t>Eucalyptus persistens low open-woodland often with a Triodia mitchellii ground layer. Other scattered eucalypts such as Corymbia leichhardtii or Eucalyptus melanophloia may also occur. Understorey species are usually very sparse. Occurs on the stripped ma</t>
  </si>
  <si>
    <t>11.7.3</t>
  </si>
  <si>
    <t>Have been subject to clearing. This regional ecosystem may include adjacent areas which extend onto adjacent plateaus and plains with deeper soils (land zone 5).</t>
  </si>
  <si>
    <t>Habitat for threatened flora species including Acacia wardellii.</t>
  </si>
  <si>
    <t>Taunton NP (S), Junee NP, Humboldt NP, Blackdown Tableland NP, Narrien Range NP, Goodedulla NP, Blackwood NP, [Stones Country RR]</t>
  </si>
  <si>
    <t>29, 11, 26, 5, 16, 6, 7, (3), (15), (34), (21), (13)</t>
  </si>
  <si>
    <t>Dawson (1972), 19, 23, 25; Galloway et al. (1974), LU22; Gunn et al. (1967), Tichbourne; Neldner (1984), 5a, 15d, 35; Speck et al. (1968), Duaringa; Story et al. (1967), Junee; Taylor and Grimshaw (1994-95), Goondiwindi MU8A, 19D, Dalby MU6B; Gunn and Nix</t>
  </si>
  <si>
    <t>Acacia spp. woodland on lateritic duricrust. Scarp retreat zone</t>
  </si>
  <si>
    <t>Acacia spp. woodland on Cainozoic lateritic duricrust. Scarp retreat zone</t>
  </si>
  <si>
    <t>Monospecific stands of Acacia spp. forest/woodland on Cainozoic lateritic duricrusts. Acacia shirleyi and or Acacia catenulata usually predominate the woodland to low woodland to low open-forest tree canopy (7-12m high). Other Acacia spp. that commonly oc</t>
  </si>
  <si>
    <t>11.7.2</t>
  </si>
  <si>
    <t>11.7.1:  Lower slopes of this regional ecosystem, which are a natural saline discharge area, have often been heavily cleared. Upper slopes often merge into Acacia catenulata dominated regional ecosystems (11.7.2) while lower slopes may merge into Acacia h</t>
  </si>
  <si>
    <t>STRATEGY: Maintain fire management of surrounding country so that wildfires will be very limited in extent. Frequent fire at the edge of this RE keeps fuel loads low. Protection from fire is necessary. x1: This vegetation requires protection from wildfire</t>
  </si>
  <si>
    <t>Tregole NP, Junee NP, Narrien Range NP, Blackwood NP, Stones Country RR, [Blackdown Tableland NP], [Chesterton Range NP]</t>
  </si>
  <si>
    <t>26, 11, 29, (3), (5), (28), (15), (19), (6)</t>
  </si>
  <si>
    <t>Galloway et al. (1974), LU28, 35, 36; Neldner (1984), 27a, 27b; Gunn and Nix (1977) LU 19</t>
  </si>
  <si>
    <t>Acacia harpophylla and/or Casuarina cristata and Eucalyptus thozetiana or E. microcarpa woodland on lower scarp slopes on lateritic duricrust</t>
  </si>
  <si>
    <t>Acacia harpophylla and/or Casuarina cristata and Eucalyptus thozetiana or E. microcarpa woodland on lower scarp slopes on Cainozoic lateritic duricrust</t>
  </si>
  <si>
    <t>Eucalyptus thozetiana predominates forming a distinct but discontinuous canopy (13-21m high) although localised areas may be dominated by a wide range of species. Occasionally scattered E. microcarpa or Casuarina cristata or Acacia harpophylla and sometim</t>
  </si>
  <si>
    <t>11.7.1</t>
  </si>
  <si>
    <t>18a</t>
  </si>
  <si>
    <t>Habitat for threatened flora species Homoranthus decumbens and near threatened species Acacia chinchillensis. Habitat for localised Acacia johnsonii.</t>
  </si>
  <si>
    <t>27</t>
  </si>
  <si>
    <t>Corymbia bloxsomei +/- Callitris glaucophylla +/- Eucalyptus crebra +/- Angophora leiocarpa woodland on Cainozoic sand plains/remnant surfaces</t>
  </si>
  <si>
    <t>Corymbia bloxsomei or Angophora leiocarpa dominate the woodland canopy often in association with other species such as Callitris glaucophylla and Eucalyptus crebra. There is generally a low tree layer dominated by Allocasuarina luehmannii and or Callitris</t>
  </si>
  <si>
    <t>11.5.21</t>
  </si>
  <si>
    <t>Habitat for near threatened flora species Acacia chinchillensis.</t>
  </si>
  <si>
    <t>Lake Broadwater CP, Carnarvon NP, Beeron NP, Humboldt NP, [Wondul Range NP]</t>
  </si>
  <si>
    <t>32, 22, 27, 2, 24, (31), (16), (33), (29)</t>
  </si>
  <si>
    <t>Mullins (1980), Booroondoo, Crowder; Neldner (1984), 14c (Association 19); Speck et al. (1968), Wooroonah; Taylor and Grimshaw (1994?5), Goondiwindi MU6A, Dalby MU10B</t>
  </si>
  <si>
    <t>Eucalyptus moluccana and/or E. microcarpa/ E. woollsiana +/- E. crebra woodland on Cainozoic sand plains</t>
  </si>
  <si>
    <t>Eucalyptus moluccana or E. microcarpa or E. woollsiana woodland to open-forest. Species such as Allocasuarina luehmannii and Callitris glaucophylla often form a low woodland layer. Occurs on flat to gently undulating plains formed from Cainozoic/Quaternar</t>
  </si>
  <si>
    <t>11.5.20</t>
  </si>
  <si>
    <t>Most common around Dysart, Middlemount, Comet; with minor occurrences east of Mount Coolon and south of Blackwater. In some areas, this RE may be quarried for road gravels.</t>
  </si>
  <si>
    <t>Humboldt NP</t>
  </si>
  <si>
    <t>11, 6</t>
  </si>
  <si>
    <t>Burgess (2003) (VA14) Bul Bul</t>
  </si>
  <si>
    <t>Micromyrtus capricornia shrubland on Cainozoic sand plains/remnant surfaces</t>
  </si>
  <si>
    <t>Micromyrtus capricornia shrubland +/- emergent tree/open-woodland layer dominated by species such as Eucalyptus exserta, E. melanophloia, E. crebra, Corymbia trachyphloia, C. clarksoniana or Melaleuca nervosa. Distinguished by prominent understorey of Mic</t>
  </si>
  <si>
    <t>11.5.18</t>
  </si>
  <si>
    <t>Similar regional ecosystem (10.3.15) extends into adjacent Desert Uplands bioregion. Occurs on small patches in depressions, of alluvial origin (land zone 3), on the intact Tertiary surface.</t>
  </si>
  <si>
    <t>SEASON: As swamps dry out in the mid to late dry season. INTENSITY: Low. INTERVAL: Occasional fires, typically every 5 - 10 years. STRATEGY: Burn under mild conditions and primarily away from the edge into surrounding vegetation. Low intensity burning may</t>
  </si>
  <si>
    <t>16, 11, 18</t>
  </si>
  <si>
    <t>Gunn and Nix (1977) LU 10; Burgess (2003) (VA21, VA49) Thirteen mile</t>
  </si>
  <si>
    <t>Eucalyptus tereticornis woodland in depressions on Cainozoic sand plains/remnant surfaces</t>
  </si>
  <si>
    <t>Eucalyptus tereticornis +/- Lophostemon suaveolens and sometime E. populnea woodland. The upper stratum ranges in height from 10-20 m. Wetland species such as Juncus spp., Cyperus spp. Marsilea sp. and annual grasses may be present in the ground layer. In</t>
  </si>
  <si>
    <t>11.5.17</t>
  </si>
  <si>
    <t>11.5.16: Mainly occurs in the Nebo-in the nebo-Comet part of the bioregion. Occurs as small patches in depressions of alluvial origin (land zone 3) across intact Tertiary surfaces. Habitat for water snails and other wetland fauna.</t>
  </si>
  <si>
    <t>STRATEGY: Do not target for fires. Control fuel loads in the surrounding vegetation. ISSUES: Casuarina cristata is fire sensitive, although germination can be good in bare areas. Brigalow is soft-seeded, so germination is not promoted by fire. Brigalow is</t>
  </si>
  <si>
    <t>Junee NP</t>
  </si>
  <si>
    <t>11, 6, 16</t>
  </si>
  <si>
    <t>Fensham (pers comm)</t>
  </si>
  <si>
    <t>Acacia harpophylla and/or Casuarina cristata open forest in depressions on Cainozoic sand plains/remnant surfaces</t>
  </si>
  <si>
    <t>Casuarina cristata and/or Acacia harpophylla open-forest. Occurs in depressions on Cainozoic sandplains. Associated with gilgai with 1 m local relief and 5-6 m in diameter. (BVG1M: 25a)
 Major vegetation communities include: 
11.5.16a:  Acacia harpophylla</t>
  </si>
  <si>
    <t>11.5.16</t>
  </si>
  <si>
    <t>Cleared for pasture. Mapped areas sometimes include small areas eroded scarp slopes or areas of duricrust (land zone 7). If these areas are large enough (&gt; 5ha) they are mapped as 11.7.1x1.</t>
  </si>
  <si>
    <t>Habitat for threatened flora species including Fontainea fugax, Pomaderris clivicola and Cadellia pentastylis and the near threatened species Macropteranthes leiocaulis; a wide range of flora and fauna species with disjunct distributions.</t>
  </si>
  <si>
    <t>Bania NP, Gurgeena CP, Reinke Scrub CP, [Newport CP]</t>
  </si>
  <si>
    <t>18, 6, 11, 3, 9.4, 22, (27), (21)</t>
  </si>
  <si>
    <t>Fensham (1995); Fensham and Streimann (1997); Kent (1987), Cz1; Story et al. (1967), Junee; Gunn and Nix (1977) LU 14, LU 30</t>
  </si>
  <si>
    <t>Semi-evergreen vine thicket on Cainozoic sand plains/remnant surfaces</t>
  </si>
  <si>
    <t xml:space="preserve">Semi-evergreen vine thicket. The following species are commonly present in the tree layer: Flindersia australis, Flindersia collina, Alstonia constricta, Excoecaria dallachyana, Geijera parviflora, Notelaea spp., Planchonella pubescens, Diospyros humilis </t>
  </si>
  <si>
    <t>11.5.15</t>
  </si>
  <si>
    <t>11.5.14: This regional ecosystem includes the area known as the "Yelarbon Desert" which is a natural saline discharge area Some cleared areas have suffered top soil loss and require rehabilitation. Much of the area presents with a scalded clay pan like ap</t>
  </si>
  <si>
    <t>SEASON: Late wet/early dry season when there is good soil moisture. Early storm season or after good spring rains. a: Late wet/dry season when there is good soil moisture. Early storm season or after good spring rains. INTENSITY: Low to moderate. a: Vario</t>
  </si>
  <si>
    <t>33, 32</t>
  </si>
  <si>
    <t>Isbell (1957), MU15</t>
  </si>
  <si>
    <t>Triodia sp. grassland with emergent trees on Cainozoic sand plains/remnant surfaces. Highly alkaline soils</t>
  </si>
  <si>
    <t>Triodia sp. grassland with scattered low trees and shrubs. Triodia scariosa grassland with scattered trees and shrubs or patches of shrubland to low open-woodland of Allocasuarina luehmannii with Melaleuca densispicata, Eremophila mitchellii, Santalum lan</t>
  </si>
  <si>
    <t>11.5.14</t>
  </si>
  <si>
    <t>Mainly occurs on south-western margins of bioregion. Areas of E. melanophloia woodland that are larger than 5 ha are classified as 11.5.5.</t>
  </si>
  <si>
    <t>SEASON: Late wet/dry season when there is good soil moisture. Early storm season or after good spring rains. INTENSITY: Various. INTERVAL: Burn when possible. STRATEGY: Burn under conditions of good soil moisture and when plants are actively growing. Burn</t>
  </si>
  <si>
    <t>Alton NP, Chesterton Range NP</t>
  </si>
  <si>
    <t>34, 29, 26, (35)</t>
  </si>
  <si>
    <t>Galloway et al. (1974), LU26; Neldner (1984), 23, 24, 19d</t>
  </si>
  <si>
    <t>Eucalyptus populnea +/- Acacia aneura +/- E. melanophloia woodland on Cainozoic sand plains/remnant surfaces</t>
  </si>
  <si>
    <t>Eucalyptus populnea predominates forming a distinct but discontinuous canopy (14-20m high). E. melanophloia may be present, and may codominate or dominate localised areas. A low tree layer (8-10m high) may be present and dominated by a range of species su</t>
  </si>
  <si>
    <t>11.5.13</t>
  </si>
  <si>
    <t>9e</t>
  </si>
  <si>
    <t>Nairana NP (R), Nairana NP</t>
  </si>
  <si>
    <t>3, 1, 7, 5, 14, (6), (11), (10.3)</t>
  </si>
  <si>
    <t>Gunn et al. (1967), Lennox, Tichbourne; Speck et al. (1968), Wooroonah; Gunn and Nix (1977), LU 7, 8</t>
  </si>
  <si>
    <t>Corymbia clarksoniana woodland and other Corymbia spp. and Eucalyptus spp. on Cainozoic sand plains/remnant surfaces</t>
  </si>
  <si>
    <t xml:space="preserve">Corymbia clarksoniana and C. dallachiana +/- C. lamprophylla +/- +/- Callitris glaucophylla +/- Corymbia tessellaris woodland. A low tree layer comprising species such as Lysicarpus angustifolius, Acacia leiocalyx and sometimes Melaleuca nervosa is often </t>
  </si>
  <si>
    <t>11.5.12</t>
  </si>
  <si>
    <t>Gunn et al. (1967), Lennox, Tichbourne</t>
  </si>
  <si>
    <t>Acacia leptostachya shrubland on Cainozoic sand plains/remnant surfaces</t>
  </si>
  <si>
    <t>Acacia leptostachya shrubland. Occurs on Cainozoic sandplains. (BVG1M: 24a)</t>
  </si>
  <si>
    <t>11.5.11</t>
  </si>
  <si>
    <t>OS</t>
  </si>
  <si>
    <t>SEASON: Various. INTENSITY: Moderate. INTERVAL: Typically every 6 - 12 years, with longer intervals required during periods of drought. STRATEGY: This vegetation is flammable and large proportions can burn in a single fire. Implement relatively small scal</t>
  </si>
  <si>
    <t>[Blackwood NP]</t>
  </si>
  <si>
    <t>3, 5, 7, (13), (26), (15)</t>
  </si>
  <si>
    <t>Gunn et al. (1967), Lennox, Tichbourne; Gunn and Nix (1977) LU 3 (in part)</t>
  </si>
  <si>
    <t>Melaleuca tamariscina shrubland on Cainozoic sand plains/remnant surfaces</t>
  </si>
  <si>
    <t xml:space="preserve">Melaleuca tamariscina open-shrubland occasionally with scattered emergent trees. Occurs on Cainozoic sandplains often on tops of mesas or ranges. Soils are generally shallow to moderately shallow, with ironstone gravel on the surface and overlying a hard </t>
  </si>
  <si>
    <t>11.5.10</t>
  </si>
  <si>
    <t>18b</t>
  </si>
  <si>
    <t>11.5.9:  Variation in structure and floristic composition of the understorey may be associated with fire history. Eucalyptus moluccana is sometimes locally common especially on lower slopes where it merges into regional ecosystem 11.5.2. Acacia shirleyi m</t>
  </si>
  <si>
    <t>SEASON: Late wet/dry season when there is good soil moisture. Early storm season or after good spring rains. INTENSITY: Various. INTERVAL: 6-15 years (shorter intervals in BBN: 5 - 10 years). No shrubby woodlands should receive two consecutive burns at in</t>
  </si>
  <si>
    <t>Blackdown Tableland NP, Junee NP, Nairana NP, Nairana NP (R), Taunton NP (S)</t>
  </si>
  <si>
    <t>11, 6, 16, 5, 3, (14), (7), (25), (26), (1), (15)</t>
  </si>
  <si>
    <t>Dowling and Stephens (1997), 2, 9; Forster and Barton (1995), Woodstock; Galloway et al. (1974), LU20; Gunn et al. (1967), Tichbourne; Speck et al. (1968), Melbadale, Perch, Duaringa; Story et al. (1967), Junee; Gunn and Nix (1977), LU 25</t>
  </si>
  <si>
    <t>Eucalyptus crebra and other Eucalyptus spp. and Corymbia spp. woodland on Cainozoic sand plains/remnant surfaces. Plateaus and broad crests</t>
  </si>
  <si>
    <t>Eucalyptus crebra and other Eucalyptus spp. and Corymbia spp. woodland on Cainozoic sand plains/remnant surfaces</t>
  </si>
  <si>
    <t>Eucalyptus crebra and/or Eucalyptus melanophloia woodland. Other tree species that may be present and locally dominant include Corymbia citriodora or C. clarksoniana sometimes in association with C. intermedia, C. dallachiana, C. lamprophylla, E. tenuipes</t>
  </si>
  <si>
    <t>11.5.9</t>
  </si>
  <si>
    <t>Broad Sound Islands NP, Shoalwater Bay CP, Charon Point CP, Homevale NP, Homevale RR</t>
  </si>
  <si>
    <t>14, (6), (12)</t>
  </si>
  <si>
    <t>Forster and Barton (1995), Banksia, Couti Outi</t>
  </si>
  <si>
    <t>Melaleuca spp., Eucalyptus crebra, Corymbia intermedia woodland on Cainozoic sand plains/remnant surfaces</t>
  </si>
  <si>
    <t xml:space="preserve">Mosaic of Melaleuca viridiflora and/or M. nervosa woodland and Eucalyptus crebra, Corymbia intermedia, E. latisinensis and Lophostemon suaveolens woodland. Occurs on gently undulating plains and rises formed from unconsolidated course and medium textured </t>
  </si>
  <si>
    <t>11.5.8</t>
  </si>
  <si>
    <t>Speck et al. (1968), Wooroonah (4); Gunn and Nix (1977), LU 31</t>
  </si>
  <si>
    <t>Eucalyptus acmenoides, Angophora leiocarpa on Cainozoic sand plains/remnants</t>
  </si>
  <si>
    <t>Eucalyptus acmenoides and Angophora leiocarpa open-forest. There is generally a sparse tall shrub to low tree layer (median height 5m, range 2-6m) dominated by species such as Lysicarpus angustifolius, Alphitonia excelsa and Petalostigma pubescens. Occurs</t>
  </si>
  <si>
    <t>11.5.7</t>
  </si>
  <si>
    <t>33b</t>
  </si>
  <si>
    <t>Can be floristically diverse but requires appropriate burning to maintain species composition.</t>
  </si>
  <si>
    <t>SEASON: Late wet/early dry season when there is good soil moisture. Early storm season or after good spring rains. INTENSITY: Moderate to high. INTERVAL: 4 - 10 years. Ensure some areas are long (10-20 years) unburnt. STRATEGY: Burn less than 30% annually</t>
  </si>
  <si>
    <t>34</t>
  </si>
  <si>
    <t>Isbell (1957), MU12; Neldner (1984), 65 (147)</t>
  </si>
  <si>
    <t>Triodia spp. grassland on Cainozoic sand plains/remnant surfaces</t>
  </si>
  <si>
    <t xml:space="preserve">Triodia spp. grassland +/- shrubs and scattered low trees. Triodia mitchellii or Triodia spp. predominate forming a distinct but very discontinuous ground layer canopy. Eucalyptus melanophloia is a frequent emergent tree (6-10 m high). Scattered emergent </t>
  </si>
  <si>
    <t>11.5.6</t>
  </si>
  <si>
    <t>11.5.5: Extends into adjacent parts of the Mulga Lands bioregion.
11.5.5a: Occurs in northern parts of the bioregion.
11.5.5c: Occurs in northern parts of the bioregion.</t>
  </si>
  <si>
    <t>SEASON: Late wet/dry season when there is good soil moisture. Early storm season or after good spring rains. INTENSITY: Moderate. b: Low to moderate. INTERVAL: 3-5 years. b: 6-10 years. STRATEGY: Burn less than 30% in any year. Burn under conditions of go</t>
  </si>
  <si>
    <t>Alton NP, Humboldt NP, Morven CP, Narrien Range NP</t>
  </si>
  <si>
    <t>26, 29, 8, (11), (16), (33), (34), (24), (15), (30), (6.1), (10.4)</t>
  </si>
  <si>
    <t>Galloway et al. (1974)LU 25, LU48; Isbell (1957), 1957 MU12; Neldner (1984), 19b; Gunn and Nix (1977), LU 21</t>
  </si>
  <si>
    <t>Eucalyptus melanophloia, Callitris glaucophylla woodland on Cainozoic sand plains/remnant surfaces. Deep red sands</t>
  </si>
  <si>
    <t>Eucalyptus melanophloia predominates forming a distinct but discontinuous canopy (12-18m high) often in association with E. populnea which may dominate localised areas. Scattered other Eucalyptus spp. may be present such as E. chloroclada (in south) Corym</t>
  </si>
  <si>
    <t>11.5.5</t>
  </si>
  <si>
    <t>11.5.4: Occurs in southern part of the bioregion</t>
  </si>
  <si>
    <t>Habitat for near threatened flora species including Acacia chinchillensis.</t>
  </si>
  <si>
    <t>Wondul Range NP, Southwood NP, Bendidee NP</t>
  </si>
  <si>
    <t>32, 33, 27, 34, (26), (30), (18)</t>
  </si>
  <si>
    <t>Mullins (1980), 9-12; Taylor and Grimshaw (1994-95), Goondiwindi MU11B, MU23A, MU7B, MU7C(pt), Dalby MU1B, MU1C(pt), MU10A, MU10C, Chinchilla MU1A</t>
  </si>
  <si>
    <t>Eucalyptus crebra, Callitris glaucophylla, C. endlicheri, E. chloroclada, Angophora leiocarpa on Cainozoic sand plains/remnant surfaces. Deep sands</t>
  </si>
  <si>
    <t>Eucalyptus crebra, Callitris glaucophylla, E. chloroclada, Angophora leiocarpa, +/- A. floribunda woodland to open-forest with a low tree layer dominated by species such as Allocasuarina luehmannii, A. inophloia and Callitris endlicheri. Localised areas d</t>
  </si>
  <si>
    <t>11.5.4</t>
  </si>
  <si>
    <t xml:space="preserve">11.5.3:  Extensively cleared for pasture or modified by total grazing pressure and invasion by the exotic pasture species *Pennisetum ciliare. Management priorities or bird habitat protection are cessation of broad scale clearing, management of regrowth, </t>
  </si>
  <si>
    <t>Dipperu NP (S), Humboldt NP, Narrien Range NP, Wilandspey CP, Carnarvon NP, Nairana NP (R), Junee NP, Mazeppa NP, Albinia NP, Nairana NP, Epping Forest NP (S)</t>
  </si>
  <si>
    <t>7, 11, 6, 8, (15), (5), (13), (9), (10), (12)</t>
  </si>
  <si>
    <t>Gunn et al. (1967), Pine Hill, Humboldt, Islay, Lennox, Monteagle (1,4), Tichbourne; Story et al. (1967), Monteagle; Gunn and Nix (1977), LU 23</t>
  </si>
  <si>
    <t>Eucalyptus populnea and/or E. melanophloia and/or Corymbia clarksoniana on Cainozoic sand plains/remnant surfaces</t>
  </si>
  <si>
    <t>Eucalyptus populnea +/- E. melanophloia +/- Corymbia clarksoniana on Cainozoic sand plains/remnant surfaces</t>
  </si>
  <si>
    <t>Eucalyptus populnea +/- E. melanophloia +/- Corymbia clarksoniana +/- C. dallachiana and occasionally E. cambageana or E. brownii dominate the tree layer (14m median height and 11-15m range) woodland. Localised areas may be dominated by E. melanophloia, o</t>
  </si>
  <si>
    <t>11.5.3</t>
  </si>
  <si>
    <t>Humboldt NP, Blackdown Tableland NP, Taunton NP (S), Goodedulla NP, Palmgrove NP (S), Junee NP, Reinke Scrub CP</t>
  </si>
  <si>
    <t>16, 11, 21, (5), (6), (31)</t>
  </si>
  <si>
    <t>Dowling and Stephens (1997), 2, 3, 9; Speck et al. (1968), Melbadale; Gunn and Nix (1977) LU 16</t>
  </si>
  <si>
    <t>Eucalyptus crebra, Corymbia spp., with E. moluccana on lower slopes of Cainozoic sand plains/remnant surfaces</t>
  </si>
  <si>
    <t>Eucalyptus crebra +/- Corymbia clarksoniana +/- C. citriodora +/- E. moluccana woodland. Sparse ground layer and sparse to mid-dense shrub/low tree layer. On duplex soils, Allocasuarina luehmannii low tree layer is often present and can be the dominant la</t>
  </si>
  <si>
    <t>11.5.2</t>
  </si>
  <si>
    <t>11.5.1:  Often intermixes with E. woollsiana/E. moluccana dominated vegetation (regional ecosystem 11.5.20) sometimes merging into alluvial areas (regional ecosystem 11.3.18 or 11.3.26). Small unmapped areas of Melaleuca nodosa with scattered shrubs inclu</t>
  </si>
  <si>
    <t>Stones Country RR, Lake Broadwater CP, Bendidee NP, [Lake Broadwater RR], [Wondul Range NP]</t>
  </si>
  <si>
    <t>32, 27, 26, (33), (22), (28), (31)</t>
  </si>
  <si>
    <t>Dawson (1972), 15-18; Galloway et al. (1974), LU25, LU30 (in part), LU 31; Mullins (1980), Broadwater, Crowder, Booroondoo; Neldner (1984), 14a; Speck et al. (1968), Wooroonah, Redcliffe; Taylor and Grimshaw (1994-95), Goondiwindi MU11A, MU9A, MU16A, Dalb</t>
  </si>
  <si>
    <t>Eucalyptus crebra and/or E. populnea, Callitris glaucophylla, Angophora leiocarpa, Allocasuarina luehmannii woodland on Cainozoic sand plains/remnant surfaces</t>
  </si>
  <si>
    <t xml:space="preserve">Eucalyptus crebra and/or E. populnea +/- Angophora leiocarpa +/- E. woollsiana (in south of bioregion) dominate the woodland (to open-woodland) canopy. A low tree layer dominated by Allocasuarina luehmannii +/- Melaleuca decora +/- Callitris glaucophylla </t>
  </si>
  <si>
    <t>11.5.1</t>
  </si>
  <si>
    <t>This unit may sometimes show surface soils with linear gilgai, a feature seen on related basaltic ecosystems (Burgess 2003).</t>
  </si>
  <si>
    <t>Burgess (2003) (VA19), Carfax</t>
  </si>
  <si>
    <t>Eucalyptus orgadophila open woodland on Cainozoic clay plains</t>
  </si>
  <si>
    <t>Eucalyptus orgadophila open-woodland. Occurs on Cainozoic clay plains. The soils associated with this regional ecosystem are often derived from weathered basalt. (BVG1M: 11a)</t>
  </si>
  <si>
    <t>11.4.13</t>
  </si>
  <si>
    <t>11.4.12:  Extensively cleared for pasture or modified by total grazing pressure.</t>
  </si>
  <si>
    <t>31, 30, 34, 33, 26, 29, (32), (15)</t>
  </si>
  <si>
    <t>Dawson (1972), 13; Neldner (1984), 23b</t>
  </si>
  <si>
    <t>Eucalyptus populnea woodland on Cainozoic clay plains</t>
  </si>
  <si>
    <t xml:space="preserve">Eucalyptus populnea predominates forming a distinct but discontinuous canopy (12-19m high). Scattered Eucalyptus spp. may be present at some sites, but most frequently E. populnea alone forms the canopy. Scattered trees such as Callitris glaucophylla and </t>
  </si>
  <si>
    <t>11.4.12</t>
  </si>
  <si>
    <t>Subject to very heavy infestation by the exotic species Parthenium hysterophorus which dominates the ground layer in many areas. Naturalised species associated with this regional ecosystem include *Malvastrum americanum. This regional ecosystem may includ</t>
  </si>
  <si>
    <t>SEASON: Late wet/early dry season when there is good soil moisture. Early storm season or after good spring rains. INTENSITY: Various. Mainly low, but also moderate. INTERVAL: &gt; 5 years. STRATEGY: Begin burning soon after the wet season so that fires will</t>
  </si>
  <si>
    <t>Mazeppa NP</t>
  </si>
  <si>
    <t>7, 6, (10), (11)</t>
  </si>
  <si>
    <t>Gunn et al. (1967), Avon (3); Fensham (1999), Mitchell Grass on alluvium; Gunn and Nix (1977) LU43, LU 44</t>
  </si>
  <si>
    <t>Dichanthium sericeum, Astrebla spp. and patchy Acacia harpophylla, Eucalyptus coolabah on Cainozoic clay plains</t>
  </si>
  <si>
    <t xml:space="preserve">Dichanthium sericeum and Astrebla spp. grassland with patches of low Acacia harpophylla or Eucalyptus coolabah. Grassland dominated by Dichanthium sericeum and forms a mosaic with clumps of Acacia harpophylla, Lysiphyllum hookeri and L. carronii (usually </t>
  </si>
  <si>
    <t>11.4.11</t>
  </si>
  <si>
    <t>Restricted to southern part of bioregion. Extensively cleared for cropping and pasture. This regional ecosystem occurs on the lower parts of the clay plain around its dissecting edges and on natural discharge areas where the clay plains meet higher landfo</t>
  </si>
  <si>
    <t xml:space="preserve">SEASON: Various, avoiding hottest and driest time of the year. INTENSITY: Various. INTERVAL: 6-10 years. STRATEGY: Burn less than 10% in any year. Burn in association with surrounding vegetation. Protection relies on broad-scale management of surrounding </t>
  </si>
  <si>
    <t>Southwood NP, Bendidee NP</t>
  </si>
  <si>
    <t>33, 30, 32, (36), (29)</t>
  </si>
  <si>
    <t>Mullins (1980), Remeura</t>
  </si>
  <si>
    <t>Eucalyptus populnea or E. woollsiana, Acacia harpophylla, Casuarina cristata open forest to woodland on margins of Cainozoic clay plains</t>
  </si>
  <si>
    <t>Woodland dominated by Eucalyptus populnea and/or E. woollsiana or sometimes E. moluccana (or the closely related E. microcarpa) with an understorey of Acacia harpophylla or Casuarina cristata. Associated with the edges of Cainozoic clay plains, on the low</t>
  </si>
  <si>
    <t>11.4.10</t>
  </si>
  <si>
    <t>11.4.9:  Extensively cleared for cropping and pasture. The presence of Terminalia oblongata often distinguishes this regional ecosystem from Acacia harpophylla on clay plains in southern Queensland (11.4.3). Areas mapped as 11.4.9b have been re-classified</t>
  </si>
  <si>
    <t>Carnarvon NP, Dipperu NP (S), Junee NP, Nairana NP (R), Taunton NP (S), Peak Range NP, Zamia Creek CP, Mazeppa NP, Humboldt NP, Roundstone CP, Albinia NP, [Tooloombah Creek CP], [Nairana NP], [Snake Range NP], [Albinia CP], [Narrien Range NP]</t>
  </si>
  <si>
    <t>11, 7, 10, 21, 6, (14), (13)</t>
  </si>
  <si>
    <t>Gunn et al. (1967), Avon (2), Blackwater (2, 3, 4), Cungelella (3), Disney (3), Durrandella (4), Humboldt (4, 5), Islay (2), Kareela (3), Kinsale (1,3,4), Loudon (5), Monteagle (5), Peak Vale (3), Playfair (4), Somerby (2,3,4), Ulcanbah (3), Waterford (2)</t>
  </si>
  <si>
    <t>Acacia harpophylla shrubby open forest to woodland with Terminalia oblongata on Cainozoic clay plains</t>
  </si>
  <si>
    <t>Open-forest, occasionally woodland, dominated by Acacia harpophylla usually with a low tree mid-storey of Terminalia oblongata and Eremophila mitchellii. Casuarina cristata sometimes replaces Acacia harpophylla in the overstorey and Lysiphyllum cunningham</t>
  </si>
  <si>
    <t>11.4.9</t>
  </si>
  <si>
    <t>11.4.8:  Extensively cleared for pasture.</t>
  </si>
  <si>
    <t>Dipperu NP (S), Nairana NP (R), Junee NP, Humboldt NP, Narrien Range NP, Wilandspey CP, Roundstone CP, Nairana NP, Zamia Creek CP</t>
  </si>
  <si>
    <t>11, 7, 21, 8, (15), (6), (10), (13)</t>
  </si>
  <si>
    <t>Gunn et al. (1967), Blackwater (2,3), Borilla (4), Disney (3), Durrandella (4), Humboldt (3), Islay (2), Pinehill (3), Playfair (4), Portwine (3), Ulcanbah (2), Willows (3); Story et al. (1967), Connors (6), Somerby (2); Speck et al. (1968), Highworth (2)</t>
  </si>
  <si>
    <t>Eucalyptus cambageana woodland to open forest with Acacia harpophylla or A. argyrodendron on Cainozoic clay plains</t>
  </si>
  <si>
    <t xml:space="preserve">Woodland to open-forest dominated by Eucalyptus cambageana and Acacia harpophylla or, sometimes in the north, A. argyrodendron. E. thozetiana is sometimes present on shallower soils. There is a moderately dense low tree layer (5m high) layer dominated by </t>
  </si>
  <si>
    <t>11.4.8</t>
  </si>
  <si>
    <t>Extensively cleared for pasture. Sometimes the Acacia harpophylla and/or Casuarina cristata forms small clumps. Where these clumps are &gt; 5 ha they are defined as 11.4.3.</t>
  </si>
  <si>
    <t>STRATEGY: Avoid intentionally burning this vegetation. Fire sensitive Acacias can only tolerate very early dry season fires, under mild conditions, that trickle along the ground layer. Burn surrounding ecosystems in mild conditions that would minimise fir</t>
  </si>
  <si>
    <t>Erringibba NP, Humboldt NP, Alton NP</t>
  </si>
  <si>
    <t>34, 29, (26), (15), (33), (8), (11), (30), (28)</t>
  </si>
  <si>
    <t>Gunn et al. (1967), Humboldt (2), Lennox (4), Monteagle (5), Pine Hill (2), Playfair (4); Speck et al. (1968), Thomby (9), Wandoan (11); Story et al. (1967); Somerby (1); Galloway et al. (1974), LU 53, 55; Gunn and Nix (1977), LU 22, 23, 97; Neldner (1984</t>
  </si>
  <si>
    <t>Open forest to woodland of Eucalyptus populnea with Acacia harpophylla and/or Casuarina cristata on Cainozoic clay plains</t>
  </si>
  <si>
    <t>Eucalyptus populnea with Acacia harpophylla and/or Casuarina cristata open forest to woodland on Cainozoic clay plains</t>
  </si>
  <si>
    <t xml:space="preserve">Open-forest to woodland dominated by Eucalyptus populnea and Acacia harpophylla and/or Casuarina cristata in a lower tree layer. Eucalyptus populnea box trees have been recorded from 14-18m high, and the lower tree layer 6-14m high. A tall shrub layer is </t>
  </si>
  <si>
    <t>11.4.7</t>
  </si>
  <si>
    <t>26a</t>
  </si>
  <si>
    <t>STRATEGY: Do not target for fires. Can tolerate only very early dry season fires, under mild conditions, that trickle along the ground layer. Control fuel loads in the surrounding vegetation. ISSUES: Gidgee and Brigalow are only tolerant of mild fires tri</t>
  </si>
  <si>
    <t>Wilandspey CP, Mazeppa NP, Nairana NP (R), Epping Forest NP (S), Nairana NP, Narrien Range NP</t>
  </si>
  <si>
    <t>7, 8, 10, (3), (13)</t>
  </si>
  <si>
    <t>Gunn et al. (1967), Islay, Pine Hill, Ulcanbah; Gunn and Nix (1977), LU 35, LU 39</t>
  </si>
  <si>
    <t>Acacia cambagei woodland on Cainozoic clay plains</t>
  </si>
  <si>
    <t>Acacia cambagei dominates the tree canopy (10-13m high). There is a sparse to open low tree layer (7-9m high) dominated by Lysiphyllum carronii, Geijera parviflora, Acacia harpophylla, and sometimes A. argyrodendron, Terminalia oblongata, and Eremophila m</t>
  </si>
  <si>
    <t>11.4.6</t>
  </si>
  <si>
    <t>Extensively cleared for pasture. The exotic species *Pennisetum ciliare often dominates the ground layer.</t>
  </si>
  <si>
    <t>STRATEGY: Do not target for fires. Can tolerate only very early dry season fires, under mild conditions, that trickle along the ground layer. Control fuel loads in the surrounding vegetation. ISSUES: Blackwood is only tolerant of mild fires trickling unde</t>
  </si>
  <si>
    <t>Nairana NP, Nairana NP (R), Wilandspey CP</t>
  </si>
  <si>
    <t>7, 11</t>
  </si>
  <si>
    <t>Gunn et al. (1967), Blackwater, Somerby, Disney; Burgess (2003) (VA 37) Turon, Warwick; Gunn and Nix (1977) LU 40, LU 36; Burgess (2003) (VA37), (VA4), Warwick, Turon</t>
  </si>
  <si>
    <t>Acacia argyrodendron woodland on Cainozoic clay plains</t>
  </si>
  <si>
    <t>Acacia argyrodendron dominates the very sparse canopy (12-16m high). There are usually scattered small trees (6-10m high) including A. argyrodendron, Terminalia oblongata, Owenia acidula, Lysiphyllum carronii and Eremophila mitchellii. Grasses usually dom</t>
  </si>
  <si>
    <t>11.4.5</t>
  </si>
  <si>
    <t>Subject to invasion by Parthenium hysterophorus particularly in association with high total grazing pressure or periods of drought. The presence of dominant grass species varies with grazing and seasonal conditions.</t>
  </si>
  <si>
    <t xml:space="preserve">SEASON: Late wet/early dry season when there is good soil moisture. Early storm season or after good spring rains. INTENSITY: Various. Mainly low, but also moderate. INTERVAL: &gt;5 years. STRATEGY: Begin burning soon after the wet season so that fires will </t>
  </si>
  <si>
    <t>Habitat for threatened flora species including Dichanthium queenslandicum. Often occurs adjacent to lower lying areas dominated by regional ecosystems 11.4.11 and 11.3.3.</t>
  </si>
  <si>
    <t>7, 11, 2, 10, 21, (6), (15)</t>
  </si>
  <si>
    <t>Gunn et al. (1967), Avon (1), Kinsale (5), Moray (3), Wondabah (1); Speck et al. (1978), Highworth (4); Gunn and Nix (1977), LU 43, 102, 109; Fensham (1999), Mitchell grass on alluvium (in part); Burgess (2003) (VA28), Carfax</t>
  </si>
  <si>
    <t>Dichanthium spp., Astrebla spp. grassland on Cainozoic clay plains</t>
  </si>
  <si>
    <t>Tussock grassland dominated by Dichanthium spp. +/- Astrebla spp. (mainly A. lappacea and A. pectinata). Other grasses frequently present include Thellungia advena, Panicum spp. and Aristida spp. Forbs and annual grasses may become common with seasonal ra</t>
  </si>
  <si>
    <t>11.4.4</t>
  </si>
  <si>
    <t>11.4.3: Widespread in the southern half of the bioregion. Extensively cleared for cropping and pasture. Naturalised species associated with this regional ecosystem include *Malvastrum americanum. Areas of this regional ecosystem that occur on texture cont</t>
  </si>
  <si>
    <t>Specific habitat for threatened flora species including Xerothamnella herbacea and Eucalyptus argophloia and Jalmenus eubulus, pale imperial hairstreak butterfly (Eastwood et al. 2008)
11.4.3a: Provides important wetland habitat.</t>
  </si>
  <si>
    <t>Southwood NP, Erringibba NP, Bendidee NP, Bunya Mountains NP, [Lake Broadwater CP]</t>
  </si>
  <si>
    <t>30, 33, 34, 29, 26, (31), (28), (32)</t>
  </si>
  <si>
    <t>Speck et al. (1968), Wandoan (10); Dawson (1972), Tara, Hopelands, Humbug; Galloway et al. (1974), LU 38, 58; Vandersee (1975), Dalby (4); Mullins (1980), Tara, Sedgley; Neldner (1984), 6 (124); Fensham and Fairfax (1997), 3</t>
  </si>
  <si>
    <t>Acacia harpophylla and/or Casuarina cristata shrubby open forest on Cainozoic clay plains</t>
  </si>
  <si>
    <t>Open-forest dominated by Acacia harpophylla and/or Casuarina cristata. Acacia harpophylla (10-16m high) predominates forming a fairly continuous canopy with varying densities of Casuarina cristata (14-18m high), forming part of the canopy or emerging abov</t>
  </si>
  <si>
    <t>11.4.3</t>
  </si>
  <si>
    <t>This regional ecosystem is associated with both fine-textured Cainozoic sediments (land zone 4) and coarser-textured Cainozoic material (land zone 5).</t>
  </si>
  <si>
    <t>SEASON: Late wet/dry season when there is good soil moisture. Early storm season or after good spring rains. INTENSITY: Low to moderate. INTERVAL: 6-10 years (shorter intervals in BBN: 2 - 7 years). STRATEGY: Restrict to less than 30% in any year. Burn un</t>
  </si>
  <si>
    <t>Homevale RR, Dipperu NP (S), Tooloombah Creek CP, Expedition (Limited Depth) NP, Homevale NP, Taunton NP (S), [Snake Range NP]</t>
  </si>
  <si>
    <t>11, 14, 6, 21, (10), (8), (12), (13), (7), (15), (2), (16), (20), (18)</t>
  </si>
  <si>
    <t>Forster and Barton (1995), Plainview; Gunn et al. (1967), Humboldt, Blackwater; Story et al. (1967), Nebo; Gunn and Nix (1977), LU 87, 90, Burgess (2003) (VA7), (VA20), Collawmar, Foxleigh</t>
  </si>
  <si>
    <t>Eucalyptus spp. and/or Corymbia spp. grassy or shrubby woodland on Cainozoic clay plains</t>
  </si>
  <si>
    <t>Eucalyptus populnea/brownii or E. melanophloia +/- Corymbia dallachiana +/- C. tessellaris +/- E. crebra +/- E. platyphylla woodland. Occurs on Cainozoic clay plains, often on rises or patches of coarser textured material. Cracking clay and texture contra</t>
  </si>
  <si>
    <t>11.4.2</t>
  </si>
  <si>
    <t>Habitat for the near threatened plant Macropteranthes leiocaulis</t>
  </si>
  <si>
    <t>Dipperu NP (S)</t>
  </si>
  <si>
    <t>11, 10, 21, 2, (6), (17), (22), (27)</t>
  </si>
  <si>
    <t>Fensham and Fairfax (1997a); Fensham (1995); Fensham and Streimann (1997); Story et al. (1967), Racecourse</t>
  </si>
  <si>
    <t>Semi-evergreen vine thicket +/- Casuarina cristata on Cainozoic clay plains</t>
  </si>
  <si>
    <t>Semi-evergreen vine thicket +/- Casuarina cristata. May commonly include Planchonella cotinifolia, Lysiphyllum hookeri, Capparis spp. and Terminalia oblongata, with lower stratum of Elaeodendron australe, Denhamia oleaster and Pittosporum spinescens. A gr</t>
  </si>
  <si>
    <t>11.4.1</t>
  </si>
  <si>
    <t>Has been thinned in many areas. This regional ecosystem was described by Sattler and Williams (1999) under land zone 10 (11.10.10) and occupies valleys and adjacent colluvial lower slopes between sandstone ranges (land zone 10) and drainage lines (land zo</t>
  </si>
  <si>
    <t>Carnarvon NP, Expedition (Limited Depth) NP, Chesterton Range NP, Lake Murphy CP</t>
  </si>
  <si>
    <t>24, 20, 26, (15), (25)</t>
  </si>
  <si>
    <t>Neldner (1984), 18b (Association 70); Galloway et al. (1974), LU 5; Speck et al. (1968), Carborough</t>
  </si>
  <si>
    <t>Eucalyptus melanophloia +/- E. chloroclada woodland on undulating plains and valleys with sandy soils</t>
  </si>
  <si>
    <t>Eucalyptus melanophloia +/- E. chloroclada open woodland on undulating plains and valleys with sandy soils</t>
  </si>
  <si>
    <t>Eucalyptus melanophloia predominates forming a distinct canopy (10-18m high) forming an open-woodland to woodland. E. chloroclada is present and often codominant on the slopes leading away from the drainage lines. Other tree species may also occur includi</t>
  </si>
  <si>
    <t>11.3.39</t>
  </si>
  <si>
    <t>11.3.38:  Extensively cleared. Mining exploration permits have been issued for most of this area with smaller areas under mining lease.
11.3.38a:  Extensively cleared. Mining exploration permits have been issued for most of this area with smaller areas un</t>
  </si>
  <si>
    <t>Habitat for threatened plant species including Bursaria reevesii, Capparis thozetiana and Hakea trineura and the near threatened species Stackhousia tryonii and Pimelea leptospermoides.</t>
  </si>
  <si>
    <t>Mount Jim Crow NP</t>
  </si>
  <si>
    <t>Forster and Barton (1995), Kunwarara and Tungamul (in part); Batianoff and Singh (2001)</t>
  </si>
  <si>
    <t>Eucalyptus tereticornis, Melaleuca viridiflora, Corymbia tessellaris and Eucalyptus fibrosa subsp. fibrosa tall woodland with a grassy ground layer. Occurs on alluvial plains and broad drainage lines derived from serpentinite</t>
  </si>
  <si>
    <t>Eucalyptus tereticornis, Corymbia tessellaris, C. dallachiana +/- E. fibrosa subsp. Fibrosa, +/- Melaleuca spp. tall grassy woodland. Includes areas dominated by Melaleuca bracteata low woodland. The grassy ground layer includes Arundinella nepalensis and</t>
  </si>
  <si>
    <t>11.3.38</t>
  </si>
  <si>
    <t>Habitat for a diverse range of fauna particularly birds.</t>
  </si>
  <si>
    <t>STRATEGY: Manage surrounding country using occasional burns so that intense wildfires do not burn through this ecosystem. ISSUES: This community does not need fire. Flood events drive recruitment of coolabah. Hollow trees are critical habitat. High intens</t>
  </si>
  <si>
    <t>Mazeppa NP, Nairana NP, Vandyke Creek CP, Nairana NP (R)</t>
  </si>
  <si>
    <t>7, 37, 13, 11, 36, 10, 15, (35), (21), (8)</t>
  </si>
  <si>
    <t>Galloway et al. (1974), LU76 (in part); Gunn and Nix (1977) LU 135</t>
  </si>
  <si>
    <t>Eucalyptus coolabah fringing woodland on alluvial plains</t>
  </si>
  <si>
    <t xml:space="preserve">Eucalyptus coolabah with Eucalyptus camaldulensis form a distinct but discontinuous woodland to low woodland canopy layer (7-11m high). Other scattered trees such as Lysiphyllum gilvum, Melaleuca trichostachya, Melaleuca bracteata and Eucalyptus populnea </t>
  </si>
  <si>
    <t>11.3.37</t>
  </si>
  <si>
    <t>Homevale NP, Mount OConnell NP</t>
  </si>
  <si>
    <t>14, 2, (6), (11), (22)</t>
  </si>
  <si>
    <t>Speck et al. (1968), Mimosa, Perch; Story et al. (1967), Connors</t>
  </si>
  <si>
    <t>Eucalyptus crebra and/or E. populnea and/or E. melanophloia on alluvial plains. Higher terraces</t>
  </si>
  <si>
    <t>Eucalyptus crebra and/or E. populnea and/or E. melanophloia woodland with a grassy ground layer. Occurs on Cainozoic alluvial plains. Older floodplain complexes and river terraces. (BVG1M: 18b)</t>
  </si>
  <si>
    <t>11.3.36</t>
  </si>
  <si>
    <t>11.3.35:  Invaded by *Ziziphus mauritiana (chinee apple) and *Cryptostegia grandiflora (rubber vine) in some districts.</t>
  </si>
  <si>
    <t>Bowling Green Bay NP, Pinnacles NP, Townsville Town Common CP, Cape Pallarenda CP, Paluma Range NP, [Bolger Bay CP]</t>
  </si>
  <si>
    <t>1, 2, 6, (11)</t>
  </si>
  <si>
    <t>Christian et al. (1953), Clare, Milleroo; Cumming (2000)</t>
  </si>
  <si>
    <t>Eucalyptus platyphylla, Corymbia clarksoniana woodland on alluvial plains</t>
  </si>
  <si>
    <t>Eucalyptus platyphylla, Corymbia clarksoniana woodland. This association usually occurs as woodland of Eucalyptus platyphylla and Corymbia clarksoniana with Corymbia tessellaris occurring in some areas. A low tree layer of species such as Planchonia carey</t>
  </si>
  <si>
    <t>11.3.35</t>
  </si>
  <si>
    <t>Extensively cleared for cropping or modified by total grazing pressure. This regional ecosystem represents a coastal population of the tree species Acacia tephrina which is disjunct from its more widespread occurrence in western Queensland.</t>
  </si>
  <si>
    <t>STRATEGY: Do not target for fires. Can tolerate only very early dry season fires, under mild conditions, that trickle along the ground layer. Control fuel loads in the surrounding vegetation. ISSUES: Brigalow, Gidgee, Boree, Blackwood are only tolerant of</t>
  </si>
  <si>
    <t>2, 7, (3)</t>
  </si>
  <si>
    <t>Christian et al. (1953), Woontonvale</t>
  </si>
  <si>
    <t>Acacia tephrina woodland on alluvial plains</t>
  </si>
  <si>
    <t>Acacia tephrina low woodland. May have occasional Terminalia sericocarpa as an emergent or subdominant. In some areas other Acacia spp. may be present such as Acacia oswaldii and Acacia salicina, but often occurs in pure stands. A low shrub layer of Eremo</t>
  </si>
  <si>
    <t>11.3.34</t>
  </si>
  <si>
    <t>Of very limited extent, probably less than 30,000 ha. Extensively cleared for cropping or modified by total grazing pressure. The ecology of Eremophila mitchellii is well studied (Beeston and Webb 1977). This RE appears to be closely related to adjacent A</t>
  </si>
  <si>
    <t xml:space="preserve">SEASON: Primarily early dry season mild conditions. Some storm or late burns can be beneficial for rubber vine control. INTENSITY: Low to moderate. INTERVAL: 5-10 years. STRATEGY: A predominance of early dry season fires is recommended, although there is </t>
  </si>
  <si>
    <t>2, 1, (13), (7), (8)</t>
  </si>
  <si>
    <t>Christian et al. (1953), Northcote, Rocky Ponds, Kilbogey</t>
  </si>
  <si>
    <t>Eremophila mitchellii open woodland on alluvial plains</t>
  </si>
  <si>
    <t>Eremophila mitchellii low open-woodland to 5-6 m tall. May have emergent isolated Grevillea striata or Corymbia tessellaris or C. dallachiana. Occasional shrubs of Acacia bidwillii, Carissa ovata or Grevillea striata may occur. There may be a ground layer</t>
  </si>
  <si>
    <t>11.3.33</t>
  </si>
  <si>
    <t>Extensively cleared for cropping or modified by total grazing pressure. Subject to invasion by *Cryptostegia grandiflora (rubber vine), *Acacia nilotica (prickly acacia) and *Ziziphus mauritiana (chinee apple)</t>
  </si>
  <si>
    <t>Christian et al. (1953), Manton; Kutt and Kemp (1998);</t>
  </si>
  <si>
    <t>Allocasuarina luehmannii open woodland on alluvial plains</t>
  </si>
  <si>
    <t xml:space="preserve">Allocasuarina luehmannii low open-woodland. Dominated by Allocasuarina luehmannii, with occasional emergent Corymbia dallachiana and C. erythrophloia. The midstratum is dominated by juvenile Allocasuarina luehmannii with occasional Bursaria incana and/or </t>
  </si>
  <si>
    <t>11.3.32</t>
  </si>
  <si>
    <t>32a</t>
  </si>
  <si>
    <t xml:space="preserve">11.3.31:  Extensively cleared for cropping or modified by total grazing pressure. Subject to weed invasion by *Bothriochloa pertusa (Indian couch), *Pennisetum ciliare (buffel grass), *Acacia nilotica (prickly acacia), *Parkinsonia aculeata (parkinsonia) </t>
  </si>
  <si>
    <t>Townsville Town Common CP, Bowling Green Bay NP, Bowling Green Bay CP</t>
  </si>
  <si>
    <t>Christian et al. (1953), Northcote, Rocky Ponds, Woontonvale, Kyburra; Kutt and Kemp (1998); Donnollan et al. (1990), Land Unit 3; Cumming (2000), 30.</t>
  </si>
  <si>
    <t>Ophiuros exaltatus, Dichanthium spp. grassland on alluvial plains</t>
  </si>
  <si>
    <t>Ophiuros exaltatus and Dichanthium spp. grassland. The ground layer has a variable composition, with drier areas dominated by Ophiuros exaltatus, Iseilema membranaceum or Dichanthium spp. or Brachyachne tenella. Other common and sometimes dominant grasses</t>
  </si>
  <si>
    <t>11.3.31</t>
  </si>
  <si>
    <t>Mount Abbott NP (S), Bowling Green Bay NP</t>
  </si>
  <si>
    <t>1, 2, (6)</t>
  </si>
  <si>
    <t>Christian et al. (1953), Bowen, Northcote, Rocky Ponds, Mookara</t>
  </si>
  <si>
    <t>Eucalyptus crebra, Corymbia dallachiana woodland on alluvial plains</t>
  </si>
  <si>
    <t>Eucalyptus crebra or E. paedoglauca and Corymbia dallachiana woodland. Forms a open-woodland to open forest in places. Has a grassy ground layer of Heteropogon contortus, Bothriochloa bladhii, Themeda triandra, Sehima nervosum, Enneapogon spp., with forbs</t>
  </si>
  <si>
    <t>11.3.30</t>
  </si>
  <si>
    <t>11.3.29: Occurs also in drier coastal parts of Central Queensland Coast bioregion.</t>
  </si>
  <si>
    <t>Cape Upstart NP, Tooloombah Creek CP, Mount OConnell NP</t>
  </si>
  <si>
    <t>14, 2, (12), (1), (12.10)</t>
  </si>
  <si>
    <t>Forster and Barton (1995), St Lawrence, Linden</t>
  </si>
  <si>
    <t>Eucalyptus crebra, E. exserta, Melaleuca spp. woodland on alluvial plains</t>
  </si>
  <si>
    <t>Eucalyptus crebra, E. exserta, Corymbia dallachiana, C. intermedia woodland usually with a low tree understorey of Melaleuca viridiflora and M. nervosa. Occurs on broad plains and fans formed from Quaternary alluvium. Usually associated with bleached sodi</t>
  </si>
  <si>
    <t>11.3.29</t>
  </si>
  <si>
    <t>Casuarina cristata has been selectively thinned in some areas leaving an E. coolabah open-woodland.</t>
  </si>
  <si>
    <t>STRATEGY: Manage surrounding country. ISSUES: This community does not need fire. Flood events drive recruitment of coolabah. Hollow trees are critical habitat. High intensity and extensive fires will degrade vegetation structure and destroy animal habitat</t>
  </si>
  <si>
    <t>Culgoa Floodplain NP</t>
  </si>
  <si>
    <t>35, 36, 37, 26, 29, (34)</t>
  </si>
  <si>
    <t>Galloway et al. (1974), LU71 (in part); Neldner (1984), 32c</t>
  </si>
  <si>
    <t>Casuarina cristata +/- Eucalyptus coolabah open woodland on alluvial plains</t>
  </si>
  <si>
    <t>Eucalyptus coolabah +/- Casuarina cristata open woodland on alluvial plains</t>
  </si>
  <si>
    <t>Eucalyptus coolabah predominates forming a distinct open-woodland canopy layer. Scattered or clumped Casuarina cristata trees often form part of the canopy. Scattered tall shrubs or low trees are often present but only occasionally form a well defined lay</t>
  </si>
  <si>
    <t>11.3.28</t>
  </si>
  <si>
    <t>34d</t>
  </si>
  <si>
    <t>11.3.27: Widespread thoughout the bioregion. Many smaller wetlands in the Brigalow Belt bioregion are too small to map at a 1:100 000 scale.
11.3.27b:  Naturalised species associated with this regional ecosystem include *Egeria densa. This vegetation comm</t>
  </si>
  <si>
    <t>Habitat for a diverse range of fauna species (Venz et al. 2002) particularly birds. Hydrocharis dubia is a vulnerable water plant that occasionally occurs in this RE.
11.3.27a: Provides wetland habitat for a flora and fauna.</t>
  </si>
  <si>
    <t>Bowling Green Bay CP, Bowling Green Bay NP, Lake Murphy CP, Culgoa Floodplain NP, Lake Broadwater CP, Townsville Town Common CP, Carnarvon NP, Horseshoe Lagoon CP, Nairana NP, Nuga Nuga NP, Tolderodden CP, [Kroombit Tops NP], [Horseshoe Bay Lagoon CP], [B</t>
  </si>
  <si>
    <t>1, 14, 11, 20, (36), (2), (35), (37), (7), (27), (26), (31), (6), (32), (30), (13), (21), (25), (18)</t>
  </si>
  <si>
    <t>Pollock and Edginton (1999), we-3, wc-3; ANCA (1996); Speck et al. (1968), Palmtree (8); Burgess (2003), (VA21) Thirteenmile, Bluchers; Gunn and Nix (1977) LU 136; Blackman et al. (2002)</t>
  </si>
  <si>
    <t>Freshwater wetlands</t>
  </si>
  <si>
    <t xml:space="preserve">Freshwater wetlands. Vegetation is variable including open water with or without aquatic species and fringing sedgelands and eucalypt woodlands. Occurs in a variety of situations including lakes, billabongs, oxbows and depressions on floodplains. (BVG1M: </t>
  </si>
  <si>
    <t>Subject to trampling by domestic and feral animals. Impacted by modification of hydrology due to irrigation and water extraction from the wetland or surrounding catchment.</t>
  </si>
  <si>
    <t>11.3.27</t>
  </si>
  <si>
    <t>Subject to clearing and thinning.</t>
  </si>
  <si>
    <t>STRATEGY: Fire management required only sometimes as there is often nothing to burn (even in the absence of cattle stock). ISSUES: Grass will become established if trees have been poisoned by stem-injected herbicide, but typically there is no grass availa</t>
  </si>
  <si>
    <t>Carnarvon NP, Bouldercombe Gorge RR, Rundle Range RR, Cania Gorge NP, Goodedulla NP, Rundle Range NP</t>
  </si>
  <si>
    <t>18, 14, 27, 22, 31, (11), (16), (17), (12)</t>
  </si>
  <si>
    <t>Forster and Barton (1995), Littlemere, Nulgi; Neldner (1984), 14c; Speck et al. (1968), Boomer, Dingo, Melbadale; 
Taylor and Grimshaw (1994-95), Chinchilla MU1C and MU4A; Gunn and Nix (1977) LU 128</t>
  </si>
  <si>
    <t>Eucalyptus moluccana or E. microcarpa woodland to open forest on margins of alluvial plains</t>
  </si>
  <si>
    <t>Eucalyptus moluccana or E. microcarpa or E. woollsiana +/- E. populnea +/- E. melanophloia tall open-forest to woodland +/- Allocasuarina luehmannii low tree layer and a grassy ground layer. In northern subregions, there may be shrub layer of any of Eremo</t>
  </si>
  <si>
    <t>11.3.26</t>
  </si>
  <si>
    <t>11.3.25: Widespread throughout the bioregion. Impact by total grazing pressure. Weeds particularly *Cryptostegia grandiflora (rubber vine) (in the north of the bioregion) and *Pennisetum ciliare (buffel grass) have invaded many areas. Some areas have been</t>
  </si>
  <si>
    <t>SEASON: Primarily early dry season. INTENSITY: Low. INTERVAL: 3 - 5 years. STRATEGY: Protection relies on broad-scale management of surrounding country with numerous small fires throughout the year so that wildfires will be very limited in extent. c-g: De</t>
  </si>
  <si>
    <t>Habitat for threatened flora species including Eucalyptus raveretiana. Shown to be associated with a high fauna species richness in the Taroom area (Venz et al. 2002). Within parts of the Fitzroy catchment, this RE is known habitat for the threatened fres</t>
  </si>
  <si>
    <t>Carnarvon NP, Expedition (Limited Depth) NP, Palmgrove NP (S), Homevale NP, Bowling Green Bay NP, Expedition RR, Taunton NP (S), Goodedulla NP, Blackdown Tableland NP, Homevale RR, Nairana NP, Eungella NP, Nuga Nuga NP, Albinia NP, Precipice NP, Dipperu N</t>
  </si>
  <si>
    <t>26, 11, 22, 1, 6, (14), (2), (31), (18), (7), (3), (32), (13), (15), (24), (29), (27), (16), (21), (25), (36), (12), (20), (10), (9), (33)</t>
  </si>
  <si>
    <t>Dawson (1972), 1; Dowling and Stephens (1997), 8b; Fensham (1998a); Fensham and Fairfax (1997); Gunn et al. (1967), Funnel; Mullins (1980), Tavoy, Lynwood; Neldner (1984), 18c; Speck et al. (1968), Kroombit; Taylor and Grimshaw (1994-95), Goondiwindi MU9C</t>
  </si>
  <si>
    <t>Eucalyptus tereticornis or E. camaldulensis woodland fringing drainage lines</t>
  </si>
  <si>
    <t>Eucalyptus camaldulensis or E. tereticornis open-forest to woodland. Other tree species such as Casuarina cunninghamiana, E. coolabah, Melaleuca bracteata, Melaleuca viminalis, Livistona spp. (in north), Melaleuca spp. and Angophora floribunda are commonl</t>
  </si>
  <si>
    <t>11.3.25</t>
  </si>
  <si>
    <t>31a</t>
  </si>
  <si>
    <t>11.3.24:  Most of the previous extent of this ecosystem has been utilised for intensive cropping. Themeda avenacea tends to grow on hummocks and Eleocharis pallens in hollows.</t>
  </si>
  <si>
    <t>SEASON: Late wet/early dry season when there is good soil moisture. Early storm season or after good spring rains. a: n/a. INTENSITY: Various. Mainly low, but also moderate. a: n/a. INTERVAL: &gt;3years. a: n/a. STRATEGY: Low to moderate burns can help limit</t>
  </si>
  <si>
    <t>31</t>
  </si>
  <si>
    <t>Fensham (1998a); Fensham and Fairfax (1997)</t>
  </si>
  <si>
    <t>Themeda avenacea grassland on alluvial plains. Basalt derived soils</t>
  </si>
  <si>
    <t>Themeda avenacea +/- Eleocharis pallens grassland sometimes with scattered Muehlenbeckia florulenta shrubs. Occurs on depressions on Cainozoic alluvial plains. (BVG1M: 31a)
 Major vegetation communities include: 
11.3.24a: Palustrine wetland (e.g. vegetat</t>
  </si>
  <si>
    <t>11.3.24</t>
  </si>
  <si>
    <t>The ground layer is often highly modified by total grazing pressure and remaining areas have been highly fragmented.</t>
  </si>
  <si>
    <t>Eucalyptus conica and E. nobilis are at the northern limits of their geographical range.</t>
  </si>
  <si>
    <t>Young and McDonald (1989), 9o 10d</t>
  </si>
  <si>
    <t>Eucalyptus conica, E. nobilis, E. tereticornis, Angophora floribunda on alluvial plains. Basalt derived soils</t>
  </si>
  <si>
    <t>Eucalyptus conica, E. tereticornis, Angophora floribunda +/- E. melliodora +/- E. nobilis grassy woodland. Occurs on Cainozoic alluvial plains. (BVG1M: 15b)</t>
  </si>
  <si>
    <t>11.3.23</t>
  </si>
  <si>
    <t xml:space="preserve">Some of the springs are within the GAB recharge areas. Includes springs in the Dawson River Valley described as 'boggomosses'. Impacted by excavation, pig rooting, stock and feral horse trampling, artificial extraction, inundation by impoundments and the </t>
  </si>
  <si>
    <t>Threatened species associated with mound springs including the plants Eriocaulon carsonii, Myriophyllum artesium and Arthraxon hispidus.</t>
  </si>
  <si>
    <t>24,25</t>
  </si>
  <si>
    <t>Habermehl (1982); Wilson, (1995); Fensham (1998b); Fensham and Fairfax (2002); Fensham et al. (2004)</t>
  </si>
  <si>
    <t>Springs associated with recent alluvia, but also including those on fine-grained sedimentary rocks, basalt, ancient alluvia and metamorphic rocks</t>
  </si>
  <si>
    <t>Springs. Associated with recent alluvia, but also including those on fine-grained sedimentary rocks (shale), basalt, ancient alluvia and metamorphic rocks. (BVG1M: 34e)</t>
  </si>
  <si>
    <t>11.3.22</t>
  </si>
  <si>
    <t>30a</t>
  </si>
  <si>
    <t>Many of the larger areas have been extensively cultivated for cropping and pasture. Extensive areas are subject to invasion by *Parthenium hysterophorus in northern parts of the bioregion and to a lesser extent the exotic grass *Pennisetum ciliare (Fensha</t>
  </si>
  <si>
    <t xml:space="preserve">Habitat for threatened flora species including Thesium australe, Picris evae, Dichanthium queenslandicum and the near threatened flora species Digitaria porrecta and fauna species including grassland earless dragon Tympanocryptis pinguicolla, five-clawed </t>
  </si>
  <si>
    <t>Carnarvon NP, Vandyke Creek CP</t>
  </si>
  <si>
    <t>31, 15, (10), (37), (7), (35), (11), (6), (21), (36)</t>
  </si>
  <si>
    <t>Gunn et al. (1967), Alpha (4), Comet (2), Funnel (2), Karalee (5), Mantuan (2), Somerby (6), Waterford (2), Wondabah (4); Speck et al. 1967), Kiddell (10), Westwood (7); Story et al. (1967), Funnel (2), Waterford (3); Galloway et al. (1974), LU 69; Dawson</t>
  </si>
  <si>
    <t>Dichanthium sericeum and/or Astrebla spp. grassland on alluvial plains. Cracking clay soils</t>
  </si>
  <si>
    <t>Grassland dominated by Dichanthium sericeum and/or Astrebla spp. (A. lappacea, A. elymoides and A. squarrosa). A wide range of other grass and forb species are usually present and may dominant depending on seasonal conditions and management regime. Freque</t>
  </si>
  <si>
    <t>11.3.21</t>
  </si>
  <si>
    <t>This regional ecosystem is restricted to the Culgoa River floodplain in the south-western part of the bioregion (mainly in subregion 35 and 37). Associated with hard setting soils that are subject to extensive wind and water erosion with scalding and remo</t>
  </si>
  <si>
    <t>SEASON: Late wet/early dry season when there is good soil moisture. Storm burns when sufficient fuel. Link fire with rain. INTENSITY: Occasional. INTERVAL: &gt;3years. STRATEGY: Undertake small patch burns (&lt;30% annually) in a natural mosaic (as determined b</t>
  </si>
  <si>
    <t>35, 37, (6.1)</t>
  </si>
  <si>
    <t>Galloway et al. (1974), LU66; Neldner (1984), 22d</t>
  </si>
  <si>
    <t>Forb/grassland +/- scattered Atalaya hemiglauca, Flindersia maculosa, Acacia spp. on alluvial plains</t>
  </si>
  <si>
    <t>Atalaya hemiglauca and other low tree species such as Flindersia maculosa +/- Acacia cambagei and occasionally A. omalophylla form a layer of scattered trees or occasionally a low open-woodland (7-9m high). Eremophila mitchellii may form a shrub layer (2-</t>
  </si>
  <si>
    <t>Many of the remaining areas have been subjected to wind and water erosion and removal of surface soil.</t>
  </si>
  <si>
    <t>11.3.20</t>
  </si>
  <si>
    <t>35, 26, 37, (29), (24), (36), (33), (18), (25), (6.1)</t>
  </si>
  <si>
    <t>Galloway et al. (1974), LU60, LU61; Neldner (1984), 11a, 11c, 19c</t>
  </si>
  <si>
    <t>Callitris glaucophylla, Corymbia spp. and/or Eucalyptus melanophloia woodland on Cainozoic alluvial plains</t>
  </si>
  <si>
    <t>Callitris glaucophylla, Corymbia spp. and/or Eucalyptus melanophloia open forest to woodland on Cainozoic alluvial plains</t>
  </si>
  <si>
    <t>Callitris glaucophylla woodland usually with codominant eucalypts including Corymbia tessellaris, C. clarksoniana form a well-defined but discontinuous open-forest to woodland canopy (10-14m high). Other trees such as Eucalyptus melanophloia, Angophora me</t>
  </si>
  <si>
    <t>Larger Callitris trees have been killed due to thinning and/or fire in many areas.</t>
  </si>
  <si>
    <t>11.3.19</t>
  </si>
  <si>
    <t>This regional ecosystem is restricted to the southern part of bioregion.</t>
  </si>
  <si>
    <t>Habitat for threatened flora species Acacia curranii, A. lauta and Lomandra teres and the near threatened species Acacia chinchillensis.</t>
  </si>
  <si>
    <t>Chesterton Range NP, Carnarvon NP, Southwood NP, [Lake Broadwater CP]</t>
  </si>
  <si>
    <t>24, 26, 32, 22, (27), (28)</t>
  </si>
  <si>
    <t>Dawson (1987), 12, 15, 18; Galloway et al. (1974), LU63; Mullins (1980), Toombilla, Broadwater; Neldner (1984), 19b (45); Taylor and Grimshaw (1994-95), Goondiwindi MU5A and MU9B</t>
  </si>
  <si>
    <t>Eucalyptus populnea, Callitris glaucophylla, Allocasuarina luehmannii shrubby woodland on alluvium</t>
  </si>
  <si>
    <t xml:space="preserve">Eucalyptus populnea and/or E. melanophloia dominate the woodland canopy. Other canopy tree species that may be present include Callitris glaucophylla, E. crebra (can be locally dominant), E. chloroclada and Angophora leiocarpa. A low tree layer dominated </t>
  </si>
  <si>
    <t>11.3.18</t>
  </si>
  <si>
    <t>This regional ecosystem is restricted to the southern part of bioregion. Extensively cleared or thinned for cropping and pasture. Sometimes Acacia harpophylla and/or Casuarina cristata or other understorey Acacia species form small clumps. Where these clu</t>
  </si>
  <si>
    <t>Carnarvon NP, Culgoa Floodplain NP</t>
  </si>
  <si>
    <t>35, 31, 15, 37, 34, 36, (29), (33), (30), (26), (13), (20)</t>
  </si>
  <si>
    <t>Galloway et al. (1974), LU 64; Neldner (1984), 22a, 22b; Fensham and Fairfax (1997), E. populnea shrubby woodland map unit 7.</t>
  </si>
  <si>
    <t>Eucalyptus populnea woodland with Acacia harpophylla and/or Casuarina cristata on alluvial plains</t>
  </si>
  <si>
    <t>Eucalyptus populnea woodland with Casuarina cristata and/or Acacia harpophylla clumps or scattered trees and a low tree layer dominated by Geijera parviflora. Eucalyptus populnea predominates forming a distinct but discontinuous canopy (15-18m high). E. p</t>
  </si>
  <si>
    <t>Most of the remaining area is highly fragmented.</t>
  </si>
  <si>
    <t>11.3.17</t>
  </si>
  <si>
    <t>Much of the areas in sub region 36 have been extensively cleared and remaining areas are highly fragmented.  Often occurs with Acacia cambagei in sub region 35. This ecosystem represents the northern extent of a community that is more widespread in New So</t>
  </si>
  <si>
    <t>STRATEGY: Manage surrounding country. ISSUES: This community does not need fire.  Hollow trees are critical habitat. Intense and extensive fires will degrade vegetation structure and destroy animal habitats. Restrict extent and intensity of fires. There i</t>
  </si>
  <si>
    <t>37, 6.1, 35, 34</t>
  </si>
  <si>
    <t>Galloway et al. (1974), LU52, LU72; Mullins (1980), Toombilla; Neldner (1984), 16</t>
  </si>
  <si>
    <t>Eucalyptus largiflorens +/- Acacia cambagei +/- A. harpophylla woodland to low open woodland on alluvial plains</t>
  </si>
  <si>
    <t>Eucalyptus largiflorens +/- Acacia cambagei +/- Acacia harpophylla open-woodland to woodland. Eucalyptus largiflorens forms a distinct but discontinuous canopy. Scattered E. coolabah or E. populnea low trees may be present and groves of Acacia cambagei, A</t>
  </si>
  <si>
    <t>11.3.16</t>
  </si>
  <si>
    <t>11.3.15: Confined largely to the south-western part of the bioregion. Impacted by total grazing pressure and past thinning. This regional ecosystem is differentiated from 11.3.3 by its occurrence on lower lying more frequently flooded areas with heavier c</t>
  </si>
  <si>
    <t>37, 36, (35)</t>
  </si>
  <si>
    <t>Galloway et al. (1974), LU74, 76 (in part); Neldner (1984), 32d</t>
  </si>
  <si>
    <t>Eucalyptus coolabah, Acacia stenophylla, Muehlenbeckia florulenta fringing woodland on alluvial plains</t>
  </si>
  <si>
    <t>Eucalyptus coolabah predominates forming a distinct but disjunct open-woodland (to low open-woodland canopy (9-12m high). There is a dense low shrub layer of Muehlenbeckia florulenta. Scattered Acacia stenophylla and Eremophila bignoniiflora tall shrubs a</t>
  </si>
  <si>
    <t>11.3.15</t>
  </si>
  <si>
    <t>The dominant Callitris species is Callitris glaucophylla x C. verrucosa previously known as C. preissii subsp. verrucosa (family pine).</t>
  </si>
  <si>
    <t>Bendidee NP</t>
  </si>
  <si>
    <t>32, 33, 27</t>
  </si>
  <si>
    <t>Mullins (1980), Minnabilla, Weir; Taylor and Grimshaw (1994-95), Goondiwindi MU10A; Maher (1995), 3b</t>
  </si>
  <si>
    <t>Eucalyptus spp., Angophora spp., Callitris spp. woodland on alluvial plains. Sandy soils</t>
  </si>
  <si>
    <t>Eucalyptus spp., Angophora spp., Callitris spp. woodland on alluvial plains</t>
  </si>
  <si>
    <t xml:space="preserve">Angophora floribunda, A. leiocarpa, Eucalyptus tereticornis and E. chloroclada woodland with a mid layer dominated by Callitris glaucophylla and sometimes Allocasuarina luehmannii. A low shrub layer dominated by species such as Xylomelum cunninghamianum, </t>
  </si>
  <si>
    <t>11.3.14</t>
  </si>
  <si>
    <t>Extensively cleared for cropping. The ground layer has been extensively modified by total grazing pressure and weed invasion, particularly *Acacia nilotica (prickly Acacia) and *Chloris inflata (purpletop chloris). Often occurs in close proximity to Sporo</t>
  </si>
  <si>
    <t>Christian et al. (1953), Ayr; Bean (1992); Kutt and Kemp (1998)</t>
  </si>
  <si>
    <t>Grevillea striata on alluvial plains</t>
  </si>
  <si>
    <t>Grevillea striata on coastal alluvial plains</t>
  </si>
  <si>
    <t>Grevillea striata +/- Corymbia tessellaris open-woodland on coastal alluvial plains. Grevillea striata is dominant with subdominant emergent Corymbia tessellaris and Melaleuca viridiflora. Corymbia clarksoniana, C. dallachiana or Eucalyptus platyphylla ma</t>
  </si>
  <si>
    <t>11.3.13</t>
  </si>
  <si>
    <t>11.3.12:  Extensively cleared for cropping and pasture.
11.3.12a:  Naturalised species associated with this regional ecosystem include *Asclepias curassavica, *Argyreia nervosa and *Passiflora suberosa.</t>
  </si>
  <si>
    <t>Bowling Green Bay NP, Horseshoe Bay Lagoon CP, Cape Upstart NP, [Pinnacles NP], [Bowling Green Bay CP]</t>
  </si>
  <si>
    <t>Christian et al. (1953), Manton; Cumming (2000)</t>
  </si>
  <si>
    <t>Melaleuca viridiflora woodland on alluvial plains</t>
  </si>
  <si>
    <t>Melaleuca viridiflora M. argentea +/- M. dealbata woodland on alluvial plains</t>
  </si>
  <si>
    <t>Melaleuca viridiflora with occasional M. argentea +/- M. dealbata woodland to open-woodland. Occasional midstratum of Grevillea pteridifolia and Acacia leptocarpa. Ground layer of perennial grasses such as Themeda triandra, Elionurus citreus, Ectrosia lep</t>
  </si>
  <si>
    <t>11.3.12</t>
  </si>
  <si>
    <t>11.3.11:  Extensively cleared for cropping and grazing. Remnants subject to invasion by weeds such as Guinea grass *Panicum maximum var. maximum and trampling by livestock.</t>
  </si>
  <si>
    <t>Habitat for threatened flora species Eucalyptus raveretiana and near threatened species Actephila sessilifolia (within Dipperu NP).</t>
  </si>
  <si>
    <t>Dipperu NP (S), Rundle Range NP, Bowling Green Bay NP, Magnetic Island NP</t>
  </si>
  <si>
    <t>19, 11, 21, 14, (12), (1), (18), (17), (22)</t>
  </si>
  <si>
    <t>Christian et al. (1953), Ayr; Fensham: (1995); Fensham and Streimann (1997); Forster and Barton (1995), Moore; Stanton (1971)</t>
  </si>
  <si>
    <t>Semi-evergreen vine thicket on alluvial plains</t>
  </si>
  <si>
    <t>Semi-evergreen vine thicket or semi-deciduous notophyll rainforest, frequently with emergent Eucalyptus tereticornis or E. raveretiana. Common species include Diospyros humilis, D. geminata, Brachychiton australis, B. rupestris, Geijera salicifolia, Lysip</t>
  </si>
  <si>
    <t>11.3.11</t>
  </si>
  <si>
    <t>11.3.10:  Understorey modified by total grazing pressure. In some areas extensively invaded by *Bothriochloa pertusa (Indian couch).</t>
  </si>
  <si>
    <t>Nairana NP, Nairana NP (R), Blackwood NP, Epping Forest NP (S), Wilandspey CP, Mount Abbott NP (S)</t>
  </si>
  <si>
    <t>3, 7, 2, (1), (6), (4), (11)</t>
  </si>
  <si>
    <t>Christian et al. (1953), Manton; Gunn and Nix (1977) LU 118</t>
  </si>
  <si>
    <t>Eucalyptus brownii woodland on alluvial plains</t>
  </si>
  <si>
    <t>Eucalyptus brownii grassy woodland. This unit usually occurs as a woodland of Eucalyptus brownii. There is usually a grassy ground layer of Aristida spp., Chloris spp., Fimbristylis dichotoma, Eriachne spp., Eragrostis spp. and Chrysopogon fallax. Areas s</t>
  </si>
  <si>
    <t>11.3.10</t>
  </si>
  <si>
    <t>11.3.9:  Understorey modified by total grazing pressure. Has undergone invasion by *Cryptostegia grandiflora (rubber vine) Trees are usually widely spaced, reaching 10-14 m tall. Emergents can be taller than this. Distinguished from 11.3.35 by greater fre</t>
  </si>
  <si>
    <t>Shoalwater Bay CP, Bowling Green Bay NP, Mount Jim Crow NP, Bolger Bay CP, Mount Archer NP, [Bowling Green Bay CP], [Magnetic Island NP]</t>
  </si>
  <si>
    <t>1, 14, 2, (3), (6), (12)</t>
  </si>
  <si>
    <t>Christian et al. (1953), Manton, Clare; Forster and Barton (1995), Daly</t>
  </si>
  <si>
    <t>Eucalyptus platyphylla, Corymbia spp. woodland on alluvial plains</t>
  </si>
  <si>
    <t>Eucalyptus platyphylla +/- Corymbia clarksoniana +/- C. intermedia +/- E. tereticornis +/- Lophostemon suaveolens woodland. This association has a grassy ground layer, with species including Heteropogon contortus, Sorghum nitidum, Chrysopogon fallax, Allo</t>
  </si>
  <si>
    <t>11.3.9</t>
  </si>
  <si>
    <t>Occurs mainly in the north-western part of bioregion. Extensively cleared for pasture.</t>
  </si>
  <si>
    <t>Nairana NP, Nairana NP (R)</t>
  </si>
  <si>
    <t>3, 7, (4)</t>
  </si>
  <si>
    <t>Gunn et al. (1967), Comet, Alpha</t>
  </si>
  <si>
    <t>Acacia argyrodendron woodland on alluvial plains</t>
  </si>
  <si>
    <t>Acacia argyrodendron woodland. Acacia argyrodendron dominates the woodland (to low woodland) canopy (9-14m high). A low tree or shrub layer are usually absent although there can be scattered shrubs including Eremophila mitchellii, Lysiphyllum carronii and</t>
  </si>
  <si>
    <t>11.3.8</t>
  </si>
  <si>
    <t>Subject to total grazing pressure. Native species have been displaced from the ground layer by the invasion by buffel grass in many areas.</t>
  </si>
  <si>
    <t>Habitat of the endangered northern hairy-nosed wombat, Lasiorhinus krefftii.</t>
  </si>
  <si>
    <t>Epping Forest NP (S), Nairana NP, Nairana NP (R), Bowling Green Bay NP, [Bowling Green Bay CP]</t>
  </si>
  <si>
    <t>1, 2, 7, 11, 6, (3), (8)</t>
  </si>
  <si>
    <t>Gunn et al. (1967), Comet; Gunn and Nix (1977), LU 116</t>
  </si>
  <si>
    <t>Corymbia spp. woodland on alluvial plains. Sandy soils</t>
  </si>
  <si>
    <t>Corymbia spp. woodland on alluvial plains</t>
  </si>
  <si>
    <t>Corymbia clarksoniana, C. tessellaris and C. dallachiana tall woodland to open-woodland (12-17m high). There is usually a low open-woodland tree layer (7-11m high) dominated by species such as Acacia salicina, Lysiphyllum hookeri or Grevillea striata. Occ</t>
  </si>
  <si>
    <t>11.3.7</t>
  </si>
  <si>
    <t>Subject to clearing or thinning. Subject to invasion by red Natal grass *Melinis repens and Sabi grass *Urochloa mosambicensis in some areas.</t>
  </si>
  <si>
    <t>15, 26, 23, 20, 13, 21, (11), (24), (10), (8), (18), (22)</t>
  </si>
  <si>
    <t>Galloway et al. (1974), LU60 in part; Neldner (1984), 24; Speck et al. (1968), Redcliffe, Mimosa, Kroombit; Gunn and Nix (1977) LU 134, 119, 120</t>
  </si>
  <si>
    <t>Eucalyptus melanophloia woodland on alluvial plains</t>
  </si>
  <si>
    <t>Eucalyptus melanophloia woodland or open-woodland generally with a grassy ground layer. Eucalyptus melanophloia predominates forming a distinct but discontinuous canopy (12-18m high). Occasional scattered E. populnea, E, crebra, Corymbia dallachiana, E. t</t>
  </si>
  <si>
    <t>11.3.6</t>
  </si>
  <si>
    <t>Occurs mainly along north-west margins of bioregion, with some areas on the Culgoa River floodplains (subregion 37). Extensively cleared for pasture.</t>
  </si>
  <si>
    <t>STRATEGY: Protection relies on broad-scale management of surrounding country with numerous small fires throughout the year so that wildfires will be very limited in extent. Protection from fire is necessary. ISSUES: Gidgee is readily killed by fire. Buffe</t>
  </si>
  <si>
    <t>Culgoa Floodplain NP, Epping Forest NP (S), Nairana NP, Nairana NP (R), Mazeppa NP, Narrien Range NP</t>
  </si>
  <si>
    <t>7, 8, 37, (13), (4), (3)</t>
  </si>
  <si>
    <t>Gunn et al. (1967), Funnel, Banchory; Galloway et al. (1974), LU73; Gunn and Nix (1977), LU 130, LU 123</t>
  </si>
  <si>
    <t>Acacia cambagei woodland on alluvial plains</t>
  </si>
  <si>
    <t>Acacia cambagei +/- A. harpophylla low woodland or open-forest sometimes clumped, on Cainozoic alluvial plains. Acacia cambagei dominates the canopy (8-16m high) sometimes in association with A. harpophylla as a sub-dominant. Eucalyptus coolabah, E. largi</t>
  </si>
  <si>
    <t>11.3.5</t>
  </si>
  <si>
    <t>11.3.4: Widespread across the bioregion. There are still substantial areas of this ecosystem remaining, although remnants are often degraded by grazing, dieback and associated lack of natural regeneration and weed invasion. While this regional ecosystem i</t>
  </si>
  <si>
    <t>SEASON: Late wet/dry season when there is good soil moisture. Early storm season or after good spring rains. INTENSITY: Low to moderate. INTERVAL: 6-10 years (shorter in BBN: 2 - 7 years). STRATEGY: Restrict to less than 30% in any year. Burn under condit</t>
  </si>
  <si>
    <t>Habitat for threatened flora species including Eucalyptus raveretiana in subregions 12 and 17.</t>
  </si>
  <si>
    <t>Homevale NP, Blackdown Tableland NP, Precipice NP, Kroombit Tops NP, Mount Archer NP, Cania Gorge NP, Carnarvon NP, Dipperu NP (S), Minerva Hills NP, Bowling Green Bay NP, Flat Top Range RR, Lake Murphy CP, Bouldercombe Gorge RR, Bell Creek CP, Albinia NP</t>
  </si>
  <si>
    <t>14, 18, 22, 19, 12, 31, (27), (6), (16), (1), (32), (11), (21), (10), (20), (2), (7), (15)</t>
  </si>
  <si>
    <t>Dawson (1972), 2; Fensham (1998a); Fensham and Fairfax (1997); Forster and Barton (1995), Alligator, Styx, Calliope, Hedlow; Galloway et al. (1974), LU75; Mullins (1980), Tavoy, Lynwood; Neldner (1984), 12a; Speck et al. (1968), Narowie, Mimosa, Kroombit;</t>
  </si>
  <si>
    <t>Eucalyptus tereticornis and/or Eucalyptus spp. tall woodland on alluvial plains</t>
  </si>
  <si>
    <t>Eucalyptus tereticornis woodland to open-forest. Other tree species that may be present and locally dominant include E. camaldulensis, Corymbia tessellaris, E. coolabah, C. clarksoniana, E. populnea or E. brownii, E. melanophloia, E. platyphylla or Angoph</t>
  </si>
  <si>
    <t>11.3.4</t>
  </si>
  <si>
    <t>11.3.3:  The ground layer of remnants of this regional ecosystem is often extensively modified by grazing. The structure of the tree canopy has often been modified by past thinning which has included the removal of many of the larger hollow bearing trees.</t>
  </si>
  <si>
    <t>SEASON: n/a. x1: Late wet/early dry season when there is good soil moisture. Storm burns when sufficient fuel. Link fire with rain. INTENSITY: n/a. x1: Occasional. INTERVAL: n/a. x1: &gt;3years. STRATEGY: Manage surrounding country. x1: Undertake small patch</t>
  </si>
  <si>
    <t>Mature trees provide hollows for fauna especially nesting birds. Associated with a high number fauna species (Dick 1992, Venz et al. 2002).
11.3.3c: Mature trees provide hollows for fauna especially nesting birds. Associated with a high number fauna speci</t>
  </si>
  <si>
    <t>Culgoa Floodplain NP, Dipperu NP (S), Nairana NP, Albinia NP, Epping Forest NP (S), Nairana NP (R), Vandyke Creek CP, Mazeppa NP, Mount Archer NP, Precipice NP, Palmgrove NP (S), Wilandspey CP, Peak Range NP, Minerva Hills NP</t>
  </si>
  <si>
    <t>11, 7, 37, 35, 10, 8, (26), (14), (13), (36), (25), (21), (20), (3), (27)</t>
  </si>
  <si>
    <t>Forster and Barton (1995), Coolabah; Galloway et al. (1974), LU71 (in part); Gunn et al. (1967), Funnel, Comet; Neldner (1984), 32a, 32b; Story et al. (1967), Comet; Speck et al. (1968) Coolibah (6); Burgess (2003), Lindsay, Bluchers; Shields and Williams</t>
  </si>
  <si>
    <t>Eucalyptus coolabah woodland on alluvial plains</t>
  </si>
  <si>
    <t>Eucalyptus coolabah woodland to open-woodland with a grassy understorey. A mid layer is often absent but scattered tree or shrub species, such as E. populnea, Melaleuca bracteata, Alectryon oleifolius, Terminalia oblongata (in the north) and Acacia pendul</t>
  </si>
  <si>
    <t>11.3.3</t>
  </si>
  <si>
    <t xml:space="preserve">11.3.2:  Extensively cleared or modified by grazing. There are unmapped patches of low Acacia harpophylla (11.3.1) or grassland (11.3.21) associated with this regional ecosystem in some areas. This regional ecosystems may include small areas dominated by </t>
  </si>
  <si>
    <t>SEASON: Late wet/dry season when there is good soil moisture. Early storm season or after good spring rains. INTENSITY: Low to moderate. INTERVAL: 6-10 years (shorter in BBN: 2-7 years). STRATEGY: Restrict to less than 30% in any year. Burn under conditio</t>
  </si>
  <si>
    <t>Habitat for threatened flora species Homopholis belsonii.</t>
  </si>
  <si>
    <t>Carnarvon NP, Expedition (Limited Depth) NP, Dipperu NP (S), Homevale RR, Chesterton Range NP, Homevale NP, Expedition RR, Taunton NP (S), Tregole NP, Nuga Nuga NP, Isla Gorge NP, Blackdown Tableland NP, Alton NP, Dawson River CP, Narrien Range NP, Boulde</t>
  </si>
  <si>
    <t>26, 31, 24, 11, 21, (8), (32), (27), (13), (20), (7), (6), (15), (25), (16), (36), (18), (9), (22), (14), (19), (35)</t>
  </si>
  <si>
    <t>Dawson (1972), 1, 3, 4, 5; Fensham (1998a); Fensham and Fairfax (1997); Galloway et al. (1974), LU62, LU64, LU68; Gunn et al. (1967), Alpha; Mullins (1980); Tavoy; Neldner (1984), 23b, 24; Speck et al. (1968), Wooroonah; Story et al. (1967); Connors, Funn</t>
  </si>
  <si>
    <t>Eucalyptus populnea woodland to open-woodland. E. melanophloia may be present and locally dominant. There is sometimes a distinct low tree layer dominated by species such as Geijera parviflora, Eremophila mitchellii, Acacia salicina, Acacia pendula, Lysip</t>
  </si>
  <si>
    <t>11.3.2</t>
  </si>
  <si>
    <t>11.3.1:  Extensively cleared for cropping and pasture.
11.3.1b:  Extensively cleared for cropping and pasture. Occurs in depressions and abandoned channels on Cainozoic alluvial plains of Brigalow. May grade into Eucalyptus coolabah dominated associations</t>
  </si>
  <si>
    <t>INTERVAL: n/a. b,d: Occasional fires 5 - 10 years. STRATEGY: Maintain fire management of surrounding country so that wildfires will be very limited in extent. Frequent fire at the edge of this RE keeps fuel loads low. Protection from fire is necessary. IS</t>
  </si>
  <si>
    <t>Habitat for threatened fauna species including painted honeyeater, Grantiella picta particularly in subregion 35 (Oliver et al. 2003).</t>
  </si>
  <si>
    <t>Culgoa Floodplain NP, Dipperu NP (S), Carnarvon NP, Nairana NP, Taunton NP (S), Epping Forest NP (S), Albinia NP, Narrien Range NP, Nairana NP (R), Junee NP, Mazeppa NP, Mount OConnell NP, Rundle Range RR, Rundle Range NP, Mount Etna Caves NP, Blackwood N</t>
  </si>
  <si>
    <t>11, 31, 7, 21, (18), (19), (14), (6), (36), (8), (37), (13), (20), (3), (15)</t>
  </si>
  <si>
    <t xml:space="preserve">Gunn et al. (1967), Alpha (3), Blackwater (5), Borilla (5), Comet (6, 7), Craven (6), Cungelella (4), Borilla (5), Disney (4), Durrandella (5), Hillalong (4), Hope (4), Islay (5), Lennox (5), Loudon (6), Monteagle (6), Pinehill (4), Portwine (4), Rutland </t>
  </si>
  <si>
    <t>Acacia harpophylla and/or Casuarina cristata open forest on alluvial plains</t>
  </si>
  <si>
    <t>Open-forest dominated by Acacia harpophylla and/or Casuarina cristata (particularly in southern parts), with or without scattered emergent Eucalyptus spp. such as E. coolabah, E. largiflorens, E. populnea, E. orgadophila, and E. woollsiana. A low tree lay</t>
  </si>
  <si>
    <t>11.3.1</t>
  </si>
  <si>
    <t>28b</t>
  </si>
  <si>
    <t>11.2.5:  Swales have been heavily invaded by *Cryptostegia grandiflora (rubber vine) in some localities. Mechanical disturbance has facilitated an increase in weeds such as buffel grass *Pennisetum ciliare and Tridax procumbens. Other common weeds include</t>
  </si>
  <si>
    <t>SEASON: Early dry season. b: As swamps dry out in the mid to late dry season. INTENSITY: Low to moderate. b: Low. INTERVAL: Typically 5 - 10 years, but two fires in quick succession can control rubber vine. b: Occasional fires, typically every 5 - 10 year</t>
  </si>
  <si>
    <t>Bowling Green Bay NP, Townsville Town Common CP, Bowling Green Bay CP, Cape Upstart NP, Abbott Bay RR, Broad Sound Islands NP, Keppel Sands CP, Capricorn Coast NP, Causeway Lake CP, [Cape Pallarenda CP]</t>
  </si>
  <si>
    <t>1, 14, (2)</t>
  </si>
  <si>
    <t>Christian et al. 1953, Bowling Green, Littoral; Cumming (2000), 28; Pollock (1995); Bean (1992)</t>
  </si>
  <si>
    <t>Corymbia-Melaleuca woodland complex of beach ridges and swales</t>
  </si>
  <si>
    <t>Beach ridge woodland with Melaleuca dealbata in swales and Corymbia tessellaris woodland on Quaternary dune systems. Ridges: Usually a woodland to open forest of Corymbia tessellaris with occasional Acacia crassicarpa, Cupaniopsis anacardioides, Pleiogyni</t>
  </si>
  <si>
    <t>11.2.5</t>
  </si>
  <si>
    <t>Of very limited extent, probably less than 1000 ha in pre-clearing. Some areas have been invaded by annual weeds, such as *Solanum americanum and *Heliotropium indicum. This RE always occurs within a beach dune landscape, either between two or more series</t>
  </si>
  <si>
    <t>SEASON: As swamps dry out in the mid to late dry season. INTENSITY: Moderate to high (depending on weed presence). INTERVAL: Occasional fires (every 5 - 10 years) in the absence of weeds; every 3 - 5 years where there is abundant grass weeds, especially P</t>
  </si>
  <si>
    <t>[Horseshoe Bay Lagoon CP]</t>
  </si>
  <si>
    <t>1, 14</t>
  </si>
  <si>
    <t>Forster and Barton (1995), Joskeleigh; Christian et al. (1953), Littoral; Cumming (2000), 27;</t>
  </si>
  <si>
    <t>Lagoons in swales</t>
  </si>
  <si>
    <t>Lagoons in coastal dune swales</t>
  </si>
  <si>
    <t>Lagoons in coastal swales. May contain or be fringed by Melaleuca spp., including Melaleuca leucadendra, Melaleuca viridiflora or Melaleuca dealbata with Nauclea orientalis in places. Where trees are not prominent, there may be sedges such as Eleocharis s</t>
  </si>
  <si>
    <t>11.2.4</t>
  </si>
  <si>
    <t>Widespread between the Fitzroy River and Townsville, but highly localised. Reaches best development between Station Creek and the Elliot River, S. of Cape Upstart. Prone to weed invasion in some areas, particularly by *Cryptostegia grandiflora (rubber vin</t>
  </si>
  <si>
    <t>Provides habitat for the threatened flora species Livistona drudei (V).</t>
  </si>
  <si>
    <t>Shoalwater Bay CP, Cape Upstart NP, Capricorn Coast NP, Abbott Bay RR, MacKenzie Island CP, Broad Sound Islands NP, Charon Point CP, Magnetic Island NP, [Bowling Green Bay NP], [Horseshoe Bay Lagoon CP]</t>
  </si>
  <si>
    <t>14, 1, 2</t>
  </si>
  <si>
    <t>Forster and Barton (1995), Joskeleigh; Christian et al. (1953), Littoral; Pollock (1995); Lavarack (1991); Cumming (2000); McCarthy (2000)</t>
  </si>
  <si>
    <t>Microphyll vine forest (beach scrub) on sandy beach ridges</t>
  </si>
  <si>
    <t>Microphyll vine forest ("beach scrub") on sandy beach ridges and dune swales</t>
  </si>
  <si>
    <t>Microphyll/notophyll vineforest to semi-deciduous vine thicket on Quaternary coastal dunes. Commonly consists of several of the following trees: Pleiogynium timorense, Mimusops elengi, Cupaniopsis anacardioides, Exocarpos latifolius, Sersalisia sericea an</t>
  </si>
  <si>
    <t>11.2.3</t>
  </si>
  <si>
    <t>11.2.2:  Naturalised species associated with this regional ecosystem include *Tridax procumbens.
11.2.2a: Found on Herald and Rattlesnake islands, also small areas within Bowling Green Bay NP.
11.2.2b:  Some areas between Bowen and Ayr known to be infeste</t>
  </si>
  <si>
    <t>Bowling Green Bay NP, Shoalwater Bay CP, Townsville Town Common CP, Cape Upstart NP, MacKenzie Island CP, Capricorn Coast NP, Cape Pallarenda CP, Abbott Bay RR, Broad Sound Islands NP, Magnetic Island NP</t>
  </si>
  <si>
    <t>1, 14, (2), (7.1)</t>
  </si>
  <si>
    <t>Forster and Barton (1995), Joskeleigh; Christian et al. (1953), Littoral</t>
  </si>
  <si>
    <t>Complex of Spinifex sericeus, Ipomoea pes-caprae and Casuarina equisetifolia grassland and herbland on foredunes</t>
  </si>
  <si>
    <t>Complex of Spinifex sericeus, Ipomoea pes-caprae and Casuarina equisetifolia grassland and herbland on fore dunes</t>
  </si>
  <si>
    <t>Ipomoea pes-caprae and Spinifex sericeus grassland +/- Casuarina equisetifolia. Casuarina equisetifolia varies from clumps of open-forest, to woodland, to isolated trees. Other scattered trees or shrubs may be present including Pandanus tectorius, Hibiscu</t>
  </si>
  <si>
    <t>11.2.2</t>
  </si>
  <si>
    <t>Prone to weed invasion particularly by *Cryptostegia grandiflora (rubber vine) and *Lantana camara.</t>
  </si>
  <si>
    <t>Shoalwater Bay CP, Bolger Bay CP, [Magnetic Island NP], [Horseshoe Bay Lagoon CP]</t>
  </si>
  <si>
    <t>Christian et al. (1953), Littoral; Cumming (2000), 29</t>
  </si>
  <si>
    <t>Eucalyptus platyphylla, Corymbia tessellaris woodland on sandy coastal plains</t>
  </si>
  <si>
    <t>Corymbia tessellaris woodland on flat coastal dunes</t>
  </si>
  <si>
    <t>Open-woodland of Corymbia tessellaris, C. clarksoniana and Melaleuca viridiflora (which may be locally dominant). Other associated species include Acacia crassicarpa, Pandanus spiralis and Acacia spp. The ground layer is generally grassy and includes spec</t>
  </si>
  <si>
    <t>11.2.1</t>
  </si>
  <si>
    <t>11.1.4:  Some areas within the Burdekin Delta have recorded dense infestations of *Cryptostegia grandiflora (rubber vine) in upper areas of the intertidal zone (Danaher 1995). This regional ecosystem often occurs in close proximity to Sporobolus virginicu</t>
  </si>
  <si>
    <t>STRATEGY: Do not burn. ISSUES: Scorching within the supra-littoral margin, particularly when this ecotone merges into flammable vegetation such as woodlands and forests of melaleuca may be a problem. Ensure minimal scorching and damage to mangroves from s</t>
  </si>
  <si>
    <t xml:space="preserve">Bowling Green Bay NP, Bowling Green Bay CP, Townsville Town Common CP, Cape Upstart NP, Charon Point CP, Shoalwater Bay CP, Broad Sound Islands NP, Newport CP, MacKenzie Island CP, Causeway Lake CP, Abbott Bay RR, [Magnetic Island NP], [Rundle Range NP], </t>
  </si>
  <si>
    <t>14, 1, (2)</t>
  </si>
  <si>
    <t>Christian et al. (1953), Littoral; Danaher (1995); Bruinsma (2000); Bruinsma (1999); Speck et al. (1968) Carpentaria (5,6); Byron and Hall (1998), Gunn and Nix (1977) LU 142</t>
  </si>
  <si>
    <t>Mangrove forest/woodland on marine clay plains</t>
  </si>
  <si>
    <t>Mangrove low forest on Quaternary estuarine deposits. Low open-shrubland to closed forest of mangrove species forming a variety of associations, depending on position in relation to salt water inundation. Avicennia marina is the most common dominant but a</t>
  </si>
  <si>
    <t>11.1.4</t>
  </si>
  <si>
    <t>11.1.3: Occurs along coastal parts in the north and south of the bioregion. Threatened by urban development along coastal lowlands. Includes areas that may be subject to freshwater influence. Usually associated with RE 11.1.1 or RE 11.1.2, and always in c</t>
  </si>
  <si>
    <t>SEASON: Various. INTENSITY: Low. INTERVAL: Typically &gt; every 4 years. Rubber vine or other weed control may require two fires within 2 or 3 years which should be followed by an absence of fire for &gt; 5 years. STRATEGY: Do not actively target for burning, e</t>
  </si>
  <si>
    <t>Provides wetland habitat for waders and a range of waterfowl.</t>
  </si>
  <si>
    <t>[Bolger Bay CP]</t>
  </si>
  <si>
    <t>Christian et al. (1953), Littoral; Forster and Barton (1995), Waratah; Cumming (2000); Bean (1992)</t>
  </si>
  <si>
    <t>Sedgelands on marine clay plains</t>
  </si>
  <si>
    <t>Sedgelands to grasslands on Quaternary estuarine deposits. Sedgeland dominated by a range of sedges and grasses which include Eleocharis philippinensis, Cyperus alopecuroides, C. scariosus and C. iria and the grasses Sporobolus virginicus and Paspalum vag</t>
  </si>
  <si>
    <t>11.1.3</t>
  </si>
  <si>
    <t>OSS</t>
  </si>
  <si>
    <t>11.1.2a: More extensive in the hypersaline marine plains around Broadsound and the Fitzroy River Delta, in the south of the BBN bioregion. Subject to modification/conversion to salt evaporation ponds in the Fitzroy River Delta with about 3000 ha in this l</t>
  </si>
  <si>
    <t>Bowling Green Bay NP, Bowling Green Bay CP, Townsville Town Common CP, MacKenzie Island CP, Cape Upstart NP, Broad Sound Islands NP, Shoalwater Bay CP, Charon Point CP, Newport CP, Keppel Sands CP, Rundle Range NP, Causeway Lake CP, Abbott Bay RR, [Bolger</t>
  </si>
  <si>
    <t>Christian et al. (1953), Littoral; Forster and Barton (1995), Carpentaria; Speck et al. (1968), Carpentaria (3,4); Bruinsma (2000); Byron and Hall (1998); Danaher (1995); Gunn and Nix (1977) LU 140</t>
  </si>
  <si>
    <t>Samphire forbland on marine clay plains</t>
  </si>
  <si>
    <t>Samphire forbland or bare mud-flats on Quaternary estuarine deposits. Mainly saltpans and mudflats with clumps of saltbush including one or several of the following species; Tecticornia spp. (e.g. Tecticornia indica subsp. julacea, Tecticornia indica subs</t>
  </si>
  <si>
    <t>11.1.2</t>
  </si>
  <si>
    <t>Widely distributed across saline coastal flats within BBN, but most extensive within the Gulf of St Lawrence and Bowling Green Bay. Less extensive but still common in areas adjacent to Upstart Bay and the Fitzroy River Delta. Extensive areas previously al</t>
  </si>
  <si>
    <t>Bowling Green Bay NP, Townsville Town Common CP, Bowling Green Bay CP, Causeway Lake CP, Cape Upstart NP, MacKenzie Island CP, Rundle Range NP, [Bolger Bay CP]</t>
  </si>
  <si>
    <t>14, 1</t>
  </si>
  <si>
    <t>Christian et al. (1953), Littoral; Forster and Barton (1995), Broadsound; Speck et al. (1968), Carpentaria (1,2); Bruinsma (2000); Gunn and Nix (1977) LU 141</t>
  </si>
  <si>
    <t>Sporobolus virginicus grassland on marine clay plains</t>
  </si>
  <si>
    <t>Sporobolus virginicus grassland on Quaternary estuarine deposits. Sporobolus spp. usually dominates pure stands although a wide range of other species may be present as scattered individuals including Fimbristylis ferruginea, Cyperus victoriensis, C. scar</t>
  </si>
  <si>
    <t>11.1.1</t>
  </si>
  <si>
    <t>The soils are shallow with low water holding capacity and low fertility. The nature of the soils and the very sparse ground cover of plants renders this ecosystem highly susceptible to erosion. Degradation in the form of soil disturbance or reduction of g</t>
  </si>
  <si>
    <t>Thompson and Turpin (in prep), E43</t>
  </si>
  <si>
    <t>Eucalyptus cloeziana open woodland on sandstone ranges</t>
  </si>
  <si>
    <t>Eucalyptus cloeziana dominates the very sparse canopy. Corymbia trachyphloia is sometimes codominant. Corymbia leichhardtii is usually present. A very sparse shrub layer is present. Triodia pungens usually dominates the very sparse to sparse ground layer.</t>
  </si>
  <si>
    <t>10.10.7</t>
  </si>
  <si>
    <t>Recorded from a number of locations mostly on the eastern side of the Alice Tableland. Threatening processes include high total grazing pressure, disturbance of intakes of aquifer and water extraction, weed invasion and possibly harvesting of special spec</t>
  </si>
  <si>
    <t>4,2,1</t>
  </si>
  <si>
    <t>Fensham et al. (2004)</t>
  </si>
  <si>
    <t>Springs associated with margins of sandstone plateaus</t>
  </si>
  <si>
    <t>Springs associated with Great Artesian Basin recharge and discharge areas. Associated with Great Artesian Basin recharge and discharge areas usually around the margins of sandstone plateaus but including springs emanating from duricrusts. (BVG1M: 34e)</t>
  </si>
  <si>
    <t>A rare ecosystem and subject to cattle trampling and excavation for stock watering.</t>
  </si>
  <si>
    <t>10.10.6</t>
  </si>
  <si>
    <t>10.10.5: Mainly occurs in subregion 2. The soils are shallow with low water holding capacity and low fertility. The nature of the soils and the very sparse ground cover of plants renders this ecosystem highly susceptible to erosion. Degradation in the for</t>
  </si>
  <si>
    <t>Habitat for the vulnerable species Kardomia squarrulosa and near threatened plant species including Acacia spania, Aristida burraensis and Boronia eriantha. A disjunct population of Zieria tenuis occurs in this habitat in the White Mountains.
10.10.5c: Th</t>
  </si>
  <si>
    <t>White Mountains NP, Cudmore NP, White Mountains RR, Cudmore RR</t>
  </si>
  <si>
    <t>2, 4, (3)</t>
  </si>
  <si>
    <t>Bean (1992), Ws; Thompson and Turpin (in prep), C31b, C31c, C43a, E47, C21, E44</t>
  </si>
  <si>
    <t>Corymbia trachyphloia and/or C. lamprophylla or Eucalyptus mediocris open woodland on sandstone ranges</t>
  </si>
  <si>
    <t>Mostly bloodwood open-woodlands including Corymbia trachyphloia subsp. trachyphloia or C. lamprophylla. Occurs on slopes or in valley floors of rocky hills with sandy to skeletal soils on sandstone ranges. (BVG1M: 12a)
 Major vegetation communities includ</t>
  </si>
  <si>
    <t>10.10.5</t>
  </si>
  <si>
    <t>10.10.4: Mainly occurs in subregion 2. The soils are shallow with low water holding capacity and low fertility. The nature of the soils and the very sparse ground cover of plants renders this ecosystem highly susceptible to erosion. Degradation in the for</t>
  </si>
  <si>
    <t>Habitat for the vulnerable species Kardomia squarrulosa and near threatened plant species including Aristida burraensis and Boronia eriantha. Goodenia splendida occurs in this habitat and is known from only eight Herbarium records. Calytrix microcoma is e</t>
  </si>
  <si>
    <t>2, 4</t>
  </si>
  <si>
    <t>Bean (1992), Pw; Thompson and Turpin (in prep), E10, E41a, C19, E37</t>
  </si>
  <si>
    <t>Eucalyptus exilipes and/or Corymbia leichhardtii open woodland on sandstone ranges</t>
  </si>
  <si>
    <t>Corymbia leichhardtii woodland with a ground cover of Triodia spp. Occurs on slopes of rocky hills with sandy to skeletal soils on sandstone ranges. (BVG1M: 12a)
 Major vegetation communities include: 
10.10.4a:  Corymbia leichhardtii open-woodland. Corym</t>
  </si>
  <si>
    <t>10.10.4</t>
  </si>
  <si>
    <t>Recorded in southern parts of subregion 2 and 4 along the Great Dividing Range. The soils are shallow with low water holding capacity and low fertility. The nature of the soils and the very sparse ground cover of plants renders this ecosystem highly susce</t>
  </si>
  <si>
    <t>Cudmore NP, [Cudmore RR]</t>
  </si>
  <si>
    <t>Bean (1992), Ee; Gunn et al. (1967), Ca, Du; Thompson and Turpin (in prep)E30; Turner et al. (1978), E3, R1, R2</t>
  </si>
  <si>
    <t>Eucalyptus drepanophylla open woodland on sandstone ranges</t>
  </si>
  <si>
    <t>Eucalyptus drepanophylla open-woodland. E. drepanophylla dominates the very sparse canopy and with Corymbia lamprophylla dominates the small tree layer. C. leichhardtii can be present in the canopy. Petalostigma banksii often dominates the shrub layer. Ja</t>
  </si>
  <si>
    <t>10.10.3</t>
  </si>
  <si>
    <t>10.10.2:  The soils are shallow with low water holding capacity and low fertility. The nature of the soils and the very sparse ground cover of plants renders this ecosystem highly susceptible to erosion. Degradation in the form of soil disturbance or redu</t>
  </si>
  <si>
    <t>Habitat for vulnerable species, Kardomia squarrulosa and near threatened plant species including Aristida burraensis and Boronia eriantha. Habitat for Goodenia splendida which is known from only eight Herbarium records.</t>
  </si>
  <si>
    <t>White Mountains NP, White Mountains RR</t>
  </si>
  <si>
    <t>Thompson and Turpin (in prep), A7, A9a, B, M8a</t>
  </si>
  <si>
    <t>Acacia burdekensis or A. julifera low open woodland and bare rock platforms on sandstone ranges</t>
  </si>
  <si>
    <t>Low open-woodland to shrubland. Common species include Acacia burdekensis, A. julifera or Melaleuca uncinata with areas of bare rock. Occurs on rock platforms and rocky slopes in hills with shallow to skeletal soils or bare rock on sandstone ranges. (BVG1</t>
  </si>
  <si>
    <t>10.10.2</t>
  </si>
  <si>
    <t>10.10.1:  The soils are shallow with low water holding capacity and low fertility. The nature of the soils and the very sparse ground cover of plants renders this ecosystem highly susceptible to erosion. Degradation in the form of soil disturbance or redu</t>
  </si>
  <si>
    <t>Habitat for vulnerable plant species Kardomia squarrulosa and near threatened species, Aristida burraensis, Bertya pedicellata, Boronia eriantha and Peripleura scabra. Solanum crassitomentosum is endemic to the White Mountains and occurs in this habitat.</t>
  </si>
  <si>
    <t>Bean (1992), As; Gunn et al. (1967), Ca, So; Perry et al. (1964), Tr; Thompson and Turpin (in prep), A4a, A5a; Turner et al. (1978), E7, R1, R2; Turner et al. (1993), E4, R1, R4</t>
  </si>
  <si>
    <t>Acacia shirleyi woodland or A. catenulata low open woodland on sandstone ranges</t>
  </si>
  <si>
    <t>Acacia shirleyi and/or A. catenulata low open-woodland to woodland+/-- Corymbia lamprophylla. Sparse ground cover of Triodia spp. Occurs on rocky hills or pediments to talus below cliffs with skeletal soils to shallow earths on sandstone ranges. (BVG1M: 2</t>
  </si>
  <si>
    <t>10.10.1</t>
  </si>
  <si>
    <t>10.9.8: Restricted ecosystem only known from near Barcaldine. The soils are highly dispersible and susceptible to sheet and rill erosion. 
Potential threats to this ecosystem are mainly from tree clearing, high susceptibility to salinity, weed infestation</t>
  </si>
  <si>
    <t>4, 2</t>
  </si>
  <si>
    <t>Archidendropsis basaltica low open woodland on Cretaceous sediments</t>
  </si>
  <si>
    <t>Archidendropsis basaltica dominates the very sparse canopy. Lysiphyllum carronii and Acacia excelsa are often present in the canopy. There are usually scattered shrubs or sometimes there is a very sparse shrub layer. The ground layer is very sparse. Occur</t>
  </si>
  <si>
    <t>10.9.8</t>
  </si>
  <si>
    <t>Very restricted distribution, and is presently known from only the White Mountains National Park. The soils are shallow with low water holding capacity and low fertility. 
Plant growth is seasonal and pasture productivity is low. There are few palatable s</t>
  </si>
  <si>
    <t>Habitat for uncommon plant species including Goodenia splendida.</t>
  </si>
  <si>
    <t>White Mountains NP</t>
  </si>
  <si>
    <t>Thompson and Turpin (in prep), M8b</t>
  </si>
  <si>
    <t>Melaleuca uncinata dwarf open shrubland on Cretaceous sediments</t>
  </si>
  <si>
    <t>Melaleuca uncinata dominates the very sparse canopy. Melaleuca pallescens is sometimes a codominant. Acacia lazaridis is usually present. Triodia longiceps dominates the very sparse to sparse ground layer. Occurs on undulating terrain with gravelly, red s</t>
  </si>
  <si>
    <t>10.9.7</t>
  </si>
  <si>
    <t>10.9.6: Restricted ecosystem located south of Barcaldine. The soils are highly dispersible and susceptible to sheet and rill erosion. Naturalised species associated with this regional ecosystem include *Pennisetum ciliare, which may dominate the ground la</t>
  </si>
  <si>
    <t>Moorrinya NP</t>
  </si>
  <si>
    <t>4, 1, 2</t>
  </si>
  <si>
    <t>Thompson and Turpin (in prep), A13j</t>
  </si>
  <si>
    <t>Acacia cambagei low woodland on Cretaceous sediments</t>
  </si>
  <si>
    <t>Acacia cambagei low open-woodland to open-woodland. Acacia cambagei dominates the very sparse to sparse canopy. Carissa ovata is usually present in the very sparse shrub layer . Occurs on flat to undulating terrain with cracking clay soils with sand cover</t>
  </si>
  <si>
    <t>10.9.6</t>
  </si>
  <si>
    <t>10.9.5: Restricted to Ulcanbah area. Subject to pasture development, buffel grass invasion and infrastructure development. The soils are highly dispersible and susceptible to sheet and rill erosion. Bare soil tends crust readily after rain leading to redu</t>
  </si>
  <si>
    <t>Gunn et al. (1967), U; Lorimer (1998), Mc1; Thompson and Turpin (in prep), E15Ax</t>
  </si>
  <si>
    <t>Eucalyptus melanophloia open woodland or Lysiphyllum carronii low open woodland on calcareous sandstones</t>
  </si>
  <si>
    <t>Eucalyptus melanophloia open-woodland on upper slopes of low rises and Lysiphyllum carronii low open-woodland. Occurs on mid to lower slopes with shallow brown to red neutral or alkaline duplex soils formed on calcareous sandstones. (BVG1M: 17b)
 Major ve</t>
  </si>
  <si>
    <t>A rare ecosystem and subject to buffel invasion and property infrastructure development</t>
  </si>
  <si>
    <t>10.9.5</t>
  </si>
  <si>
    <t>10.9.3: Restricted to south of subregion. The soils are highly dispersible and susceptible to sheet and rill erosion. Bare soil tends crust readily after rain leading to reduced infiltration and increased runoff. Also, evaporation is greater from bare soi</t>
  </si>
  <si>
    <t>Cudmore NP</t>
  </si>
  <si>
    <t>Turner et al. (1978), B1, B3; Thompson and Turpin (in prep), A11g, E65d</t>
  </si>
  <si>
    <t>Acacia harpophylla and/or Eucalyptus cambageana open woodland to woodland on Mesozoic sediments</t>
  </si>
  <si>
    <t>Acacia harpophylla low open-woodlands to woodlands or Eucalyptus cambageana open-woodland with or without Acacia harpophylla understorey or open-tussock grassland. Occurs on flat to undulating terrain with shallow clay soils overlying fine-grained Mesozoi</t>
  </si>
  <si>
    <t>10.9.3</t>
  </si>
  <si>
    <t xml:space="preserve">10.9.2:  Subject to clearing and dry land salinity. Moderately degraded; stock attracted to salty areas and grazing pressure increases to the detriment of the country. 
The soils are highly dispersible and susceptible to sheet and rill erosion. Bare soil </t>
  </si>
  <si>
    <t>Forest Den NP</t>
  </si>
  <si>
    <t>1, 4, 2, (4.5)</t>
  </si>
  <si>
    <t>Gunn et al. (1967), U; Lorimer (1998), Mc2; Thompson and Turpin (in prep), A10dd, A13dd, E65dd</t>
  </si>
  <si>
    <t>Acacia cambagei and/or Eucalyptus thozetiana low woodland to open woodland on calcareous sandstones</t>
  </si>
  <si>
    <t>Mostly low woodland of Acacia cambagei. Also Eucalyptus thozetiana with or without understorey of Acacia cambagei open-woodland and open-tussock grasslands on flat to undulating terrain with reddish brown soil. Occurs on gentle slopes with brown clay soil</t>
  </si>
  <si>
    <t>10.9.2</t>
  </si>
  <si>
    <t>10.9.1: Restricted to southern part of bioregion Subject to clearing for pasture development. Surface sealing/scalding widespread; grass cover largely removed/reduced over extensive areas due to stock grazing. Survey required to confirm condition. Prone t</t>
  </si>
  <si>
    <t>Forest Den NP, Moorrinya NP</t>
  </si>
  <si>
    <t>Thompson and Turpin (in prep)A10d, G3x; Turner et al. (1993), G5</t>
  </si>
  <si>
    <t>Acacia argyrodendron low open woodland or dwarf open shrubland of chenopods or scald on Cretaceous sediments</t>
  </si>
  <si>
    <t>Acacia argyrodendron low open-woodland to woodland or sparse chenopod dwarf open-shrubland or very open grassland. Occurs on flat to undulating terrain. Mostly clay soils with stone cover or sometimes deep texture contrast soils overlying deeply weathered</t>
  </si>
  <si>
    <t>Biodiversity loss in cleared areas and pasture degradation in most of the remainder.</t>
  </si>
  <si>
    <t>10.9.1</t>
  </si>
  <si>
    <t>31b</t>
  </si>
  <si>
    <t>OTG</t>
  </si>
  <si>
    <t>10.7.13: Rare ecosystem with restricted distribution on the western edge of the bioregion, east of Muttaburra. The soils are shallow with low water holding capacity and low fertility. Plant growth is seasonal and pasture productivity is low. There are few</t>
  </si>
  <si>
    <t>Thompson and Turpin (in prep), G10</t>
  </si>
  <si>
    <t>Ephemeral open grassland or dwarf open shrubland of chenopods or bare ground below scarps</t>
  </si>
  <si>
    <t>Ephemeral open-grassland or dwarf open-shrubland of chenopods to bare ground with occasional emergent shrubs or small trees such as blackwood (Acacia argyrodendron) and /or false sandalwood (Eremophila mitchellii). Sclerolaena spp. and Enchylaena tomentos</t>
  </si>
  <si>
    <t>10.7.13</t>
  </si>
  <si>
    <t>10.7.12:  The soils are shallow with low water holding capacity and low fertility. Plant growth is seasonal and pasture productivity is low. There are few palatable species and their cover is sparse. Potential threats to this ecosystem are mainly from ina</t>
  </si>
  <si>
    <t>Habitat for near threatened species Desmodium macrocarpum. Hakea purpurea occurs near its most northerly known location in this habitat near Jericho.</t>
  </si>
  <si>
    <t>White Mountains NP, White Mountains RR, Cudmore NP</t>
  </si>
  <si>
    <t>4, 2, (9.4), (3)</t>
  </si>
  <si>
    <t>Thompson and Turpin (in prep), E5a, E2a</t>
  </si>
  <si>
    <t>Eucalyptus drepanophylla or E. crebra open woodland on ferricrete</t>
  </si>
  <si>
    <t>Eucalyptus drepanophylla or E. crebra open-woodland. Occurs on undulating terrain with shallow, often gravelly, yellow earths on ferricrete usually on margins of plateaus of Tertiary sandplains. (BVG1M: 12a)
 Major vegetation communities include: 
10.7.12</t>
  </si>
  <si>
    <t>10.7.12</t>
  </si>
  <si>
    <t xml:space="preserve">10.7.11: Widespread in eastern parts of the bioregion. The soils are shallow with low water holding capacity and low fertility. Plant growth is seasonal and pasture productivity is low. There are few palatable species and their cover is sparse. Potential </t>
  </si>
  <si>
    <t>Cudmore NP, Cudmore RR</t>
  </si>
  <si>
    <t>2, 3, (4), (11.3)</t>
  </si>
  <si>
    <t>Thompson and Turpin (in prep), E15As</t>
  </si>
  <si>
    <t>Eucalyptus melanophloia low open woodland on ferricrete</t>
  </si>
  <si>
    <t>Eucalyptus melanophloia dominates the very sparse canopy. Corymbia dallachiana is often present in the canopy. Acacia sericophylla is present in the small tree layer. Acacia tenuissima is often present as scattered shrubs or in the very sparse shrub layer</t>
  </si>
  <si>
    <t>10.7.11</t>
  </si>
  <si>
    <t>17c</t>
  </si>
  <si>
    <t xml:space="preserve">10.7.10:  In good condition. The soils are shallow with low water holding capacity and low fertility. Plant growth is seasonal and pasture productivity is low. There are few palatable species and their cover is sparse. Potential threats to this ecosystem </t>
  </si>
  <si>
    <t>Moorrinya NP, White Mountains NP, Forest Den NP, Cudmore RR</t>
  </si>
  <si>
    <t>Thompson and Turpin (in prep), C9c, C9d, E14c</t>
  </si>
  <si>
    <t>Eucalyptus whitei open woodland or Corymbia setosa low open woodland on ferricrete</t>
  </si>
  <si>
    <t>Eucalyptus whitei or Corymbia setosa low open-woodland. Occurs on gently undulating terrain with shallow sandy soil on ferricrete on Tertiary plateaus. (BVG1M: 17c)
 Major vegetation communities include: 
10.7.10a:  Eucalyptus whitei low open-woodland. Eu</t>
  </si>
  <si>
    <t>10.7.10</t>
  </si>
  <si>
    <t>Rare regional ecosystem restricted to the White Mountains National Park. Potential threat to this ecosystem is mainly from inappropriate fire regimes. The soils are shallow with low water holding capacity and low fertility. Plant growth is seasonal and pa</t>
  </si>
  <si>
    <t>Habitat for near threatened species Aristida burraensis.</t>
  </si>
  <si>
    <t>Thompson and Turpin (in prep), E37a</t>
  </si>
  <si>
    <t>Eucalyptus exilipes with or without Corymbia leichhardtii low open woodland on the perimeter of sandy plateaus</t>
  </si>
  <si>
    <t xml:space="preserve">Eucalyptus exilipes dominates the very sparse canopy. Corymbia leichhardtii is frequently present and is sometimes a codominant in the canopy. Triodia bitextura dominates the very sparse to sparse ground layer. Occurs on flat to undulating terrain on the </t>
  </si>
  <si>
    <t>10.7.9</t>
  </si>
  <si>
    <t xml:space="preserve">10.7.8:  The soils are shallow with low water holding capacity, low fertility and high salinity. The nature of the soils and the very sparse ground cover of plants renders this ecosystem highly susceptible to erosion. Plant growth is seasonal and pasture </t>
  </si>
  <si>
    <t>Moorrinya NP, [White Mountains NP]</t>
  </si>
  <si>
    <t>Thompson and Turpin (in prep), M5a, M8c</t>
  </si>
  <si>
    <t>Melaleuca spp. and/or Acacia spp. open shrubland on ferricrete (western)</t>
  </si>
  <si>
    <t>Open-shrubland to shrubland or low open-woodland of Melaleuca pallescens or Acacia adsurgens or A. tenuissima or Melaleuca nervosa usually with ground layer of Triodia pungens. Occurs on flat to gently undulating terrain on stripped sandplains with shallo</t>
  </si>
  <si>
    <t>10.7.8</t>
  </si>
  <si>
    <t>10.7.7:  Threatening processes include inappropriate fire regimes, cattle grazing, clearing. The soils are shallow with low water holding capacity, low fertility and high salinity. The nature of the soils and the very sparse ground cover of plants renders</t>
  </si>
  <si>
    <t>Habitat for vulnerable species Micromyrtus rotundifolia and near threatened species Aristida burraensis. Hakea purpurea occurs near its northern limit in Queensland in this habitat. Desert Uplands endemic species Calytrix microcoma occurs in this habitat.</t>
  </si>
  <si>
    <t>White Mountains NP, Cudmore RR, Cudmore NP, [White Mountains RR]</t>
  </si>
  <si>
    <t>2, 4, (1), (3)</t>
  </si>
  <si>
    <t>Thompson and Turpin (in prep), A9, M6, M8, E27</t>
  </si>
  <si>
    <t>Melaleuca spp. and/or Acacia leptostachya shrubland on ferricrete (eastern)</t>
  </si>
  <si>
    <t>Shrubland dominated by a range of Acacia spp., Calytrix spp., Melaleuca spp. and heathy species. Occurs on ferricrete with skeletal soils and shallow earths often on margins of Tertiary plateaus. (BVG1M: 21b)
 Major vegetation communities include: 
10.7.7</t>
  </si>
  <si>
    <t>10.7.7</t>
  </si>
  <si>
    <t>23b</t>
  </si>
  <si>
    <t>10.7.6: Occurs mostly along the western perimeter of the bioregion. Outliers occur at Moonoomoo and Kyong near Lake Buchanan. Threatening processes: inappropriate fire regimes which has lead to increase woody biomass and cattle grazing. The soils are shal</t>
  </si>
  <si>
    <t>Habitat for vulnerable species Euphorbia sarcostemmoides. Includes the only know occurrence of mulga Acacia aneura on the eastern side of the Great Dividing Range.</t>
  </si>
  <si>
    <t>Thompson and Turpin (in prep), A8</t>
  </si>
  <si>
    <t>Acacia aneura low open woodland near the margins of sandy plateaus</t>
  </si>
  <si>
    <t>Low open-woodland of Acacia aneura with very sparse tussock grass ground layer. Acacia aneura dominates the mostly very sparse and sometimes mid-dense canopy. The ground layer is variable in cover and species ranging from very sparse to mid-dense with Tri</t>
  </si>
  <si>
    <t>10.7.6</t>
  </si>
  <si>
    <t xml:space="preserve">Mainly subregion 2. Subject to scalding due to high total grazing pressures and high salinities with &gt;70% moderately to severely degraded resulting in loss of ground cover and top-soil. The soils are shallow with low water holding capacity, low fertility </t>
  </si>
  <si>
    <t>Cudmore NP, Cudmore RR, Moorrinya NP</t>
  </si>
  <si>
    <t>2, 4, (1)</t>
  </si>
  <si>
    <t>Gunn et al. (1967), Ti; Lorimer (1998), Qa5; Thompson and Turpin (in prep), E24</t>
  </si>
  <si>
    <t>Eucalyptus thozetiana open woodland on scarps and on pediments below scarps</t>
  </si>
  <si>
    <t>Eucalyptus thozetiana woodland. Eucalyptus thozetiana dominates the mostly very sparse and sometimes sparse canopy (8-22m tall). Eremophila mitchellii is sometimes present as scattered small trees (2.5-6m tall). Carissa lanceolata and Eremophila deserti a</t>
  </si>
  <si>
    <t>Scalding, pasture degradation and high salinity.</t>
  </si>
  <si>
    <t>10.7.5</t>
  </si>
  <si>
    <t>Mainly subregion 2. Subject to scalding due to high total grazing pressures and high salinities; &gt;70% moderately to severely degraded with loss of ground cover and top-soil; uncertain of original condition. The soils are shallow with low water holding cap</t>
  </si>
  <si>
    <t>Habitat for near threatened species Aristida burraensis. Eucalyptus bakeri occurs near its most northerly known location in this ecosystem in the White Mountains. A disjunct population of Triodia triaristata occurs in this habitat in the White Mountains.</t>
  </si>
  <si>
    <t>White Mountains NP, Moorrinya NP, [Great Basalt Wall NP]</t>
  </si>
  <si>
    <t>2, 3, (1)</t>
  </si>
  <si>
    <t>Gunn et al. (1967), Ca, D, Mo, Ti; Thompson and Turpin (in prep), E22b</t>
  </si>
  <si>
    <t>Eucalyptus persistens low open woodland on pediments below scarps</t>
  </si>
  <si>
    <t>Eucalyptus persistens low open-woodland. Eucalyptus persistens dominates the mostly very sparse canopy. Triodia spp. dominate the very sparse to sparse ground layer. Occurs on pediments below scarps of lateritised Tertiary plateaus. Texture contrast soils</t>
  </si>
  <si>
    <t>10.7.4</t>
  </si>
  <si>
    <t>10.7.3: Wide spread and common regional ecosystem mainly in subregion 2 with lesser amounts in subregions 1, 3 and 4. Types on red earths are restricted in extent and subject to clearing. The soils are shallow with low water holding capacity and low ferti</t>
  </si>
  <si>
    <t>Habitat for vulnerable species, Micromyrtus rotundifolia and near threatened species including Acacia spania, Aristida burraensis and Cerbera dumicola. Solanum crassitomentosum is endemic to the White Mountains and occurs in this habitat. Recently discove</t>
  </si>
  <si>
    <t>White Mountains NP, Cudmore NP, Cudmore RR, White Mountains RR, Moorrinya NP, Dalrymple NP</t>
  </si>
  <si>
    <t>2, 4, 3, (1), (11.3)</t>
  </si>
  <si>
    <t>Cumming (1992), Cd; Gunn et al. (1967), Du, Mo; Lorimer (1998), Ms; Perry et al. (1964), Br, E, Wa; Thompson and Turpin (in prep), A3, A4, A5, A7a, A8a, C3, C23a; Turner et al. (1978), E7, R1; Turner et al. (1993), E4, R1, R4</t>
  </si>
  <si>
    <t>Acacia shirleyi woodland or A. catenulata low woodland at margins of plateaus</t>
  </si>
  <si>
    <t xml:space="preserve">Acacia shirleyi woodland and/or A. catenulata low woodland and /or Corymbia lamprophylla and/or C. leichhardtii Includes small areas Acacia microcybe and Corymbia blakei in the far west, and A. burdekensis in White Mtns NP. Also, there are small areas of </t>
  </si>
  <si>
    <t>10.7.3</t>
  </si>
  <si>
    <t>10.7.2:  The soils are shallow with low water holding capacity and low fertility. The topsoils are susceptible to compaction and sheet erosion. Plant growth is seasonal and pasture productivity is low. There are few palatable species and their cover is ve</t>
  </si>
  <si>
    <t>Polygala longifolia occurs at its most southerly known location in this ecosystem.
10.7.2e: Eucalyptus socialis subsp. eucentrica is known from only two other small outlier populations in Queensland including one site in Diamantina National Park. E. eucen</t>
  </si>
  <si>
    <t>1, 2, 3, (4)</t>
  </si>
  <si>
    <t>Bean (1992), Ep; Lorimer (1998), Ms5; Thompson and Turpin (in prep), E22a, C2a, E22, E26, G12; Turner et al. (1993), E2</t>
  </si>
  <si>
    <t>Eucalyptus persistens or Corymbia dallachiana low open woodland or Triodia pungens hummock grassland on ferricrete above scarps</t>
  </si>
  <si>
    <t>Eucalyptus persistens or Corymbia dallachiana or E. socialis subsp. eucentrica low open-woodland of usually with open hummock grassland understorey of Triodia spp. or open-grassland of Triodia pungens and/or Eriachne mucronata or Amphipogon caricinus. Occ</t>
  </si>
  <si>
    <t>10.7.2</t>
  </si>
  <si>
    <t>10.7.1: Mainly subregion 1. The soils are shallow with low water holding capacity and low fertility. The topsoil's are susceptible to compaction and sheet erosion. Plant growth is seasonal and pasture productivity is low. There are few palatable species a</t>
  </si>
  <si>
    <t>1, (4.5)</t>
  </si>
  <si>
    <t>Perry et al. (1964), Wa; Thompson and Turpin (in prep), A2e, C2b, E14a, G12b, Ba, C9a, E22e; Turner et al. (1993), E2</t>
  </si>
  <si>
    <t>Eucalyptus whitei open woodland or Corymbia dallachiana low open woodland or Triodia pungens open hummock grassland on silcrete</t>
  </si>
  <si>
    <t>Eucalyptus whitei low open-woodland with a variable shrubby understorey. Also areas of Corymbia setosa, C. dallachiana, E. persistens or Triodia spp. Occurs on flat to gently undulating terrain with shallow to skeletal soils with or without stone cover on</t>
  </si>
  <si>
    <t>10.7.1</t>
  </si>
  <si>
    <t>Threatened by inappropriate fire regimes. Naturalised species associated with this regional ecosystem include *Pennisetum ciliare, which may dominate the ground layer.</t>
  </si>
  <si>
    <t>Cudmore RR, Cudmore NP</t>
  </si>
  <si>
    <t>Thompson and Turpin (in prep), E17A</t>
  </si>
  <si>
    <t>Eucalyptus populnea open woodland on sand plains</t>
  </si>
  <si>
    <t>Open-woodland to woodland of Eucalyptus populnea with sparse ground layer of Triodia pungens and/or tussock grasses. Intermediates between E. populnea and E. brownii occur in some areas such as to the south of Barcaldine. Eucalyptus populnea dominates the</t>
  </si>
  <si>
    <t>10.5.12</t>
  </si>
  <si>
    <t>10.5.11: Occurs on the Alice Tableland.
10.5.11a: Occurs on the higher tablelands mostly above about 300m elevation on the western side of the Alice Tableland and north of subregion 2.
10.5.11b: Occurs on the higher tablelands mostly above about 300m elev</t>
  </si>
  <si>
    <t>Thompson and Turpin (in prep), E14</t>
  </si>
  <si>
    <t>Eucalyptus whitei or E. melanophloia open woodland on red sand plateaus</t>
  </si>
  <si>
    <t>Open-woodland of Eucalyptus whitei or E. melanophloia with sparse hummock grass ground layer of Triodia pungens and/or tussock grasses. Occurs on gently undulating terrain with deep red earths on Cainozoic sandplains. (BVG1M: 17c)
 Major vegetation commun</t>
  </si>
  <si>
    <t>10.5.11</t>
  </si>
  <si>
    <t>Widespread Threatened by inappropriate fire regimes.</t>
  </si>
  <si>
    <t>Habitat for near threatened species Acacia spania and Aristida burraensis.</t>
  </si>
  <si>
    <t>Thompson and Turpin (in prep), C6</t>
  </si>
  <si>
    <t>Corymbia leichhardtii open woodland on sand plains</t>
  </si>
  <si>
    <t xml:space="preserve">Open-woodland of Corymbia leichhardtii often with C. brachycarpa or Eucalyptus drepanophylla in the south with sparse hummock grass ground layer of Triodia spp. or in the extreme north low open-woodland to mostly open-woodland of Eucalyptus exilipes with </t>
  </si>
  <si>
    <t>10.5.10</t>
  </si>
  <si>
    <t>10.5.9: Occurs near the White Mountains. Threatened by inappropriate fire regimes and grazing pressure.
10.5.9a: A rare vegetation community only found in the far north of subregion 2.
10.5.9b: Rare vegetation community only known from the White Mountains</t>
  </si>
  <si>
    <t>Thompson and Turpin (in prep), E53c, E53d</t>
  </si>
  <si>
    <t>Eucalyptus quadricostata open woodland on sandy plateaus</t>
  </si>
  <si>
    <t xml:space="preserve">Eucalyptus quadricostata (or sometimes E. drepanophylla) and Corymbia erythrophloia or C. brachycarpa and C. leichhardtii open-woodlands to occasionally woodland with sparse tussock grass ground layer. Occurs on flat to gently undulating terrain with red </t>
  </si>
  <si>
    <t>10.5.9</t>
  </si>
  <si>
    <t xml:space="preserve">10.5.8:  Threatened by inappropriate fire regimes.
10.5.8a: Widespread vegetation community usually occurring in small patches. Grevillea juncifolia replaces G. pteridifolia as a dominant canopy species in some areas to the west of Lake Galilee.
10.5.8b: </t>
  </si>
  <si>
    <t>Thompson and Turpin (in prep), C9b, M5</t>
  </si>
  <si>
    <t>Corymbia setosa with Grevillea pteridifolia and/or Melaleuca nervosa low open woodland on sand plains</t>
  </si>
  <si>
    <t>Low open-woodland of Corymbia setosa sometimes with Grevillea pteridifolia and /or Melaleuca nervosa and sparse hummock grass understorey of Triodia pungens or low (open-) woodland of Melaleuca nervosa with sparse ground layer of tussock grasses. Occurs o</t>
  </si>
  <si>
    <t>10.5.8</t>
  </si>
  <si>
    <t xml:space="preserve">10.5.7:  Threatening processes include clearing for pasture development, soil erosion, and possible dry land salinity. Generally scalded with little organic matter; moderate degradation - condition requires monitoring. Related types occur in the Mitchell </t>
  </si>
  <si>
    <t>Wilandspey CP</t>
  </si>
  <si>
    <t>1, 2, (4.5), (11.7)</t>
  </si>
  <si>
    <t>Thompson and Turpin (in prep), Al, Ala, C15e; Turner et al. (1993), A2, E6, G4, G5, S1</t>
  </si>
  <si>
    <t>Grevillea striata, G. parallela and Acacia sericophylla low open woodland or Corymbia terminalis open woodland on relict sand plain</t>
  </si>
  <si>
    <t>Acacia excelsa, Grevillea striata and Corymbia terminalis low open-woodland with or without a shrubby understorey Occurs on red sandy earths and deep sandy texture contrast soils on relict sandplain. Minor areas of Acacia cambagei on finer-textured red so</t>
  </si>
  <si>
    <t>10.5.7</t>
  </si>
  <si>
    <t>10.5.5:  Threatening processes include clearing for pasture development.
10.5.5a: Widespread common ecosystem.
10.5.5b: Widespread vegetation community usually occurring in small patches often unmappable at 1:000 000 scale.
10.5.5c: Uncommon ecosystem kno</t>
  </si>
  <si>
    <t>Habitat for near threatened species including Desmodium macrocarpum. Cerbera dumicola has been recorded in this regional ecosystem.</t>
  </si>
  <si>
    <t>Cudmore NP, Cudmore RR, [White Mountains NP]</t>
  </si>
  <si>
    <t>2, 4, 3</t>
  </si>
  <si>
    <t>Gunn et al. (1967), Le, Mo, Rn, Ti; Lorimer (1998), Ms6, Ms7; Thompson and Turpin (in prep), A2a, E15A, M4, G12a; Turner et al. (1978), B1, E3, E4; Turner et al. (1993), E1, E2, E3, E5, R1</t>
  </si>
  <si>
    <t>Eucalyptus melanophloia open woodland on sand plains</t>
  </si>
  <si>
    <t xml:space="preserve">Mostly Eucalyptus melanophloia open-woodland with open-grassland understorey of Aristida spp. and/or Triodia spp. Occasionally present are small areas of Acacia sericophylla or Archidendropsis basaltica or rarely grassland. Occurs on loamy red and yellow </t>
  </si>
  <si>
    <t>10.5.5</t>
  </si>
  <si>
    <t>10.5.4: Mainly subregion 3. Threatening processes include clearing for pasture development. Further survey is required to verify original and current extent of the component ecosystems of this regional ecosystem.
10.5.4a: Widespread common ecosystem.
10.5</t>
  </si>
  <si>
    <t>Eucalyptus tetrodonta occurs in this ecosystem near its southern limit in Queensland. Further taxonomic research is needed on the E. crebra related Ironbarks in the Desert Uplands.</t>
  </si>
  <si>
    <t>White Mountains NP, White Mountains RR, Cudmore NP, Cudmore RR, [Great Basalt Wall NP]</t>
  </si>
  <si>
    <t>3, 2, 9.5, (9.4)</t>
  </si>
  <si>
    <t>Cumming (1992), Ca; Gunn et al. (1967), D, Du; Perry et al. (1964), E25; Thompson and Turpin (in prep), E2, E4, E5</t>
  </si>
  <si>
    <t>Eucalyptus crebra or E. drepanophylla open woodland on sand plains</t>
  </si>
  <si>
    <t>Open-woodland of Eucalyptus crebra or E. drepanophylla usually with Corymbia dallachiana and/or C. brachycarpa. Occurs on sandy red and yellow earths on undulating sandplain. (BVG1M: 18b)
 Major vegetation communities include: 
10.5.4a:  Eucalyptus crebra</t>
  </si>
  <si>
    <t>10.5.4</t>
  </si>
  <si>
    <t>10.5.2:  Threatening processes include clearing for pasture development.
10.5.2a: Widespread common ecosystem.
10.5.2b: Restricted ecosystem known from north western parts of subregion 2.</t>
  </si>
  <si>
    <t>Population of Acacia tetragonophylla known from only one record in the Desert Uplands is from this vegetation community near Barcaldine.</t>
  </si>
  <si>
    <t>Moorrinya NP, Cudmore NP</t>
  </si>
  <si>
    <t>2, 4, 1</t>
  </si>
  <si>
    <t>Gunn et al. (1967), De, Le, Mo; Thompson and Turpin (in prep), C15a; Turner et al. (1978), E1, E2, E6, E7; Turner et al. (1993), E5</t>
  </si>
  <si>
    <t>Corymbia plena with or without C. dallachiana or C. terminalis open woodland on sand plains</t>
  </si>
  <si>
    <t xml:space="preserve">Mostly Corymbia plena and C. dallachiana and sometimes with or without C. terminalis open-woodland in the west. A lower tree or shrub layer of scattered plants is often present, including Melaleuca nervosa and Petalostigma pubescens. Occurs on deep sands </t>
  </si>
  <si>
    <t>10.5.2</t>
  </si>
  <si>
    <t>10.5.1:  The soils in this ecosystem have exceptionally low nutrient status and excessive permeability. The loose sandy top soils are highly susceptible to erosion. Extensive areas have historically been only lightly grazed due to presence of poison heart</t>
  </si>
  <si>
    <t>High faunal values are predicted because extensive areas have historically been only lightly grazed, due to presence of poison heartleaf Gastrolobium grandiflorum and absence of surface water. Habitat for near threatened species including Aristida burraen</t>
  </si>
  <si>
    <t>White Mountains NP, White Mountains RR, Cudmore RR, Cudmore NP</t>
  </si>
  <si>
    <t>Bean (1992), Pr; Cumming (1992), Cb; Gunn et al. (1967), Rn, Ti; Lorimer (1998), Ms1, Ms2, Ms3; Perry et al. (1964), Br, E, Wa; Thompson and Turpin (in prep), C1, C9, E11, E11a, E12, E13, E7, E8, E9, M3; Turner et al. (1978), E6, E7; Turner et al. (1993)</t>
  </si>
  <si>
    <t>Eucalyptus similis and/or Corymbia brachycarpa and/or Corymbia setosa low open woodland to open woodland on sand plains</t>
  </si>
  <si>
    <t>Largely Eucalyptus similis and/or Corymbia brachycarpa and/or Corymbia setosa low open-woodland to open-woodland. There is frequently a dense shrub layer. Small areas of Eucalyptus chartaboma and/or E. tetrodonta, or E. drepanophylla or Lysicarpus angusti</t>
  </si>
  <si>
    <t>10.5.1</t>
  </si>
  <si>
    <t>A rare regional ecosystem only known from Broadleigh Downs and Natal Downs in subregion 3. Severely degraded by infrastructure development and buffel grass invasion.</t>
  </si>
  <si>
    <t>Thompson and Turpin (in prep), C32</t>
  </si>
  <si>
    <t>Corymbia terminalis low open woodland on Cainozoic lake beds</t>
  </si>
  <si>
    <t>Low open-woodland of Corymbia terminalis with sparse tussock grass ground layer. Corymbia terminalis dominates the very sparse canopy. Carissa lanceolata dominates the shrub layer. Bursaria incana, Denhamia oleaster, Lysiphyllum carronii, Terminalia oblon</t>
  </si>
  <si>
    <t>A rare regional ecosystem subject to degradation and buffel grass invasion.</t>
  </si>
  <si>
    <t>10.4.9</t>
  </si>
  <si>
    <t>10.4.8: Occurs in the vicinity of Natal Downs, Victoria Downs and Broadleigh Downs. Some areas subject to periodic high total grazing pressures. Subject to Parthenium invasion. The extensive cracking clays have a major influence on plant root growth. Tuss</t>
  </si>
  <si>
    <t>Gunn et al. (1967), Av, My; Lorimer (1998), Ql5; Thompson and Turpin (in prep), G2</t>
  </si>
  <si>
    <t>Dichanthium sericeum and/or Astrebla spp. and/or Panicum laevinode tussock grassland on Cainozoic lake beds</t>
  </si>
  <si>
    <t>Grassland of Dichanthium sericeum and/or Astrebla spp. Panicum laevinode, Dichanthium fecundum, Iseilema vaginiflorum and Astrebla spp. are dominant or codominant graminoids in the very sparse to sparse ground layer. Trichodesma zeylanicum, Neptunia graci</t>
  </si>
  <si>
    <t>10.4.8</t>
  </si>
  <si>
    <t xml:space="preserve">Mainly subregion 2, in Lake Galilee area. This ecosystem is subject to clearing for pasture development. Occurrences on texture contrast soils are subject to scalding. There is potential for Parthenium invasion on the heavy clay soils. The cracking clays </t>
  </si>
  <si>
    <t>2, 3</t>
  </si>
  <si>
    <t>Lorimer (1998), Ql4a; Thompson and Turpin (in prep), M9</t>
  </si>
  <si>
    <t>Casuarina cristata woodland on Cainozoic lake beds</t>
  </si>
  <si>
    <t>Casuarina cristata open-forest. Casuarina cristata dominates the sparse canopy. Leptochloa fusca and Eulalia aurea dominate the ground layer. Occurs on gilgai microrelief plains of Cainozoic lake deposits. Cracking clay soils. (BVG1M: 25a)</t>
  </si>
  <si>
    <t>10.4.7</t>
  </si>
  <si>
    <t xml:space="preserve">10.4.6:  This ecosystem is subject to clearing for pasture development especially where associated with Acacia communities. Occurrences on texture contrast soils are subject to scalding. There is potential for Parthenium invasion on the heavy clay soils. </t>
  </si>
  <si>
    <t>Gunn et al. (1967), My; Thompson and Turpin (in prep), M12</t>
  </si>
  <si>
    <t>Terminalia oblongata and Lysiphyllum carronii low open woodland on Cainozoic lake beds</t>
  </si>
  <si>
    <t>Low open-woodland of Terminalia oblongata and Lysiphyllum carronii with grassy understorey or rarely wooded downs. Occurs on plains and undulating downs with black or grey cracking clay soils on Cainozoic lake beds. (BVG1M: 27c)
 Major vegetation communit</t>
  </si>
  <si>
    <t>A rare ecosystem and subject to pasture degradation.</t>
  </si>
  <si>
    <t>10.4.6</t>
  </si>
  <si>
    <t>10.4.5: Occurs mostly in central parts of subregion 2 in the vicinity of Lake Galilee. Subject to clearing for pasture development. Moderate pasture degradation. Occurrences on texture contrast soils are subject to scalding. There is potential for Parthen</t>
  </si>
  <si>
    <t>Gunn et al.(1967), My, Bl, Ct, I; Lorimer (1998), Ql2, Ql4; Thompson and Turpin (in prep), A13a</t>
  </si>
  <si>
    <t>Acacia cambagei low woodland on Cainozoic lake beds</t>
  </si>
  <si>
    <t>Acacia cambagei low woodland sometimes with A. harpophylla. Acacia cambagei dominates the very sparse to sparse canopy. Other trees often present in the canopy or occur as scattered small trees include Terminalia oblongata and Acacia harpophylla. Eremophi</t>
  </si>
  <si>
    <t>10.4.5</t>
  </si>
  <si>
    <t>Largely restricted to the vicinity of Natal Downs and Victoria Downs. This ecosystem is subject to clearing for pasture development. Understorey adversely affected by grazing pressure and the ground layer highly threatened by encroachment of buffel grass.</t>
  </si>
  <si>
    <t>Cumming (1992), Ce; Gunn et al. (1967), I, My; Thompson and Turpin (in prep), A13g</t>
  </si>
  <si>
    <t>Acacia cambagei woodland on Cainozoic lake beds (subregion 3)</t>
  </si>
  <si>
    <t xml:space="preserve">Acacia cambagei dominates the sparse canopy. The very sparse subcanopy is dominated by A. cambagei. Small trees frequently present include Lysiphyllum carronii and Terminalia oblongata. A. cambagei, Alectryon diversifolius, Erythroxylon australe, Atalaya </t>
  </si>
  <si>
    <t>10.4.4</t>
  </si>
  <si>
    <t>10.4.3:  This ecosystem is subject to clearing for pasture development. Occurrences on texture contrast soils are subject to scalding. There is potential for Parthenium invasion on the heavy clay soils. The cracking clays cause major physical problems for</t>
  </si>
  <si>
    <t>2, 3, 4</t>
  </si>
  <si>
    <t>Gunn et al. (1967), Bl, D, Du, Hu, Mo, So; Thompson and Turpin (in prep), A11a, E65g</t>
  </si>
  <si>
    <t>Acacia harpophylla and/or Eucalyptus cambageana open woodland on Cainozoic lake beds</t>
  </si>
  <si>
    <t>Acacia harpophylla and/or Eucalyptus cambageana open-woodland. Occurs on clay and texture contrast soils. Gently undulating downs and plains on Cainozoic lake deposits. (BVG1M: 25a)
 Major vegetation communities include: 
10.4.3a:  Acacia harpophylla wood</t>
  </si>
  <si>
    <t>10.4.3</t>
  </si>
  <si>
    <t>Restricted to subregion 3 at Natal Downs and Victoria Downs. Subject to clearing for pasture development. Relatively poor pastures which are moderately degraded. This ecosystem is subject to clearing for pasture development and the ground layer highly thr</t>
  </si>
  <si>
    <t>Gunn et al. (1967), Du, Hu; Thompson and Turpin (in prep), A11c</t>
  </si>
  <si>
    <t>Acacia harpophylla low open woodland on Cainozoic lake beds (subregion 3)</t>
  </si>
  <si>
    <t>Acacia harpophylla low open-woodland to woodlands. Acacia harpophylla dominates the very sparse canopy. Other trees occasionally present include Terminalia oblongata, Lysiphyllum carronii, Owenia acidula, Ventilago viminalis and Geijera salicifolia. Arist</t>
  </si>
  <si>
    <t>10.4.2</t>
  </si>
  <si>
    <t>10.4.1: Endemic to clay lake bed deposits in Natal Downs, Victoria Downs and Lake Dunn areas. Subject to clearing for pasture development and has undergone significant pasture degradation. Occurrences on texture contrast soils are subject to scalding. Gro</t>
  </si>
  <si>
    <t>3, 1, 2</t>
  </si>
  <si>
    <t>Thompson and Turpin (in prep), A10a</t>
  </si>
  <si>
    <t>Acacia argyrodendron open woodland on Cainozoic lake beds</t>
  </si>
  <si>
    <t>Acacia argyrodendron low open-woodland. Acacia argyrodendron dominates the very sparse canopy. There are usually scattered small trees  including A. argyrodendron, Terminalia oblongata, Owenia acidula, Lysiphyllum carronii and Eremophila mitchellii. Dicha</t>
  </si>
  <si>
    <t>Pasture degradation.</t>
  </si>
  <si>
    <t>10.4.1</t>
  </si>
  <si>
    <t>10.3.31: All the springs in this regional ecosystem are within Great Artesian Basin discharge areas. Threatening processes include excavation for dams, pig rooting, trampling by domestic stock and the introduction of ponded pastures. Grazing should be exc</t>
  </si>
  <si>
    <t xml:space="preserve">Near Threatened and Endangered species associated with Great Artesian Basin discharge springs including the plant species Eriocaulon aloefolium, E. carsonii, E. giganticum, Eryngium fontanum, Myriophyllum artesium, Sporobolus pamelae and S. partimpatens; </t>
  </si>
  <si>
    <t>Habermehl (1982); Turner et al. (1993) (Land system: A2); Fairfax and Fensham (2002), Fensham and Fairfax (2002), Fensham et al. (2004)</t>
  </si>
  <si>
    <t>Artesian springs emerging on alluvial plains</t>
  </si>
  <si>
    <t>Spring-fed Sporobolus pamelae tussock grassland, Melaleuca leucadendra woodland or sedgeland. Occurs on springs fed by the Great Artesian Basin. (BVG1M: 34e)
 Major vegetation communities include: 
10.3.31a: Palustrine wetland (e.g. vegetated swamp). Spor</t>
  </si>
  <si>
    <t>10.3.31</t>
  </si>
  <si>
    <t>Very restricted ecosystem known only from near Milray and River View Stations, south east of Pentland. Potential threats to this rare ecosystem include clearing for pasture development and pasture degradation. There is also potential for Parthenium invasi</t>
  </si>
  <si>
    <t>Thompson and Turpin (in prep), M9a</t>
  </si>
  <si>
    <t>Casuarina cristata woodland on flood plains</t>
  </si>
  <si>
    <t>Woodland of Casuarina cristata with or without Acacia cambagei with very sparse tussock grass ground layer. Casuarina cristata dominates the sparse canopy. Lysiphyllum carronii, Acacia cambagei and Terminalia oblongata are frequently present. Atalaya hemi</t>
  </si>
  <si>
    <t>A rare regional ecosystem with potential to be affected by salinity as a discharge area.</t>
  </si>
  <si>
    <t>10.3.30</t>
  </si>
  <si>
    <t>10.3.29: Occurs in the vicinity of Lake Huffer and Lake Mueller.
10.3.29a: Restricted to near Lake Buchanan and lakes near Lake Huffer. Further survey required for comprehensive floristic description.</t>
  </si>
  <si>
    <t>Thompson and Turpin (in prep), A2b, G1</t>
  </si>
  <si>
    <t>Acacia torulosa shrubland or Triodia longiceps hummock grassland on weathered lake dunes</t>
  </si>
  <si>
    <t>Shrubland of Acacia torulosa or Triodia longiceps. Occurs on weathered sand dunes. (BVG1M: 27c)
 Major vegetation communities include: 
10.3.29a:  Acacia torulosa dominates the sparse shrub layer.  Occurs on weathered lake dunes. (BVG1M: 24a)</t>
  </si>
  <si>
    <t>Greater than &gt;70% severely degraded by trampling and wind erosion</t>
  </si>
  <si>
    <t>10.3.29</t>
  </si>
  <si>
    <t>10.3.28:  The top soils on the upper slopes are susceptible to sheet erosion while on the lower slopes the top soils are deeper and have better water-holding capacity but are subject to flooding and salting. Revegetation after loss of top soil and exposur</t>
  </si>
  <si>
    <t>Habitat for relatively uncommon species Velleia macrocalyx known from only three Herbarium records in the DEU and seven records for Queensland.</t>
  </si>
  <si>
    <t>Cudmore NP, Cudmore RR, White Mountains NP</t>
  </si>
  <si>
    <t>Thompson and Turpin (in prep), E15Ay, E2b</t>
  </si>
  <si>
    <t>Eucalyptus melanophloia or E. crebra open woodland on sandy alluvial fans</t>
  </si>
  <si>
    <t>Open-woodland to woodland of Eucalyptus melanophloia or Eucalyptus crebra. Eucalyptus melanophloia dominates the very sparse to sparse canopy. Corymbia dallachiana is occasional present in the canopy or subcanopy. A low tree layer or shrub layer are usual</t>
  </si>
  <si>
    <t>10.3.28</t>
  </si>
  <si>
    <t>10.3.27:  Threatening processes include increase in salinity due to clearing of recharge areas, clearing for pasture development, and woody weed invasion due to high total grazing pressures and absence of fire. This ecosystem is subject to sheet erosion a</t>
  </si>
  <si>
    <t>Only known record for Eragrostis jerichoensis is from this regional ecosystem.</t>
  </si>
  <si>
    <t>Thompson and Turpin (in prep), E17B</t>
  </si>
  <si>
    <t>Eucalyptus populnea open woodland on alluvial plains</t>
  </si>
  <si>
    <t>Open-woodland to woodland of Eucalyptus populnea occasionally with understorey of Archidendropsis basaltica. Occurs on alluvial plains with sandy duplex soils and sometimes clayey soils. (BVG1M: 17a)
 Major vegetation communities include: 
10.3.27a:  Euca</t>
  </si>
  <si>
    <t>Approximately 50% of the RE has been cleared, with 40% of the remaining ground stratum being subject to moderate degradation.</t>
  </si>
  <si>
    <t>10.3.27</t>
  </si>
  <si>
    <t xml:space="preserve">Occurs mostly along the western edge of the bioregion. Frequently occurs in small patches. Further survey desirable to study botanical variations over its range. Rare ecosystem with &gt;70% pastures degraded; subject to high total grazing. The surface soils </t>
  </si>
  <si>
    <t>4.6, 4, 2, 1, 9.5, 4.5</t>
  </si>
  <si>
    <t>Thompson and Turpin (in prep), M18</t>
  </si>
  <si>
    <t>Lysiphyllum carronii low open woodland on alluvial plains</t>
  </si>
  <si>
    <t>Low open-woodland of Lysiphyllum carronii. Lysiphyllum carronii dominates the very sparse canopy. Eremophila mitchellii is usually present or dominates the very sparse tall shrub to low tree layer. Enneapogon spp. sometimes dominate the very sparse ground</t>
  </si>
  <si>
    <t>Greater than 70% severely degraded</t>
  </si>
  <si>
    <t>10.3.26</t>
  </si>
  <si>
    <t>10.3.25: Widespread ecosystem mostly occurring in small patches and often associated with Acacia cambagei. Includes some areas of Eremophila mitchellii on Mesozoic sediments in the west which require further investigation. Subject to high total grazing pr</t>
  </si>
  <si>
    <t>Moorrinya NP, Forest Den NP</t>
  </si>
  <si>
    <t>Thompson and Turpin (in prep), M17</t>
  </si>
  <si>
    <t>Eremophila mitchellii low open woodland on alluvial plains</t>
  </si>
  <si>
    <t>Eremophila mitchellii with or without Lysiphyllum carronii shrublands to low woodlands. Senna artemisioides sometimes forming a shrub stratum. Eremophila mitchellii dominates the very sparse canopy. Lysiphyllum carronii, Atalaya hemiglauca and Psydrax ole</t>
  </si>
  <si>
    <t>Subject to high total grazing pressure - &gt; 70% severely degraded with A horizon removed and soil surface sealing and scalding.</t>
  </si>
  <si>
    <t>10.3.25</t>
  </si>
  <si>
    <t>34a</t>
  </si>
  <si>
    <t>Lacustrine wetland (e.g. lake).</t>
  </si>
  <si>
    <t>Water bird breeding values for some species are being compromised by degradation of adjacent habitats.</t>
  </si>
  <si>
    <t>Seasonal wetlands of national significance for periodic water bird nesting and feeding. Unique geomorphic and geochemical characteristics associated with Lake Buchanan (Chivar et al., 1986). Lake Buchanan is considered by Timms (1987) to have a relatively</t>
  </si>
  <si>
    <t>2, (1)</t>
  </si>
  <si>
    <t>Gunn et al. (1967), G; Lorimer (1998), Ql9; Thompson and Turpin (in prep), S; Turner et al. (1993), L1</t>
  </si>
  <si>
    <t>Ephemeral lake bed (Lake Buchanan)</t>
  </si>
  <si>
    <t>Ephemeral lake with algal turf of Chara sp. Part of this map unit is algal turf of Chara sp. while covered with water otherwise it is bare clay pan with salt deposits in some areas. Occurs over bare saline or brackish clays (BVG1M: 34a)</t>
  </si>
  <si>
    <t>10.3.24</t>
  </si>
  <si>
    <t>10.3.23: Endemic to Lake Galilee. Threatening processes include very high total grazing pressure. Parkinsonia is a weed pest on the wetter less saline areas. The sodic heavy clay soils restrict plant diversity to those that are tolerant of high subsoil pH</t>
  </si>
  <si>
    <t>Seasonal wetlands of national significance for periodic water bird nesting and feeding.</t>
  </si>
  <si>
    <t>Gunn et al. (1967), G; Lorimer (1998), Ql6; Thompson and Turpin (in prep), A15, G11, M14, P2</t>
  </si>
  <si>
    <t>Halosarcia spp. open succulent shrubland, Leptochloa fusca sparse-tussock grassland and bare clay pan on lake bed (Lake Galilee)</t>
  </si>
  <si>
    <t>Sarcocornia spp. open-shrubland. Acacia stenophylla and areas of Leptochloa fusca may be present. Occurs on clay plains on bed of Lake Galilee. (BVG1M: 34a)
 Major vegetation communities include: 
10.3.23a: Palustrine wetland (e.g. vegetated swamp). Tecti</t>
  </si>
  <si>
    <t>10.3.23</t>
  </si>
  <si>
    <t>OV</t>
  </si>
  <si>
    <t>10.3.22: Endemic to Lake Buchanan. Threatening processes include high total grazing pressure. Widespread soil and pasture degradation. The shallow calcrete hardpan limits drainage and water storage capacity and with the sodic nature of the soil profile re</t>
  </si>
  <si>
    <t>Seasonal feeding and breeding areas for waders and other wetland fauna. This ecosystem is habitat for vulnerable plant species Lawrencia buchananensis (endemic to Lake Buchanan). Other species of biogeographic interest include Calotis breviseta which is a</t>
  </si>
  <si>
    <t>Lorimer (1998), Ql8; Thompson and Turpin (in prep), G13, M13, M14, M16, P1</t>
  </si>
  <si>
    <t>Clay pans, Fimbristylis sp. (Lake Buchanan) open sedgeland and spare-tussock grasslands on shallow alluvial plains (Lake Buchanan)</t>
  </si>
  <si>
    <t>Clay pan, herbfield and low shrublands composed of Fimbristylis sp. (Lake Buchanan V.J.Neldner+ 3362), Lawrencia buchananensis, Sporobolus virginicus, Tecticornia pergranulata, Eragrostis pergracilis, and other salt-tolerant species. Occurs on low sandpla</t>
  </si>
  <si>
    <t>Pasture degradation and wind erosion.</t>
  </si>
  <si>
    <t>10.3.22</t>
  </si>
  <si>
    <t>Endemic to Lake Buchanan. Subject to very high total grazing pressure. Widespread soil and pasture degradation. The deep sandy topsoil's have very low fertility and are highly prone to drying out. These factors greatly limit the duration, quality and quan</t>
  </si>
  <si>
    <t>Part of habitat complex associated with Lake Buchanan, seasonally significant for water bird nesting and feeding. Habitat for threatened flora species including Lawrencia buchananensis. Fimbristylis sp. (Lake Buchanan V.J.Neldner+ 3362) which is endemic t</t>
  </si>
  <si>
    <t>Lorimer (1998), Ql7; Thompson and Turpin (in prep), A2</t>
  </si>
  <si>
    <t>Acacia salicina and Grevillea striata low open woodland on sandy alluvial plains</t>
  </si>
  <si>
    <t>Acacia salicina and Grevillea striata low open-woodland. Corymbia plena present on deeper sands. Acacia salicina and Grevillea striata dominate the very sparse canopy. The ground layer is dominated by species including Eriachne mucronata, Fimbristylis dic</t>
  </si>
  <si>
    <t>Soil and pasture degradation.</t>
  </si>
  <si>
    <t>10.3.21</t>
  </si>
  <si>
    <t>Extremely restricted ecosystem associated with Lake Galilee and Cauckingburra Swamp. The deep sandy topsoil's have very low fertility, are highly prone to drying out and are prone to wind erosion. These factors greatly limit the duration, quality and quan</t>
  </si>
  <si>
    <t>This ecosystem represents the highest shoreline of ancestral lake systems and is extremely restricted being associated with Lake Galilee and Cauckingburra Swamp.</t>
  </si>
  <si>
    <t>Lorimer (1998), Qd4; Thompson and Turpin (in prep), E15A2</t>
  </si>
  <si>
    <t>Eucalyptus melanophloia open woodland on older lake-fringing dunes</t>
  </si>
  <si>
    <t>Eucalyptus melanophloia woodland. Eucalyptus melanophloia dominates the very sparse canopy. Eucalyptus brownii is occasionally present in the canopy. Acacia sericophylla and Grevillea parallela are usually present in a very sparse small tree layer. Acacia</t>
  </si>
  <si>
    <t>10.3.20</t>
  </si>
  <si>
    <t>The deep fine sandy topsoils have very low fertility and are extremely susceptible to wind erosion.
It is largely cleared for pasture development. Remnants have heavy infested with Buffel grass.</t>
  </si>
  <si>
    <t>This ecosystem is an unusual occurrence, having significant geomorphic values indicative of past climates. It is endemic to Lake Galilee</t>
  </si>
  <si>
    <t>Gunn et al. (1967), G; Lorimer (1998), Qd2; Thompson and Turpin (in prep), A13f</t>
  </si>
  <si>
    <t>Acacia cambagei woodland on lakeside dunes</t>
  </si>
  <si>
    <t>Acacia cambagei dominates the sparse canopy. Eremophila mitchellii dominates the very sparse low tree layer. E. mitchellii and Carissa lanceolata usually dominate the very sparse shrub layer. Occurs on calcareous duplex soils on lake-fringing dunes. (BVG1</t>
  </si>
  <si>
    <t>10.3.19</t>
  </si>
  <si>
    <t>10.3.17:  Threatening processes include very high total grazing pressure. Widespread soil and pasture degradation. The deep fine sandy topsoil's have very low fertility and are extremely susceptible to wind erosion.
10.3.17a: Largely restricted to on lake</t>
  </si>
  <si>
    <t xml:space="preserve">Dunes are specific indicators of past climates and have significant scientific values. Sedgelands are seasonally significant feeding and breeding areas for waterfowl. This ecosystem is habit for Fimbristylis sp. (Lake Buchanan V.J.Neldner+ 3362) which is </t>
  </si>
  <si>
    <t>Gunn et al. (1967), G; Lorimer (1998), Qd1; Thompson and Turpin (in prep), A2c, A2d</t>
  </si>
  <si>
    <t>Acacia excelsa and Grevillea striata low open woodland on lake-fringing dunes</t>
  </si>
  <si>
    <t>Acacia excelsa and Grevillea striata low open-woodland on lake fringing dunes over a calcrete hardpan adjacent to Lake Galilee and Acacia salicina and Grevillea striata with A. excelsa low open-woodland on fringing dunes of Lake Buchanan. Occurs on lake f</t>
  </si>
  <si>
    <t>10.3.17</t>
  </si>
  <si>
    <t>10.3.16: This ecosystem is usually associated with artesian springs, regional ecosystem 10.3.31. Subject to scalding and wind erosion due to salinity and high total grazing pressures. Widespread soil and pasture degradation.
10.3.16a: Mostly occurring alo</t>
  </si>
  <si>
    <t>This ecosystem is habitat for endangered species, Myriophyllum artesium, Sporobolus pamelae, vulnerable species, Atriplex morrisii and near threatened species, Sporobolus partimpatens. It is habitat for Dissocarpus sp. (Doongmabulla E.J.Thompson+ GAL21) a</t>
  </si>
  <si>
    <t>2, 4, 3, (1)</t>
  </si>
  <si>
    <t>Thompson and Turpin (in prep), Da3, G5, G7, M10a, M14b, M22, M25, P3; Turner et al. (1978), L1; Turner et al. (1993), A2, G4, S1</t>
  </si>
  <si>
    <t>Triodia longiceps hummock grassland, ephemeral open herblands, and Melaleuca bracteata low woodland on alluvial plains</t>
  </si>
  <si>
    <t>Triodia longiceps hummock grassland, ephemeral open herblands, Melaleuca bracteata low woodland and sparsely vegetated saline clay plains. Occurs on saline alluvial complexes below Tertiary plateaus on alluvial sandsheets and sparsely vegetated saline cla</t>
  </si>
  <si>
    <t>10.3.16</t>
  </si>
  <si>
    <t>34b</t>
  </si>
  <si>
    <t>10.3.15:  Subject to soil and pasture degradation. Potential for invasion by weed species including *Cryptostegia grandiflora (rubber vine) and Parkinsonia aculeata, and degradation by high total grazing pressure. Pigs are attracted to these areas causing</t>
  </si>
  <si>
    <t xml:space="preserve">Seasonal wetland values for water bird nesting and feeding. Habitat for newly discovered species Goodenia sp. (Torrens Creek E.J.Thompson+ HUG754). The only recorded locations of Calostemma luteum and Hypoxis hygrometrica in the DEU occur in 10.3.15. The </t>
  </si>
  <si>
    <t>1, 2, (4), (3)</t>
  </si>
  <si>
    <t>Gunn et al. (1967), Rn; Lorimer (1998), Ql1, Ql3; Perry et al. (1964), E, Br; Thompson and Turpin (in prep), E73, E73a, E73b, G9, Wa, Da; Turner et al. (1993), E3, E6, L1</t>
  </si>
  <si>
    <t>Grasslands, sedgelands, ephemeral herblands and open woodland in depressions on sand plains</t>
  </si>
  <si>
    <t>Eucalyptus camaldulensis and/or E. coolabah or E. brownii or E. cambageana or Casuarina cristata or Acacia cambagei open-woodlands to woodlands or grasslands and/or seasonal lagoons vegetation. Includes ephemeral grasslands, herblands and clay pans. Inclu</t>
  </si>
  <si>
    <t>10.3.15</t>
  </si>
  <si>
    <t>10.3.14:  Threatening processes include weed invasion, e.g. Parkinsonia aculeata and Cryptostegia grandiflora and very high total grazing pressure. Potential for invasion by weed species including *Cryptostegia grandiflora (rubber vine) and Parkinsonia ac</t>
  </si>
  <si>
    <t>High habitat and faunal corridor values. Seasonal wetlands important for water bird nesting and aquatic species. Habitat for vulnerable plant species, Livistona lanuginosa and near threatened species, Acacia armitii. The seasonal wetlands are in this ecos</t>
  </si>
  <si>
    <t>Moorrinya NP, Forest Den NP, White Mountains NP, Cudmore NP, White Mountains RR, Cudmore RR</t>
  </si>
  <si>
    <t>1, 2, 3, 4</t>
  </si>
  <si>
    <t>Bean (1992), Lv; Cumming (1992), Ea, Eb; Gunn et al. (1967), Al, Ct, Fu; Perry et al. (1964), E, Gy, Ka, Wa; Thompson and Turpin (in prep), E66, E68a, E72, E72a, D, w, P; Turner et al. (1978), W2, W4; Turner et al. (1993), W1, W2, W4</t>
  </si>
  <si>
    <t>Eucalyptus camaldulensis and/or E. coolabah open woodland along channels and on floodplains</t>
  </si>
  <si>
    <t xml:space="preserve">Eucalyptus camaldulensis and/or E. coolabah woodlands and open-woodlands on channels, levees and floodplains. Acacia harpophylla or A. cambagei, may be present as clumps or scattered trees. Occurs on channels, levees and flood plains with sandy to clayey </t>
  </si>
  <si>
    <t>Soil and pasture degradation and weed infestation including Parkinsonia.</t>
  </si>
  <si>
    <t>10.3.14</t>
  </si>
  <si>
    <t>22c</t>
  </si>
  <si>
    <t>10.3.13: Confined to the Cape-Campaspe Rivers systems. Subject to degradation by weed invasion, including *Cryptostegia grandiflora (rubber vine), and degradation by high total grazing pressure. Pigs are attracted to these areas causing major soil disturb</t>
  </si>
  <si>
    <t xml:space="preserve">High habitat values for nesting, seasonal nectar supplies, and faunal corridor. Predominant habitat of vulnerable species Livistona lanuginosa. 
This ecosystem has high habitat values for nesting and seasonal nectar supplies. As for other riparian zones, </t>
  </si>
  <si>
    <t>3, 2, 4, (11.3), (1)</t>
  </si>
  <si>
    <t>Thompson and Turpin (in prep), E68, M11a</t>
  </si>
  <si>
    <t>Melaleuca fluviatilis and/or Eucalyptus camaldulensis woodland along watercourses</t>
  </si>
  <si>
    <t>Melaleuca leucadendra and/or M. fluviatilis and/or Eucalyptus camaldulensis open-woodland and woodland Occurs mostly as narrow bands along channels and on levees with sandy to clayey soils along larger watercourses. (BVG1M: 22c)
 Major vegetation communit</t>
  </si>
  <si>
    <t>Soil and pasture degradation and weed infestation including rubber vine.</t>
  </si>
  <si>
    <t>10.3.13</t>
  </si>
  <si>
    <t>10.3.12:  Threatening processes include high total grazing pressure. Further information on condition required to confirm Biodiversity Status.
10.3.12b: Occurs as an outlier along the Flinders River. Naturalised species associated with this regional ecosy</t>
  </si>
  <si>
    <t xml:space="preserve">Habitat values for arboreal fauna possibly high. As for other riparian zones, this ecosystem has important values for stabilising stream banks and top soils, providing corridors for wildlife, and for trapping soil and maintaining water quality. Potential </t>
  </si>
  <si>
    <t>Cudmore RR</t>
  </si>
  <si>
    <t>4, 2, 3, 4.6</t>
  </si>
  <si>
    <t>Cumming (1992), Ea; Gunn et al. (1967), Al, Ct; Lorimer (1998), Qa2; Perry et al. (1964), Gy; Thompson and Turpin (in prep), C15; Turner et al. (1978), E4, W2, W4; Turner et al. (1993), E1, W2</t>
  </si>
  <si>
    <t>Corymbia dallachiana and C. plena or C. terminalis open woodland on sandy alluvial terraces (eastern)</t>
  </si>
  <si>
    <t>Fringing and frontage Corymbia plena and C. dallachiana open-woodland, usually with Aristida spp. dominant in the ground layer. Corymbia plena dominates the canopy usually with C. dallachiana codominant. The low tree layer is usually very sparse or more c</t>
  </si>
  <si>
    <t>10.3.12</t>
  </si>
  <si>
    <t xml:space="preserve">10.3.11: Occurs in northern parts of subregion 2 and in subregion 4. Subject to selective logging. Potential for invasion by weed species.
10.3.11c: Restricted to deep gorges in the White Mountains National Park.
10.3.11d: Rare and unusual ecosystem only </t>
  </si>
  <si>
    <t>The White Mountains components of this ecosystem are habitat for near threatened species, Boronia eriantha. Hemigenia sp. (Crooked Creek E.J.Thompson+ CHA228) is known from only one record in this habitat. Poorly known species Tephrosia sp. (Lake Buchanan</t>
  </si>
  <si>
    <t>White Mountains NP, Cudmore NP, White Mountains RR</t>
  </si>
  <si>
    <t>Bean (1992), Gg; Thompson and Turpin (in prep), C22, C31, C31a, C31c, C34</t>
  </si>
  <si>
    <t>Corymbia citriodora or C. leichhardtii woodland to tall woodland on alluvium in valleys</t>
  </si>
  <si>
    <t xml:space="preserve">Corymbia citriodora tall woodland or open-forest or woodlands of Corymbia trachyphloia or Lophostemon suaveolens or C. leichhardtii or other mixed species woodlands. Occurs on deep sandy colluvial and alluvial soils in valleys incised in sandstone ranges </t>
  </si>
  <si>
    <t>10.3.11</t>
  </si>
  <si>
    <t>10.3.10: Occurs mostly in subregion 1 with some small areas in south-western parts of subregion 2 in the DEU. Potential for invasion by weed species. Habitat values for arboreal fauna possibly high. Require further information.</t>
  </si>
  <si>
    <t>Habitat values for arboreal fauna possibly high. As for other riparian zones, this ecosystem has important values for stabilising stream banks and top soils, providing corridors for wildlife, and for trapping soil and maintaining water quality.</t>
  </si>
  <si>
    <t>1, 2, 4.6, (9.5)</t>
  </si>
  <si>
    <t>Thompson and Turpin (in prep), C15c; Turner et al. (1993), A4, E6, W1</t>
  </si>
  <si>
    <t>Corymbia dallachiana and C. terminalis open woodland on old alluvial plains (western)</t>
  </si>
  <si>
    <t>Corymbia dallachiana and C. terminalis open-woodland and sometimes with C. plena with a variable lower tree storey on sandy yellow earths on old alluvial sandplains. Corymbia dallachiana and C. terminalis dominate the very sparse canopy. C. plena occasion</t>
  </si>
  <si>
    <t>10.3.10</t>
  </si>
  <si>
    <t xml:space="preserve">10.3.9: South-east of Aramac. Threatening processes include clearing for pasture development. The top soils on the upper slopes are susceptible to sheet erosion while on the lower slopes the top soils are deeper and have better water-holding capacity but </t>
  </si>
  <si>
    <t>Intake areas for Great Artesian Basin aquifers. Habitat for poorly known species Polygala sp. (White Mountains M.B.Thomas+ 1738).</t>
  </si>
  <si>
    <t>1, 2, (4.6)</t>
  </si>
  <si>
    <t>Gunn et al. (1967), De; Lorimer (1998), Qa1; Perry et al. (1964), Ka; Thompson and Turpin (in prep), E14b; Turner et al. (1978), E1, E2, R1, W2; Turner et al. (1993), E6, W2</t>
  </si>
  <si>
    <t>Eucalyptus whitei open woodland on sandy alluvial fans</t>
  </si>
  <si>
    <t>Eucalyptus whitei open-woodlands to woodlands. Corymbia plena and/or C. dallachiana are usually present. Includes small areas of unmapped Acacia sericophylla. Eucalyptus whitei dominates the very sparse canopy. Corymbia dallachiana and C. plena are freque</t>
  </si>
  <si>
    <t>10.3.9</t>
  </si>
  <si>
    <t>STG</t>
  </si>
  <si>
    <t>10.3.8:  Subject to extensive scalding and erosion. Subject to extensive scalding and erosion. The clayey subsoils have a very low permeability are often sodic. It is suggested that ground cover be kept dense to slow the rate of water flow which helps pre</t>
  </si>
  <si>
    <t>1, 2, (4.5)</t>
  </si>
  <si>
    <t>Thompson and Turpin (in prep), G3d, G3w, M15; Turner et al. (1993), W2, W4</t>
  </si>
  <si>
    <t>Aristida latifolia and Brachyachne convergens sparse-tussock grassland or Sclerolaena spp. dwarf open shrubland on alluvial plains</t>
  </si>
  <si>
    <t xml:space="preserve">Open herbland or grassland of Aristida spp., Chloris spp., Astrebla pectinata, Eragrostis spp. and Sclerolaena spp. Occasionally there can be small areas of scattered trees including Eucalyptus coolabah, Lysiphyllum carronii, Grevillea striata and Acacia </t>
  </si>
  <si>
    <t xml:space="preserve"> Due to extensive scalding</t>
  </si>
  <si>
    <t>10.3.8</t>
  </si>
  <si>
    <t>10.3.7:  The extensive cracking clays have a major influence on plant root growth. Tussock grasses such as Mitchell grasses are well adapted by send primary roots directly below the plant to access deep moisture yet the surface roots can use any light rai</t>
  </si>
  <si>
    <t>1, (3), (2), (4)</t>
  </si>
  <si>
    <t>Gunn et al. (1967), Av, Fu; Perry et al. (1964), Gy; Turner et al. (1993), A1, A3, A4, W1, W4; Thompson and Turpin (in prep), G3b, M20, M21</t>
  </si>
  <si>
    <t>Astrebla spp., Iseilema vaginiflorum and/or Dichanthium fecundum or Bothriochloa ewartiana tussock grassland on alluvial plains</t>
  </si>
  <si>
    <t>Astrebla spp., Iseilema vaginiflorum and/or Dichanthium fecundum or Bothriochloa ewartiana tussock grassland. Some small areas of Eremophila polyclada and Hakea leucoptera occur Occurs on cracking clay soils on alluvial plains. (BVG1M: 30a)
 Major vegetat</t>
  </si>
  <si>
    <t>10.3.7</t>
  </si>
  <si>
    <t>10.3.6: E. brownii intergrades with Eucalyptus populnea in some areas including near Barcaldine. Further investigation is required to determine the extent of the vegetation communities in this ecosystem on clays and texture contrast soils. The component o</t>
  </si>
  <si>
    <t>Moorrinya NP, Forest Den NP, Cudmore NP</t>
  </si>
  <si>
    <t>2, 3, 1</t>
  </si>
  <si>
    <t>Cumming (1992), Ca, G; Gunn et al. (1967), Al; Lorimer (1998), Qa3, Qa4; Perry et al. (1964), Br; Thompson and Turpin (in prep), E15; Turner et al. (1978), B3, E1, E2, E4, W2, W4; Turner et al. (1993), E1, E2, E3, E5, R1, W2, W2, W4</t>
  </si>
  <si>
    <t>Eucalyptus brownii open woodland on alluvial plains</t>
  </si>
  <si>
    <t>Eucalyptus brownii open-woodland to woodland. Occurs on alluvial plains with clays and texture contrast soils. (BVG1M: 17a)
 Major vegetation communities include: 
10.3.6a:  Eucalyptus brownii open-woodland to woodland. Eucalyptus brownii dominates the ve</t>
  </si>
  <si>
    <t xml:space="preserve"> Land Type Qa4 is considered to be Of concern due to extensive tree die-back, loss of ground cover and sheet erosion.</t>
  </si>
  <si>
    <t>10.3.6</t>
  </si>
  <si>
    <t>A rare ecosystem only known from along McGlashan and along Dyllingo Creeks near Lake Buchanan. Naturally high salinity exacerbated by grazing; tree death may be attributable to salinity and rising water table. This ecosystem is prone flooding during the w</t>
  </si>
  <si>
    <t>Lorimer (1998), Qa6; Thompson and Turpin (in prep), E65e</t>
  </si>
  <si>
    <t>Eucalyptus cambageana open woodland on broad stream beds</t>
  </si>
  <si>
    <t>Eucalyptus cambageana dominates the very sparse canopy. The very sparse low tree layer is usually dominated by Eremophila mitchellii. Eucalyptus coolabah, E. brownii and Lysiphyllum carronii are sometimes present. The ground layer is often very poorly def</t>
  </si>
  <si>
    <t>A rare regional ecosystem subject to surface sealing and grazing leading to highly saline areas.</t>
  </si>
  <si>
    <t>10.3.5</t>
  </si>
  <si>
    <t>10.3.4:  Subject to widespread pasture degradation with significant loss of ground cover, and to clearing for pasture development. This ecosystem is subject to clearing for pasture development. Occurrences on texture contrast soils are subject to scalding</t>
  </si>
  <si>
    <t>Habitat for endangered species Nesaea robertsii.
10.3.4c: Provides habitat for wetlands species in gilgai depressions.</t>
  </si>
  <si>
    <t>4, 1, 2, (3)</t>
  </si>
  <si>
    <t>Gunn et al. (1967), Fu; Thompson and Turpin (in prep), A12b, A13, M17, M18, M19; Turner et al. (1978), W4; Turner et al. (1993), W1</t>
  </si>
  <si>
    <t>Acacia cambagei low open woodland to low woodland on alluvial plains</t>
  </si>
  <si>
    <t>Low open-woodland to woodland of Acacia cambagei with very open tussock grassland. Minor occurrences of Acacia tephrina woodland. Occurs on heavy clay and texture contrast soils on alluvial plains. (BVG1M: 26a)
 Major vegetation communities include: 
10.3</t>
  </si>
  <si>
    <t>Pasture degradation and scalding, with significant loss of ground cover.</t>
  </si>
  <si>
    <t>10.3.4</t>
  </si>
  <si>
    <t>10.3.3: Widespread across eastern parts of the DEU. This regional ecosystem is subject to clearing for pasture development. Occurrences on texture contrast soils are subject to scalding.
10.3.3a:  *Ocimum basilicum frequently present.
10.3.3b:  Subject to</t>
  </si>
  <si>
    <t>4, 3, 2</t>
  </si>
  <si>
    <t>Thompson and Turpin (in prep), A11, E65; Turner et al. (1978), W2</t>
  </si>
  <si>
    <t>Acacia harpophylla and/or Eucalyptus cambageana low open woodland to open woodland on alluvial plains</t>
  </si>
  <si>
    <t>Low open-woodland of Acacia harpophylla +/- Eucalyptus cambageana emergents or open-woodland of Eucalyptus cambageana +/- understorey of Acacia harpophylla over a very open tussock grassland ground layer. Occurs on alluvial plains. (BVG1M: 25a)
 Major veg</t>
  </si>
  <si>
    <t>10.3.3</t>
  </si>
  <si>
    <t>10.3.2:  This ecosystem is subject to clearing for pasture development. Occurrences on texture contrast soils are subject to scalding. There is potential for Parthenium invasion on the heavy clay soils.
10.3.2a: Occurs mostly in subregion 3 with small are</t>
  </si>
  <si>
    <t>3, (2)</t>
  </si>
  <si>
    <t>Thompson and Turpin (in prep), A10e, E65j</t>
  </si>
  <si>
    <t>Acacia argyrodendron with or without Eucalyptus cambageana open woodland on alluvial plains (eastern)</t>
  </si>
  <si>
    <t>Open-woodland to woodland of Acacia argyrodendron or open-woodland of Eucalyptus cambageana usually with an understorey of A. argyrodendron. Very open tussock grassland understorey. Occurs on alluvial plains with mostly grey clay soils and some areas of d</t>
  </si>
  <si>
    <t>Pasture degradation and scalding. Cracking clay soils with significant loss of ground cover.</t>
  </si>
  <si>
    <t>10.3.2</t>
  </si>
  <si>
    <t>Texture contrast soils subject to pasture degradation and scalding. This regional ecosystem is subject to clearing for pasture development. Understorey largely removed/degraded due to grazing. Most clearing occurs on the clay soils.</t>
  </si>
  <si>
    <t>Thompson and Turpin, (in prep), A10; Turner et al. (1993), W4</t>
  </si>
  <si>
    <t>Acacia argyrodendron low open woodland on alluvial plains (western)</t>
  </si>
  <si>
    <t>Acacia argyrodendron open-woodland. Acacia argyrodendron dominates the very sparse canopy. A low tree or shrub layer are usually absent although there can be scattered shrubs including Eremophila mitchellii, Lysiphyllum carronii and Atalaya hemiglauca. Th</t>
  </si>
  <si>
    <t>Subject to pasture degradation and scalding. Cracking clay soils with significant loss of ground cover.</t>
  </si>
  <si>
    <t>10.3.1</t>
  </si>
  <si>
    <t>Occurs west of Chillagoe in the west of the bioregion.</t>
  </si>
  <si>
    <t>Eucalyptus chlorophylla +/- Corymbia dallachiana low open woodland on low graniodiorite hills</t>
  </si>
  <si>
    <t>Eucalyptus chlorophylla low open woodland on undulating low granodiorite hills</t>
  </si>
  <si>
    <t>Low open-woodland to low woodland of Eucalyptus chlorophylla (box) +/- Corymbia dallachiana (Dallachy's gum) +/- C. erythrophloia (red bloodwood) +/- E. cullenii (Cullen's ironbark). Melaleuca citrolens (scrub teatree) is also a common species in the cano</t>
  </si>
  <si>
    <t>9.12.44</t>
  </si>
  <si>
    <t>9.12.43: Occurs mainly north-west of Mt. Carbine in the north of the bioregion.
9.12.43a: Occurs mainly north-west of Mt. Carbine in the north of the bioregion. On rock margins of the Featherbed Volcanics patches of Triodia microstachya and Acacia chishol</t>
  </si>
  <si>
    <t>Mount Lewis NP</t>
  </si>
  <si>
    <t>3, 2</t>
  </si>
  <si>
    <t>Granite and rhyolite boulders and pavements edged with patches of Callitris intratropica +/- vine thicket species</t>
  </si>
  <si>
    <t>Granite and rhyolite boulders and pavements with scattered Poaceae or low open-forest of Callitris intratropica (cypress pine) +/- vine thicket species. Occurs on granite and rhyolite boulder fields on steep side slopes and rocky hills (BVG1M: 29b)
 Major</t>
  </si>
  <si>
    <t>9.12.43</t>
  </si>
  <si>
    <t>Occurs in a restricted range north of Chillagoe in the north of the bioregion The naturalised species Mitracarpus hirtus* occurs in this community. Prone to invasion by the weed Themeda quadrivalvis (grader grass). Small outcrops are dominated by Schizach</t>
  </si>
  <si>
    <t>A naturally restricted regional ecosystem.</t>
  </si>
  <si>
    <t>Schizachyrium fragile and Dichanthium sericeum grassland on undulating hills on pre-Cainozoic basic igneous rocks</t>
  </si>
  <si>
    <t>Schizachyrium fragile and Dichanthium sericeum grassland on undulating hills on pre-Cainozoic mafic igneous rocks</t>
  </si>
  <si>
    <t>Mixed tussock grassland dominated by Schizachyrium fragile (firegrass) and Dichanthium sericeum +/- Sarga sp. +/- Heteropogon contortus (black speargrass). Very sparsely wooded with low trees and shrubs including Corymbia spp., Cochlospermum spp. and Term</t>
  </si>
  <si>
    <t>Extensively invaded by grader grass Themeda quadrivalvis and sometimes Hyptis suaveolens. Subject to high total grazing pressure.</t>
  </si>
  <si>
    <t>9.12.42</t>
  </si>
  <si>
    <t>Occurs north of Chillagoe in the central north of the bioregion.</t>
  </si>
  <si>
    <t>2, 3, (2.6)</t>
  </si>
  <si>
    <t>Godwin and Jago (1998): Cc1, Dc2</t>
  </si>
  <si>
    <t>Melaleuca citrolens +/- Terminalia platyptera +/- Corymbia dallachiana low open woodland on rolling acid igneous hills</t>
  </si>
  <si>
    <t>Melaleuca citrolens +/- Terminalia platyptera +/- Corymbia dallachiana low open woodland on rolling igneous hills</t>
  </si>
  <si>
    <t>Low open-woodland to low woodland of Melaleuca citrolens (scrub teatree) +/- Terminalia platyptera (yellow-wood) +/- Corymbia dallachiana (Dallachy's gum) +/- Erythrophleum chlorostachys (Cooktown ironwood). The sparse shrub layer consists of Petalostigma</t>
  </si>
  <si>
    <t>9.12.40</t>
  </si>
  <si>
    <t>Occurs close to the boundary of the Brigalow Belt west of Townsville.</t>
  </si>
  <si>
    <t>Some vegetation communities within this regional ecosystem contain near threatened and threatened species and have old growth values.</t>
  </si>
  <si>
    <t>Paluma Range NP, Pinnacles NP</t>
  </si>
  <si>
    <t>Melaleuca viridiflora +/- Eucalyptus tereticornis +/- E. granitica +/- Corymbia intermedia low open woodland on acid to intermediate igneous uplands</t>
  </si>
  <si>
    <t>Melaleuca viridiflora +/- Eucalyptus tereticornis +/- E. granitica +/- Corymbia intermedia low open woodland on igneous uplands</t>
  </si>
  <si>
    <t xml:space="preserve">Low open-woodland to low woodland of Melaleuca viridiflora (broad-leaved paperbark) +/- Eucalyptus tereticornis (bluegum) +/- E. granitica (granite ironbark) +/- Corymbia intermedia (pink bloodwood) +/- E. exserta (Queensland peppermint). Emergents of E. </t>
  </si>
  <si>
    <t>9.12.39</t>
  </si>
  <si>
    <t>9.12.38: Occurs in two distinct communities in the north-west and the south-east of the bioregion.
9.12.38a: Occurs from Newcastle Range to Bulleringa NP. in the central west and north of the bioregion.
9.12.38b: Occurs south east of Greenvale in the sout</t>
  </si>
  <si>
    <t>Bulleringa NP</t>
  </si>
  <si>
    <t>2, (4), (2.6), (1)</t>
  </si>
  <si>
    <t>Acacia shirleyi +/- Eucalyptus shirleyi low woodland on acid igneous rocks</t>
  </si>
  <si>
    <t>Acacia shirleyi +/- Eucalyptus shirleyi low woodland on igneous rocks</t>
  </si>
  <si>
    <t xml:space="preserve">Low woodland of Acacia shirleyi (lancewood) +/- Eucalyptus shirleyi (silver-leaved ironbark) with a usually absent shrub layer and sparse ground layer. Occurs on tops of rugged igneous hills. (BVG1M: 24a)
 Major vegetation communities include: 
9.12.38a: </t>
  </si>
  <si>
    <t>9.12.38</t>
  </si>
  <si>
    <t>Occur close to the Gulf Plains boundary from Croydon to Bolwarra in the north west of the bioregion.</t>
  </si>
  <si>
    <t>1, 2, 2.6, 2.9, (2.4)</t>
  </si>
  <si>
    <t>Perry et al. (1964): Belmore Unit 1</t>
  </si>
  <si>
    <t>Acacia shirleyi +/- Corymbia pocillum or C. erythrophloia +/- Eucalyptus microneura woodland on acid igneous rocks</t>
  </si>
  <si>
    <t>Acacia shirleyi +/- Corymbia pocillum or C. erythrophloia +/- Eucalyptus microneura woodland on igneous rocks</t>
  </si>
  <si>
    <t xml:space="preserve">Woodland to low woodland of Acacia shirleyi (lancewood) +/- Corymbia pocillum or C. erythrophloia (red bloodwood) +/- Eucalyptus microneura (Georgetown box). Isolated emergents of A. shirleyi can also occur. The shrub layer ranges from absent to open and </t>
  </si>
  <si>
    <t>9.12.37</t>
  </si>
  <si>
    <t>9.12.36: Occurs throughout the central west and northern bioregion. This regional ecosystem occurs within RE 9.12.1, RE 9.12.6 and RE 9.12.15.
9.12.36a: Occurs extensively from Lyndhurst to Kondaparinga in the central and northern bioregion.
9.12.36b: Occ</t>
  </si>
  <si>
    <t>Contains the vulnerable species Cycas cairnsiana</t>
  </si>
  <si>
    <t>Undara Volcanic NP, Bulleringa NP, Forty Mile Scrub NP</t>
  </si>
  <si>
    <t>2, 5, (1), (3), (2.6)</t>
  </si>
  <si>
    <t>Perry et al. (1964): Leichhardt Unit 1; Perry et al. (1964): Georgetown Unit 1; Perry et al. (1964): Belmore Unit 1 and Unit 2</t>
  </si>
  <si>
    <t>Cochlospermum gregorii or C. gillivraei deciduous low woodland on rocky outcrops</t>
  </si>
  <si>
    <t>Deciduous low woodland to low open-woodland of Cochlospermum gregorii (kapok) or C. gillivraei (kapok) +/- Corymbia erythrophloia (red bloodwood). The shrub layer is often sparse though a shrubland of Acacia leptostachya (slender wattle) or Petalostigma b</t>
  </si>
  <si>
    <t>9.12.36</t>
  </si>
  <si>
    <t>13a</t>
  </si>
  <si>
    <t>Occurs south west of Hidden Valley in the south east of the bioregion.</t>
  </si>
  <si>
    <t>Corymbia leichhardtii, C. lamprophylla, Pleiogynium timorense +/- Araucaria cunninghamii open woodland on acid and intermediate igneous hills</t>
  </si>
  <si>
    <t>Corymbia leichhardtii, C. lamprophylla, Pleiogynium timorense +/- Araucaria cunninghamii open woodland on igneous hills</t>
  </si>
  <si>
    <t xml:space="preserve">Open-woodland of Corymbia leichhardtii (yellowjacket), Araucaria cunninghamii (Hoop pine), C. lamprophylla, Pleiogynium timorense (Burdekin plum), Cochlospermum gillivraei and Lophostemon grandiflorus (Northern swamp box). A. cunninghamii often occurs as </t>
  </si>
  <si>
    <t>9.12.35</t>
  </si>
  <si>
    <t>Occurs near the bioregional boundary in the south east of the bioregion.</t>
  </si>
  <si>
    <t>Pinnacles NP, Paluma Range NP</t>
  </si>
  <si>
    <t>4, (11.2)</t>
  </si>
  <si>
    <t>Semi-evergreen vine thicket with Araucaria cunninghamii on steep hills on acid and intermediate igneous rocks</t>
  </si>
  <si>
    <t>Semi-evergreen vine thicket with Araucaria cunninghamii on steep hills on igneous rocks</t>
  </si>
  <si>
    <t>Semi-evergreen vine thicket with Araucaria cunninghamii (hoop pine) emergents. 
Sparse vegetation growing in cracks in small areas of cliffs include Rhodomyrtus trineura, Dubouzetia saxatilis and Polycarpaea spirostylis. Occurs on south facing steep slope</t>
  </si>
  <si>
    <t>9.12.34</t>
  </si>
  <si>
    <t>13b</t>
  </si>
  <si>
    <t xml:space="preserve">9.12.33: Occurs extensively in the west of the bioregion This regional ecosystem is distinguished from 9.12.6 by the structure and the subdominant species.
9.12.33a: Occurs extensively near Croydon in the far west of the bioregion.
9.12.33b: Occurs north </t>
  </si>
  <si>
    <t>1, 2.9, (2.4)</t>
  </si>
  <si>
    <t>Eucalyptus microneura +/- Corymbia pocillum low open woodland on igneous rocks</t>
  </si>
  <si>
    <t>Low open-woodland to open-woodland of Eucalyptus microneura (Georgetown box), with Corymbia pocillum sometimes the dominant species in the canopy. The shrub layer is most frequently absent, though clumped shrublands of Acacia leptostachya (slender wattle)</t>
  </si>
  <si>
    <t>9.12.33</t>
  </si>
  <si>
    <t>Occurs in the central and south-eastern bioregion.</t>
  </si>
  <si>
    <t>4, 11.2</t>
  </si>
  <si>
    <t>Eucalyptus persistens woodland on granites and rhyolites</t>
  </si>
  <si>
    <t>Eucalyptus persistens woodland on rhyolites and granites</t>
  </si>
  <si>
    <t>Woodland to open-woodland of Eucalyptus persistens (box) +/- E. crebra (narrow-leaved ironbark). Scattered E. persistens can occur in the subcanopy. The absent to open shrub layer can contain a mixture of species including Maytenus cunninghamii (yellowber</t>
  </si>
  <si>
    <t>9.12.32</t>
  </si>
  <si>
    <t>9.12.31: Occurs around and to the north of Mareeba in the central bioregion.
9.12.31a: Occurs between Mareeba and Maitland Downs in the north of the bioregion.
9.12.31b: Occurs on hills south of Mareeba in the central east of the bioregion.</t>
  </si>
  <si>
    <t>Eucalyptus leptophleba, Corymbia clarksoniana and Eucalyptus crebra +/- C. dallachiana woodland on acid igneous rocks</t>
  </si>
  <si>
    <t>Eucalyptus leptophleba, Corymbia clarksoniana and Eucalyptus crebra +/- C. dallachiana woodland on igneous rocks</t>
  </si>
  <si>
    <t>Woodland of Eucalyptus leptophleba (Molloy red box), Corymbia clarksoniana (Clarkson's bloodwood) and E. crebra (narrow-leaved ironbark) or Eucalyptus cullenii (Cullen's ironbark). A sub-canopy can occur and include canopy species and Grevillea glauca (bu</t>
  </si>
  <si>
    <t>9.12.31</t>
  </si>
  <si>
    <t>9.12.30: Occurs extensively near the Wet Tropics boundary in the central bioregion. Clearing is occurring in some vegetation communities within this regional ecosystem
9.12.30a: Occurs extensively near the Wet Tropics boundary in the central bioregion. In</t>
  </si>
  <si>
    <t>The vulnerable species Homoranthus porteri is associated with this regional ecosystem.</t>
  </si>
  <si>
    <t>Evelyn Creek CP</t>
  </si>
  <si>
    <t>6, (3)</t>
  </si>
  <si>
    <t>Corymbia leichhardtii and Eucalyptus cloeziana mixed woodland on acid igneous hills</t>
  </si>
  <si>
    <t>Corymbia leichhardtii and Eucalyptus cloeziana mixed woodland on igneous hills</t>
  </si>
  <si>
    <t>Mixed woodland to open-forest of Corymbia leichhardtii (yellowjacket) and Eucalyptus cloeziana (Gympie messmate) +/- Eucalyptus spp. and Corymbia spp. as subdominants. The shrub layer is sparse to mid dense with an shrubland of Acacia spp. sometimes occur</t>
  </si>
  <si>
    <t>9.12.30</t>
  </si>
  <si>
    <t>Occurs north of the Chudleigh Plateau in the south west of the bioregion. Acacia julifera and some deciduous low woodland species are frequent.</t>
  </si>
  <si>
    <t>2, (2.9)</t>
  </si>
  <si>
    <t>Eucalyptus similis and E. shirleyi +/- E. crebra low open woodland on low granite hills with rocky outcrops</t>
  </si>
  <si>
    <t>Low open-woodland to low woodland of Eucalyptus similis (yellowjacket) and E. shirleyi (silver-leaved ironbark) +/- E. crebra (narrow-leaved ironbark) (sens. lat.) +/- Acacia julifera (catkin wattle) +/- Erythrophleum chlorostachys (Cooktown ironwood). Th</t>
  </si>
  <si>
    <t>9.12.29</t>
  </si>
  <si>
    <t>Occurs near the Burdekin Dam in the far south east of the bioregion. This community has affinities with the Brigalow Belt RE 11.12.2</t>
  </si>
  <si>
    <t>4, (11.3), (11.5)</t>
  </si>
  <si>
    <t>Eucalyptus melanophloia low open woodland, often with E. crebra, on low hills on acid and intermediate igneous rocks</t>
  </si>
  <si>
    <t>Eucalyptus melanophloia low open woodland, often with E. crebra, on low hills on igneous rocks</t>
  </si>
  <si>
    <t>Low open-woodland of Eucalyptus melanophloia (silver-leaved ironbark), often with E. crebra (narrow-leaved ironbark) emergents. The mid layer is generally absent but scattered shrubs of Petalostigma banksii (smooth-leaved quinine), Persoonia falcata and A</t>
  </si>
  <si>
    <t>9.12.28</t>
  </si>
  <si>
    <t>Occurs extensively in the north and west of the bioregion. In small areas in the north Eucalyptus tetrodonta, Erythrophleum chlorostachys and Corymbia erythrophloia may be present.</t>
  </si>
  <si>
    <t>Eucalyptus melanophloia and/or E. shirleyi +/- Corymbia erythrophloia low open woodland on acid igneous rocks</t>
  </si>
  <si>
    <t>Eucalyptus melanophloia and/or E. shirleyi +/- Corymbia erythrophloia low open woodland on igneous rocks</t>
  </si>
  <si>
    <t>Low open-woodland to woodland of Eucalyptus melanophloia (silver-leaved ironbark) or E. shirleyi (silver-leaved ironbark) +/- Corymbia erythrophloia (red bloodwood) +/- Acacia spp. A sub-canopy of taller shrub-layer species may be present. The shrub layer</t>
  </si>
  <si>
    <t>9.12.27</t>
  </si>
  <si>
    <t>Occurs in small areas close to the boundary of the Wet Tropics bioregion in the south of the bioregion. Subject to minor clearing and vulnerable to invasion by the weed species Lantana camara.</t>
  </si>
  <si>
    <t>4, 6</t>
  </si>
  <si>
    <t>Eucalyptus moluccana +/- E. crebra and/or E. granitica woodland on acid and intermediate igneous rocks</t>
  </si>
  <si>
    <t>Eucalyptus moluccana +/- E. crebra and/or E. granitica woodland on igneous rocks</t>
  </si>
  <si>
    <t>Woodland to open-forest of Eucalyptus moluccana (gum-topped box) +/- E. crebra (narrow-leaved ironbark) and/or E. granitica (granite ironbark) +/- Corymbia dallachiana (Dallachy's gum). A very open sub-canopy of canopy species can occur. There is no shrub</t>
  </si>
  <si>
    <t>9.12.26</t>
  </si>
  <si>
    <t>Occurs on the Mount Stewart Range in the south of the bioregion. Occurs in small patches surrounded by RE 9.12.5. Vegetation on small areas of Tertiary remnant sandsheet may be included in this regional ecosystem</t>
  </si>
  <si>
    <t>Eucalyptus exserta and Lysicarpus angustifolius low open woodland with Triodia bitextura ground layer on sandy soils on acid igneous rocks</t>
  </si>
  <si>
    <t>Eucalyptus exserta and Lysicarpus angustifolius low open woodland with Triodia bitextura ground layer on sandy soils on igneous rocks</t>
  </si>
  <si>
    <t>Low open-woodland of Eucalyptus exserta (Queensland peppermint) and Lysicarpus angustifolius (Budgeroo). There is no mid layer though scattered Acacia spp. and Grevillea spp. can occur. The very sparse ground layer is dominated by Triodia bitextura (spini</t>
  </si>
  <si>
    <t>9.12.25</t>
  </si>
  <si>
    <t>9.12.24: Occurs in patches through-out the southern bioregion.
9.12.24a: Occurs east and west of Charters Towers in the south of the bioregion.
9.12.24b: Occurs from Mt Zero to Mingela in the south east of the bioregion. Prone to invasion by Melinus repen</t>
  </si>
  <si>
    <t>Eucalyptus drepanophylla or E. crebra and/or E. xanthoclada and Corymbia peltata woodland on acid and intermediate igneous rocks</t>
  </si>
  <si>
    <t>Eucalyptus drepanophylla or E. crebra and/or E. xanthoclada and Corymbia peltata woodland on igneous rocks</t>
  </si>
  <si>
    <t xml:space="preserve">Woodland to open-woodland of Eucalyptus drepanophylla (grey ironbark) or E. crebra (narrow-leaved ironbark) and/or E. xanthoclada (yellow-branched ironbark) and Corymbia peltata (rustyjacket) +/- C. clarksoniana (Clarkson's bloodwood). The shrub layer is </t>
  </si>
  <si>
    <t>9.12.24</t>
  </si>
  <si>
    <t>Occurs south of Paluma in the south-east of the bioregion.</t>
  </si>
  <si>
    <t>Eucalyptus drepanophylla or E. crebra, Corymbia leichhardtii and C. lamprophylla low open woodland on acid and intermediate igneous rocks</t>
  </si>
  <si>
    <t>Eucalyptus drepanophylla or E. crebra, Corymbia leichhardtii and C. lamprophylla low open woodland on igneous rocks</t>
  </si>
  <si>
    <t>Low open-woodland to woodland of Eucalyptus drepanophylla (grey ironbark) or E. crebra (narrow-leaved ironbark), Corymbia leichhardtii (yellowjacket) and C. lamprophylla (shiny-leaved bloodwood) +/- C. dallachiana (Dallachy's gum). An open low subcanopy c</t>
  </si>
  <si>
    <t>9.12.23</t>
  </si>
  <si>
    <t>Occurs adjacent to the Wet Tropics boundary. Subject to clearing and vulnerable to invasion by the weed species Lantana camara. . Is distinguished from RE 9.12.21 and RE 9.12.2 by the different mix of dominant species and by a different landform.</t>
  </si>
  <si>
    <t>Paluma Range NP, Pinnacles NP, Girringun NP</t>
  </si>
  <si>
    <t>Eucalyptus drepanophylla, Corymbia clarksoniana or C. intermedia and C. dallachiana woodland on steep rugged acid igneous ranges</t>
  </si>
  <si>
    <t>Eucalyptus drepanophylla, Corymbia clarksoniana or C. intermedia and C. dallachiana woodland on steep rugged igneous ranges</t>
  </si>
  <si>
    <t>Woodland of Eucalyptus drepanophylla (grey ironbark), Corymbia clarksoniana (Clarkson's bloodwood) or C. intermedia (pink bloodwood), C. dallachiana (Dallachy's gum) +/- E. platyphylla (poplar gum) +/- E. portuensis (white mahogany) +/- E. tereticornis (b</t>
  </si>
  <si>
    <t>9.12.22</t>
  </si>
  <si>
    <t>Occurs near Harvey Range in the south of the bioregion. Subject to minor clearing. Is distinguished from RE 9.12.22 and RE 9.12.2 by the different mix of dominant species and by a different landform.</t>
  </si>
  <si>
    <t>Paluma Range NP</t>
  </si>
  <si>
    <t>Eucalyptus crebra or E. drepanophylla and Corymbia spp. open woodland on flat to undulating country on igneous rocks</t>
  </si>
  <si>
    <t>Open-woodland to woodland of Eucalyptus crebra (narrow-leaved ironbark) or E. drepanophylla (grey ironbark) and Corymbia clarksoniana (Clarkson's bloodwood) or C. erythrophloia (red bloodwood) +/- C. dallachiana (Dallachy's gum) +/- Eucalyptus platyphylla</t>
  </si>
  <si>
    <t>9.12.21</t>
  </si>
  <si>
    <t>Occurs close to the Wet Tropics bioregion boundary in the central east of the bioregion. A naturally restricted regional ecosystem.</t>
  </si>
  <si>
    <t>This regional ecosystem contains a number of vulnerable species including Corymbia rhodops, Grevillea glossadenia and Acacia purpureopetala.</t>
  </si>
  <si>
    <t>6, 3</t>
  </si>
  <si>
    <t>Eucalyptus pachycalyx +/- E. cloeziana +/- Corymbia leichhardtii woodland on steep igneous hills</t>
  </si>
  <si>
    <t>Woodland to low woodland of Eucalyptus pachycalyx (pumpkin gum) +/- E. cloeziana (Gympie messmate) +/- Corymbia leichhardtii (yellowjacket) +/- Callitris intratropica (cypress pine) +/- E. portuensis (white mahogany) +/- E. cullenii (Cullen's ironbark) or</t>
  </si>
  <si>
    <t>9.12.20</t>
  </si>
  <si>
    <t>Occurs in the south-east of the bioregion. Some logging of Corymbia citriodora and Eucalyptus portuensis. This community is closely associated with 9.12.2 but is in areas with lower rainfall.</t>
  </si>
  <si>
    <t>Old growth of this regional ecosystem is significant for a number of species including arboreal mammals.</t>
  </si>
  <si>
    <t>closely matches Stanton Unit 156</t>
  </si>
  <si>
    <t>Eucalyptus crebra or E. granitica +/- Corymbia citriodora +/- E. portuensis mixed woodland on acid and intermediate igneous hills</t>
  </si>
  <si>
    <t>Eucalyptus crebra or E. granitica +/- Corymbia citriodora +/- E. portuensis mixed woodland on igneous hills</t>
  </si>
  <si>
    <t>Mixed woodland of Eucalyptus crebra (narrow-leaved ironbark) or E. granitica (granite ironbark) +/- Corymbia citriodora (lemon-scented gum) +/- E. portuensis (white mahogany) +/- E. exserta (Queensland peppermint) +/- C. leichhardtii (yellowjacket). An op</t>
  </si>
  <si>
    <t>9.12.19</t>
  </si>
  <si>
    <t>Occurs on low granite hills east of Chudleigh Plateau in the south west of the bioregion.</t>
  </si>
  <si>
    <t>The vulnerable species Acacia crombiei is associated with this regional ecosystem.</t>
  </si>
  <si>
    <t>Blackbraes NP</t>
  </si>
  <si>
    <t>4, 2.9, (2)</t>
  </si>
  <si>
    <t>Eucalyptus crebra or E. exilipes +/- Corymbia citriodora +/- C. peltata open woodland on granites with thin sand sheet</t>
  </si>
  <si>
    <t>Open-woodland to woodland of Eucalyptus crebra (sens. lat.) (narrow-leaved ironbark) or E. exilipes (fine-leaved ironbark) +/- Corymbia citriodora (lemon-scented gum) +/- C. peltata (rustyjacket) +/- C. trachyphloia (brown bloodwood) +/- Callitris intratr</t>
  </si>
  <si>
    <t>9.12.18</t>
  </si>
  <si>
    <t>Occurs adjacent to the Wet Tropics bioregion in the central and northern of the bioregion.</t>
  </si>
  <si>
    <t>Hann Tableland NP, Mount Lewis NP, Mount Windsor NP</t>
  </si>
  <si>
    <t>Eucalyptus atrata and Corymbia citriodora +/- E. portuensis woodland on mountains and hills on acid and intermediate igneous rocks</t>
  </si>
  <si>
    <t>Eucalyptus atrata and Corymbia citriodora +/- E. portuensis woodland on mountains and hills on igneous rocks</t>
  </si>
  <si>
    <t>Woodland to open-forest of Eucalyptus atrata (Herberton ironbark) +/- Corymbia citriodora (lemon-scented gum) +/- E. portuensis (white mahogany) or E. mediocris +/- E. cloeziana (Gympie messmate). The shrub layer varies from absent to scattered Petalostig</t>
  </si>
  <si>
    <t>9.12.17</t>
  </si>
  <si>
    <t>Occurs in a restricted area west of the Harvey Range in the south of the bioregion.</t>
  </si>
  <si>
    <t>Eucalyptus crebra and Corymbia dallachiana +/- C. erythrophloia open woodland on pre-Cainozoic basalt loams and flats to undulating plains</t>
  </si>
  <si>
    <t>Open-woodland to woodland of Eucalyptus crebra (narrow-leaved ironbark) and Corymbia dallachiana (Dallachy's gum) woodland +/- C. erythrophloia (red bloodwood). The shrub layer is often absent to very scattered juveniles of the canopy species. The dense g</t>
  </si>
  <si>
    <t>9.12.16</t>
  </si>
  <si>
    <t>Occurs from the Featherbed Range to Maitland Downs in the north of the bioregion. Patches of 9.12.36 can occur around rocky outcrops within 9.12.15.</t>
  </si>
  <si>
    <t>Eucalyptus staigeriana +/- Erythrophleum chlorostachys low open woodland on hills on acid igneous rocks</t>
  </si>
  <si>
    <t>Eucalyptus staigeriana +/- Erythrophleum chlorostachys low open woodland on hills on igneous rocks</t>
  </si>
  <si>
    <t>Low open-woodland to low woodland of Eucalyptus staigeriana (lemon-scented ironbark) +/- Erythrophleum chlorostachys (Cooktown ironwood) +/- Eucalyptus cullenii (Cullen's ironbark) +/- Terminalia spp. +/- Corymbia erythrophloia (red bloodwood) or C. hylan</t>
  </si>
  <si>
    <t>9.12.15</t>
  </si>
  <si>
    <t>Occurs near the Chudleigh Plateau in the west of the bioregion. The rocky outcrops commonly have Acacia julifera shrubland, E. similis and some deciduous low woodland species present</t>
  </si>
  <si>
    <t>Perry et al. (1964): Leichhardt Unit 1</t>
  </si>
  <si>
    <t>Eucalyptus crebra and E. similis +/- Callitris intratropica low open woodland on hills on acid and intermediate igneous rocks</t>
  </si>
  <si>
    <t>Eucalyptus crebra and E. similis +/- Callitris intratropica low open woodland on hills on igneous rocks</t>
  </si>
  <si>
    <t>Low open-woodland to woodland of Eucalyptus crebra (narrow-leaved ironbark) (sens. lat.) and E. similis +/- Callitris intratropica (cypress pine), +/- Corymbia erythrophloia (red bloodwood) +/- C. polycarpa (long-fruited bloodwood) +/- Terminalia aridicol</t>
  </si>
  <si>
    <t>9.12.14</t>
  </si>
  <si>
    <t>9.12.13: Occurs on the Newcastle Range in the west of the bioregion. Degraded by grazing pressure.
9.12.13a: Occurs on the Newcastle Range in the west of the bioregion.
9.12.13b: Occurs on the southern Newcastle Range in the west of the bioregion.
9.12.13</t>
  </si>
  <si>
    <t>2, 2.9</t>
  </si>
  <si>
    <t>Eucalyptus crebra +/- Corymbia peltata +/- C. pocillum +/- Callitris intratropica low woodland on hills and steep hills on acid igneous rocks</t>
  </si>
  <si>
    <t>Eucalyptus crebra +/- Corymbia peltata +/- C. pocillum +/- Callitris intratropica low woodland on hills and steep hills on igneous rocks</t>
  </si>
  <si>
    <t>Low woodland to woodland of Eucalyptus crebra (narrow-leaved ironbark) (sens. lat.) +/- Corymbia peltata (rustyjacket) +/- C. pocillum +/- Callitris intratropica (cypress pine). The mid layer is sparse to scattered Petalostigma banksii (smooth-leaved quin</t>
  </si>
  <si>
    <t>9.12.13</t>
  </si>
  <si>
    <t>Occurs in low hills adjacent to the Newcastle Range in the west of the bioregion. Degraded by grazing pressure. Prone to invasion by Themeda quadrivalvis.</t>
  </si>
  <si>
    <t>Eucalyptus crebra and Corymbia erythrophloia +/- E. microneura open woodland on acid and intermediate igneous rocks</t>
  </si>
  <si>
    <t>Eucalyptus crebra and Corymbia erythrophloia +/- E. microneura open woodland on igneous rocks</t>
  </si>
  <si>
    <t>Open-woodland of Eucalyptus crebra (narrow-leaved ironbark) and Corymbia erythrophloia (red bloodwood) +/- E. microneura (Georgetown box) +/- Corymbia spp. Scattered canopy species and Terminalia sp. can occur in the sub-canopy. The mixed shrub layer vari</t>
  </si>
  <si>
    <t>9.12.12</t>
  </si>
  <si>
    <t>Occurs from the southern Newcastle Range to Chudleigh Park in the central west of the bioregion. Degraded by grazing pressure. Distinguished from 9.12.1 which tends to be on intermediate volcanics</t>
  </si>
  <si>
    <t>2, (1), (4)</t>
  </si>
  <si>
    <t>Eucalyptus crebra and/or E. whitei +/- Corymbia erythrophloia open woodland on steep to rolling hills on acid igneous rocks</t>
  </si>
  <si>
    <t>Eucalyptus crebra and/or E. whitei +/- Corymbia erythrophloia open woodland on steep to rolling hills on igneous rocks</t>
  </si>
  <si>
    <t>Very open-woodland to woodland of Eucalyptus crebra (narrow-leaved ironbark) and/or E. whitei (White's ironbark) +/- Corymbia erythrophloia (red bloodwood) +/- C. dallachiana (Dallachy's gum) +/- C. clarksoniana (Clarkson's bloodwood). C. erythrophloia an</t>
  </si>
  <si>
    <t>9.12.11</t>
  </si>
  <si>
    <t>Occurs west of the Lynd Junction in the central bioregion.</t>
  </si>
  <si>
    <t>Corymbia confertiflora and Eucalyptus crebra +/- C. erythrophloia or C. clarksoniana open woodland on rolling igneous hills</t>
  </si>
  <si>
    <t>Open-woodland to woodland of Corymbia confertiflora (broad-leaved carbeen) and Eucalyptus crebra (narrow-leaved ironbark) +/- C. erythrophloia (red bloodwood) or C. clarksoniana (Clarkson's bloodwood) +/- E. microneura (Georgetown box). Isolated canopy sp</t>
  </si>
  <si>
    <t>9.12.10</t>
  </si>
  <si>
    <t>Occurs mostly northeast of Chillagoe in the central bioregion. Generally as thickets surrounded by other regional ecosystems, most commonly 9.12.7</t>
  </si>
  <si>
    <t>The vulnerable plant species Macropteranthes montana is associated with this regional ecosystem.</t>
  </si>
  <si>
    <t>Bulleringa NP, Chillagoe-Mungana Caves NP</t>
  </si>
  <si>
    <t>2, 1, (6)</t>
  </si>
  <si>
    <t>Macropteranthes montana low open forest on acid and intermediate igneous geologies</t>
  </si>
  <si>
    <t>Macropteranthes montana low open forest on igneous geologies</t>
  </si>
  <si>
    <t>Low open forest to low woodland of Macropteranthes montana +/- Melaleuca citrolens (scrub teatree) +/- Terminalia spp. The mixed open shrub layer often includes juvenile canopy species, Carissa lanceolata (currantbush) and Acacia bidwillii (corkwood wattl</t>
  </si>
  <si>
    <t>9.12.9</t>
  </si>
  <si>
    <t>9.12.8: Occurs on granite outcrops through-out the bioregion. Prone to invasion by Cryptostegia grandiflora (rubber vine).
9.12.8a: Occurs through-out the bioregion.
9.12.8b: Occurs through-out the bioregion.</t>
  </si>
  <si>
    <t>The endangered species Glossocardia orthochaeta is associated with this regional ecosystem in the far east of the bioregion.</t>
  </si>
  <si>
    <t>Girringun NP, Chillagoe-Mungana Caves NP, Mount Lewis NP</t>
  </si>
  <si>
    <t>2, 4, 6, 3</t>
  </si>
  <si>
    <t>Godwin and Jago (1998): Ca6;</t>
  </si>
  <si>
    <t>Semi-evergreen vine thicket on rocky outcrops and shallow soils of acid igneous rocks</t>
  </si>
  <si>
    <t>Semi-evergreen vine thicket on rocky outcrops and shallow soils of igneous rocks</t>
  </si>
  <si>
    <t>Semi-evergreen vine thicket with occasional emergents. Occurs on hills and steep slopes with skeletal soils and frequent surface boulders. (BVG1M: 7a)
 Major vegetation communities include: 
9.12.8a:  Semi-evergreen vine thicket (5-10m) commonly containin</t>
  </si>
  <si>
    <t>9.12.8</t>
  </si>
  <si>
    <t>9.12.7: Occurs extensively through-out the central and northern bioregion. The southern end of this regional ecosystem may overlap 9.12.1.
9.12.7a: Occurs in the central and northern bioregion from the Newcastle Range across to Mareeba and Palmer River.
9</t>
  </si>
  <si>
    <t>Habitat for near threatened and threatened flora species.
9.12.7a: The vulnerable flora species Cycas platyphylla may occur within this community.</t>
  </si>
  <si>
    <t>Chillagoe-Mungana Caves NP, Mount Lewis NP, Bulleringa NP, Mount Windsor NP, Forty Mile Scrub NP, Daintree NP</t>
  </si>
  <si>
    <t>2, 3, (6)</t>
  </si>
  <si>
    <t>Eucalyptus cullenii +/- Corymbia leichhardtii +/- C. erythrophloia woodland on acid and intermediate volcanic rocks</t>
  </si>
  <si>
    <t>Eucalyptus cullenii +/- Corymbia leichhardtii +/- C. erythrophloia woodland on igneous rocks</t>
  </si>
  <si>
    <t>Woodland to low open-woodland of Eucalyptus cullenii (Cullen's ironbark) +/- Erythrophleum chlorostachys (Cooktown ironwood) +/- C. leichhardtii (yellowjacket) +/- Corymbia erythrophloia (red bloodwood). The mid-layer is generally absent but a subcanopy a</t>
  </si>
  <si>
    <t>9.12.7</t>
  </si>
  <si>
    <t>9.12.6: Widespread in the west of the bioregion.
9.12.6a: Occurs from Georgetown to Bulleringa in the west of the bioregion.
9.12.6b: Occurs between Einasleigh and Chillagoe in the central west of the bioregion.
9.12.6c: Occurs east of the Newcastle Range</t>
  </si>
  <si>
    <t>1, 2, (2.6), (5)</t>
  </si>
  <si>
    <t>Eucalyptus microneura +/- Terminalia spp. +/- Corymbia spp. low open woodland on acid and intermediate igneous hills</t>
  </si>
  <si>
    <t>Eucalyptus microneura +/- Terminalia spp. +/- Corymbia spp. low open woodland on igneous hills</t>
  </si>
  <si>
    <t xml:space="preserve">Low open-woodland to low woodland of Eucalyptus microneura (Georgetown box) +/- Terminalia spp. +/- Corymbia spp. The mid layers are generally absent or open, though in some cases shrublands can occur with E. microneura emergents. The ground is sparse to </t>
  </si>
  <si>
    <t>9.12.6</t>
  </si>
  <si>
    <t>Occurrence is limited to the Lolworth Range in the in the south of the bioregion.</t>
  </si>
  <si>
    <t>Eucalyptus quadricostata +/- C. peltata open woodland on hills and steep hills of acid igneous rocks</t>
  </si>
  <si>
    <t>Eucalyptus quadricostata +/- C. peltata open woodland on igneous hills and steep hills</t>
  </si>
  <si>
    <t>Open-woodland to woodland of Eucalyptus quadricostata (square-fruited bloodwood) +/- Corymbia peltata (rustyjacket) +/- C. erythrophloia (red bloodwood) +/- C. dallachiana (Dallachy's gum). There can be a sparse sub-canopy which can include Alphitonia exc</t>
  </si>
  <si>
    <t>9.12.5</t>
  </si>
  <si>
    <t>9.12.4: Occurs extensively though the central and south-eastern bioregion.
9.12.4a: Occurs extensively though the central and south-eastern bioregion.
9.12.4b: Occurs in scattered patches in the southern bioregion. Vulnerable to the weed species Acacia fa</t>
  </si>
  <si>
    <t>The near threatened species Acacia jackesiana is associated with this regional ecosystem.</t>
  </si>
  <si>
    <t>Blackbraes NP, Blackbraes RR, Dalrymple NP, Paluma Range NP</t>
  </si>
  <si>
    <t>4, 2, (5)</t>
  </si>
  <si>
    <t>Godwin and Jago (1998): Bc23; Perry et al. (1964): Georgetown Unit 1; Perry et al. (1964): Kilbogie; Perry et al. (1964): Leichhardt Unit 1</t>
  </si>
  <si>
    <t>Eucalyptus shirleyi and/or E. melanophloia and/or Corymbia peltata and/or Callitris intratropica low open woodland on acid to intermediate igneous rocks</t>
  </si>
  <si>
    <t>Eucalyptus shirleyi and/or E. melanophloia and/or Corymbia peltata and/or Callitris intratropica low open woodland on igneous rocks</t>
  </si>
  <si>
    <t xml:space="preserve">Low open-woodland to woodland of Eucalyptus shirleyi (silver-leaved ironbark) +/- Corymbia peltata (rustyjacket) +/- Callitris intratropica (cypress pine). The mid layer varies from absent to a mid-dense sub canopy and/or shrub layer and the ground layer </t>
  </si>
  <si>
    <t>9.12.4</t>
  </si>
  <si>
    <t>14d</t>
  </si>
  <si>
    <t>Occurs mainly south of Chillagoe with several patches near Palmerville in the north of the bioregion. Occurs in patches</t>
  </si>
  <si>
    <t>Old growth of this ecosystem is significant for a number of species including arboreal mammals.</t>
  </si>
  <si>
    <t>Undara Volcanic NP</t>
  </si>
  <si>
    <t>2, 5, 3</t>
  </si>
  <si>
    <t>Eucalyptus chartaboma +/- Eucalyptus spp. +/- Corymbia spp. woodland on sandy soils on acid or intermediate igneous rocks</t>
  </si>
  <si>
    <t>Eucalyptus chartaboma +/- Eucalyptus spp. +/- Corymbia spp. woodland on sandy soils on igneous rocks</t>
  </si>
  <si>
    <t>Woodland to low woodland of Eucalyptus chartaboma (Queensland flaky-bark) and/or E. crebra (narrow-leaved ironbark) or E. cullenii (Cullen's ironbark) or E. granitica +/- Corymbia erythrophloia (red bloodwood) +/- E. tetrodonta (Darwin stringybark) +/- Er</t>
  </si>
  <si>
    <t>9.12.3</t>
  </si>
  <si>
    <t>9d</t>
  </si>
  <si>
    <t>Occurs adjacent to the Wet Tropics bioregion from Mareeba south. Vulnerable to invasion by the weeds Praxelis clematidea and Melinus repens (Red Natal grass). The dominant species within this Regional Ecosystem can vary considerably and include a wide ran</t>
  </si>
  <si>
    <t>Old growth of this ecosystem is significant for a number of species including arboreal mammals. Habitat for vulnerable flora species including Corymbia rhodops</t>
  </si>
  <si>
    <t>Girringun NP, Paluma Range NP, Hann Tableland NP, Pinnacles NP, Mount Windsor NP, Mount Lewis NP</t>
  </si>
  <si>
    <t>6, 4, 3, (2)</t>
  </si>
  <si>
    <t>Eucalyptus portuensis, Corymbia citriodora, E. granitica or E. crebra, C. intermedia or C. clarksoniana mixed open forest on steep hills and ranges on acid and intermediate igneous hills close to Wet Tropics boundary</t>
  </si>
  <si>
    <t>Eucalyptus portuensis, Corymbia citriodora, E. granitica or E. crebra, C. intermedia or C. clarksoniana mixed open forest on steep hills and ranges on igneous hills close to Wet Tropics boundary</t>
  </si>
  <si>
    <t>Mixed open-forest to occasionally low open-woodland including combinations of the species Eucalyptus portuensis (white mahogany), Corymbia citriodora (lemon-scented gum), E. granitica (granite ironbark) or E. crebra (narrow-leaved ironbark), C. intermedia</t>
  </si>
  <si>
    <t>9.12.2</t>
  </si>
  <si>
    <t>9.12.1: Occurs extensively through-out the central and southern bioregion. Vulnerable to invasion by the weeds Cryptostegia grandiflora (rubbervine), Acacia farnesiana (mimosa), Melinus repens (Red Natal grass), Ziziphus mauritianum (chinee apple) and the</t>
  </si>
  <si>
    <t>Girringun NP, Forty Mile Scrub NP, Undara Volcanic NP, White Blow CP</t>
  </si>
  <si>
    <t>4, 2, (6)</t>
  </si>
  <si>
    <t>Perry et al. (1964): Leichhardt Unit 1 and Unit 2</t>
  </si>
  <si>
    <t>Eucalyptus crebra and/or E. xanthoclada and/or E. drepanophylla low open woodland on intermediate igneous rocks</t>
  </si>
  <si>
    <t>Eucalyptus crebra and/or E. xanthoclada and/or E. drepanophylla low open woodland on igneous rocks</t>
  </si>
  <si>
    <t>Low open-woodland to woodland of Eucalyptus crebra (narrow-leaved ironbark) and/or E. xanthoclada (yellow-branched ironbark) and/or E. drepanophylla (grey ironbark) and/or E. paedoglauca (Mount Stewart ironbark). The mid layer is usually absent but an ope</t>
  </si>
  <si>
    <t>Vegetation communities within this regional ecosystem have threatened species present and are degraded by grazing pressure, and environmental weeds.</t>
  </si>
  <si>
    <t>9.12.1</t>
  </si>
  <si>
    <t>11c</t>
  </si>
  <si>
    <t>Occurs around Chillagoe and Palmerville in the north of the bioregion. Has close ecological links with the semi-evergreen vine thickets of 9.11.8a. This may include some areas mapped as geology TQr with soils derived from transported limestone sediments.</t>
  </si>
  <si>
    <t>Chillagoe-Mungana Caves NP</t>
  </si>
  <si>
    <t>Eucalyptus leptophleba and/or Corymbia terminalis +/- C. dallachiana woodland on aprons surrounding limestone outcrops</t>
  </si>
  <si>
    <t>Woodland to open-woodland of Eucalyptus leptophleba (Molloy red box) and/or Corymbia terminalis (western bloodwood) +/- C. dallachiana (Dallachy's gum) +/- E. tetrodonta (Darwin stringybark) +/- C. hylandii (Hyland's bloodwood). The absent to sparse shrub</t>
  </si>
  <si>
    <t>9.11.32</t>
  </si>
  <si>
    <t>Occurs on limestone soils near Greenvale and Charters Towers in the south of the bioregion. Has very close ecological links with the semi-evergreen vine thickets of 9.11.8b.</t>
  </si>
  <si>
    <t>Threatened species present due to proximity to 9.11.8b (softwood scrubs).</t>
  </si>
  <si>
    <t>Corymbia terminalis and/or Eucalyptus crebra and/or C. erythrophloia woodland on aprons surrounding limestone outcrops</t>
  </si>
  <si>
    <t>Woodland to low woodland of Corymbia terminalis (western bloodwood) and/or Eucalyptus crebra (narrow-leaved ironbark) and/or C. erythrophloia (red bloodwood) +/- C. dallachiana (Dallachy's gum) +/- Bursaria incana (prickly pine) +/- Acacia excelsa (ironwo</t>
  </si>
  <si>
    <t>9.11.31</t>
  </si>
  <si>
    <t>9.11.30: Occurs in the west of the bioregion between Georgetown and Croydon. The vegetation communities associated with this regional ecosystem are distinguished by different shrub layers.
9.11.30a: Restricted mainly to hills east of Croydon in the west o</t>
  </si>
  <si>
    <t>1, 2.6, 2</t>
  </si>
  <si>
    <t>Perry et al. (1964): Belmore ; Perry et al. (1964): Belmore Unit 1; Perry et al. (1964): Leichhardt Unit 1</t>
  </si>
  <si>
    <t>Acacia leptostachya low woodland with emergents on stony and rocky metamorphic hills</t>
  </si>
  <si>
    <t>Low woodland to tall shrubland of Acacia leptostachya (slender wattle) with emergent Eucalyptus spp. or Corymbia spp. The shrub layer is sparse to mid-dense and the ground layer is sparse grassy. Occurs on very stony and rocky hills. (BVG1M: 24a)
 Major v</t>
  </si>
  <si>
    <t>9.11.30</t>
  </si>
  <si>
    <t>Confined to Blue Range and adjacent hills east of Greenvale in the central bioregion. Is distinguished from 9.11.28 by the different landform and different subdominant species.</t>
  </si>
  <si>
    <t>Perry et al. (1964): Belmore Unit 1; Perry et al. (1964): Ortona Unit 2 and Unit 3; Perry et al. (1964): Torwood Unit 2</t>
  </si>
  <si>
    <t>Eucalyptus crebra, Corymbia leichhardtii and C. lamprophylla woodland on steep to rugged metamorphic hills</t>
  </si>
  <si>
    <t>Woodland to open-forest of Eucalyptus crebra (narrow-leaved ironbark), Corymbia leichhardtii (yellowjacket), C. lamprophylla +/- C. citriodora (lemon-scented gum) +/- C. erythrophloia (red bloodwood). An open sub-canopy can contain Acacia spp., Larsenaiki</t>
  </si>
  <si>
    <t>9.11.29</t>
  </si>
  <si>
    <t>9.11.28: Occurs in the west of the bioregion.
9.11.28a: Occurs west of the Newcastle Range in the west of the bioregion.
9.11.28b: Restricted to hills in the western bioregion between Gilberton and Kidston.
9.11.28c: Restricted to hills in the western bio</t>
  </si>
  <si>
    <t>1, 2, 2.6, (2.9)</t>
  </si>
  <si>
    <t>Acacia shirleyi +/- Eucalyptus microneura +/- E. crebra woodland on metamorphic hills and outcrops</t>
  </si>
  <si>
    <t>Woodland to open-forest of Acacia shirleyi (lancewood) +/- Eucalyptus microneura (Georgetown box) +/- E. crebra (narrow-leaved ironbark) (sens. lat.). The shrub layer is generally absent to mid-dense, though areas of Melaleuca citrolens (scrub teatree) wi</t>
  </si>
  <si>
    <t>9.11.28</t>
  </si>
  <si>
    <t>9.11.26: Occurs extensively in the north of the bioregion. Alien forbs such as Crotalaria goreensis and Stachytarpheta jamaicensis, and grasses such as Themeda quadrivalvis occur at high densities in many of these sites.
9.11.26a: Occurs in the north of t</t>
  </si>
  <si>
    <t>Mount Windsor NP, Palmer Goldfield RR, Mount Lewis NP, Mount Windsor NP (R)</t>
  </si>
  <si>
    <t>Neldner &amp; Clarkson (in prep) 81</t>
  </si>
  <si>
    <t>Eucalyptus leptophleba and/or E. cullenii and/or Corymbia clarksoniana +/- E. platyphylla woodland on undulating terrain to rolling hills</t>
  </si>
  <si>
    <t>Woodland of Eucalyptus leptophleba (Molloy red box) and/or E. cullenii (Cullen's ironbark) and/or Corymbia clarksoniana (Clarkson's bloodwood) +/- E. platyphylla (poplar gum). A very sparse subcanopy layer may be present and the shrub layer is also very s</t>
  </si>
  <si>
    <t>9.11.26</t>
  </si>
  <si>
    <t>Occurs extensively from Chillagoe to Lakeland Downs in the north of the bioregion. Subject to degradation from high total grazing pressure.</t>
  </si>
  <si>
    <t>Mount Windsor NP, Chillagoe-Mungana Caves NP, Mount Lewis NP, Hann Tableland NP, Daintree NP</t>
  </si>
  <si>
    <t>Eucalyptus tardecidens or E. chlorophylla +/- Corymbia spp. +/- E. cullenii woodland on steep to rolling metamorphic hills and rises</t>
  </si>
  <si>
    <t xml:space="preserve">Woodland to low open-woodland of Eucalyptus tardecidens (box) or E. chlorophylla +/- Corymbia spp. +/- E. cullenii (Cullen's ironbark) +/- Melaleuca spp. A sparse sub-canopy can include canopy species, Melaleuca spp. or Terminalia spp. The shrub layer is </t>
  </si>
  <si>
    <t>9.11.25</t>
  </si>
  <si>
    <t>9.11.24: Occurs on low stony hills and rises west of Forsayth in the west of the bioregion. This regional ecosystem is made up of all three vegetation communities which combine to make a distinctive landscape pattern.
9.11.24a: Occurs on low stony hills a</t>
  </si>
  <si>
    <t>1, (2.9)</t>
  </si>
  <si>
    <t>Perry et al. (1964): Georgetown; Perry et al. (1964): Belmore; Perry et al. (1964): Townley- no direct equivalent; Perry et al. (1964): Ortona Unit 3</t>
  </si>
  <si>
    <t>Eucalyptus microneura or Melaleuca citrolens or E. whitei low open woodland with Triodia spp. ground layer on metamorphic low gravelly hills and rises</t>
  </si>
  <si>
    <t xml:space="preserve">Low open-woodland of Eucalyptus microneura (Georgetown box) or E. whitei (White's ironbark), which can also grade into a low woodland to low open-woodland of Melaleuca citrolens (scrub teatree) +/- E. microneura +/- E. whitei. The shrub layer varies from </t>
  </si>
  <si>
    <t>9.11.24</t>
  </si>
  <si>
    <t xml:space="preserve">9.11.23: Occurs extensively throughout the west of the bioregion. The exotic weed species Malvastrum americanum (spiked Malvastrum) frequently occurs, while Acacia farnesiana (mimosa) can also occur. In the western areas, subdominants in the canopy layer </t>
  </si>
  <si>
    <t>Blackbraes RR, Bulleringa NP</t>
  </si>
  <si>
    <t>1, 2, (2.6)</t>
  </si>
  <si>
    <t>Eucalyptus microneura +/- Corymbia erythrophloia or C. pocillum low open woodland on rolling metamorphic hills and rises</t>
  </si>
  <si>
    <t>Low open-woodland to woodland of Eucalyptus microneura (Georgetown box) +/- Corymbia spp. (bloodwoods) or Eucalyptus spp. (ironbarks) +/- Melaleuca citrolens (scrub teatree) with M. citrolens sometimes forming a low woodland. A sub-canopy layer is sometim</t>
  </si>
  <si>
    <t>9.11.23</t>
  </si>
  <si>
    <t>Occurs from Georgetown to Chillagoe in the west and north of the bioregion. Vulnerable to invasion by exotic weed species Hyptis suaveolens and Malvastrum americanum (spiked Malvastrum). Is distinguished from 9.11.1 by the different subdominant species. I</t>
  </si>
  <si>
    <t>Perry et al. (1964): Townley Unit 4; Perry et al. (1964): Leichhardt Unit 1</t>
  </si>
  <si>
    <t>Eucalyptus melanophloia +/- Melaleuca citrolens, Erythroxylon ellipticum low woodland on metamorphics</t>
  </si>
  <si>
    <t>Eucalyptus melanophloia +/- Corymbia erythrophloia +/- Terminalia platyptera low woodland on metamorphic hills</t>
  </si>
  <si>
    <t>Low woodland to low open-woodland of Eucalyptus melanophloia (silver-leaved ironbark) +/- Corymbia erythrophloia (red bloodwood) +/- Terminalia platyptera (yellow-wood) +/- E. microneura (Georgetown box) and/or C. erythrophloia emergents. E. microneura ma</t>
  </si>
  <si>
    <t>9.11.22</t>
  </si>
  <si>
    <t>Occurs on low hills south of Lynd Junction in the south of the bioregion. Vulnerable to invasion of exotic weeds Acacia farnesiana (mimosa) and Melinus repens (Red Natal grass).</t>
  </si>
  <si>
    <t>Corymbia setosa +/- Eucalyptus crebra low open woodland on metamorphic hills</t>
  </si>
  <si>
    <t>Woodland to low open-woodland of Corymbia setosa (rough-leaved bloodwood) +/- Eucalyptus crebra (narrow-leaved ironbark) +/- C. clarksoniana (Clarkson's bloodwood) +/- Melaleuca nervosa (woodland paperbark) +/- C. peltata (rustyjacket). C. clarksoniana an</t>
  </si>
  <si>
    <t>9.11.21</t>
  </si>
  <si>
    <t>Occurs in a restricted area south of Greenvale in the central bioregion.</t>
  </si>
  <si>
    <t>4, 5</t>
  </si>
  <si>
    <t>Eucalyptus cambageana +/- E. crebra +/- E. brownii woodland on low metamorphic rises</t>
  </si>
  <si>
    <t>Woodland to open-woodland of Eucalyptus cambageana (Dawson gum) +/- E. crebra (narrow-leaved ironbark) +/- E. brownii (Reid River box). An open sub-canopy layer of canopy species can occur. The shrub layer varies from absent to open and often contains Ere</t>
  </si>
  <si>
    <t>9.11.19</t>
  </si>
  <si>
    <t>Restricted to hills north of the White Mountains NP in the south of the bioregion. Subject to minor clearing</t>
  </si>
  <si>
    <t>White Mountains RR, White Mountains NP</t>
  </si>
  <si>
    <t>Eucalyptus quadricostata +/- Corymbia erythrophloia +/- C. leichhardtii open woodland on metamorphic hills and ranges</t>
  </si>
  <si>
    <t>Open-woodland to woodland of Eucalyptus quadricostata (square-fruited ironbark) +/- Corymbia erythrophloia (red bloodwood) +/- C. leichhardtii (yellowjacket) +/- C. lamprophylla (shiny-leaved bloodwood). A sparse sub-canopy layer can occur and include can</t>
  </si>
  <si>
    <t>9.11.18</t>
  </si>
  <si>
    <t>12b</t>
  </si>
  <si>
    <t>Occurs north of Blackbraes in the central bioregion and south of Charters Towers in the south of the bioregion.</t>
  </si>
  <si>
    <t>Blackbraes RR, Blackbraes NP</t>
  </si>
  <si>
    <t>4, 2, 11.3</t>
  </si>
  <si>
    <t>Corymbia peltata +/- Eucalyptus crebra +/- E. shirleyi or E. melanophloia low open woodland on metamorphic hills and mountains</t>
  </si>
  <si>
    <t>Low woodland to open-woodland of Corymbia peltata (rustyjacket) +/- Eucalyptus crebra (narrow-leaved ironbark) +/- E. shirleyi (silver-leaved ironbark) or E. melanophloia (silver-leaved ironbark) +/- Corymbia spp. In some areas Eucalyptus crebra (narrow-l</t>
  </si>
  <si>
    <t>9.11.17</t>
  </si>
  <si>
    <t>Occurs from Cobbold Gorge to Oak Park in the west of the bioregion. Distinguished from 9.11.15a by being on steeper, more dissected hills.
Distinguished from 9.11.15b by absence of Eucalyptus microneura.</t>
  </si>
  <si>
    <t>Blackbraes RR, Blackbraes NP, Kennedy Road Gravel RR</t>
  </si>
  <si>
    <t>Perry et al. (1964): Kilbogie; Perry et al. (1964): Leichhardt Unit 1 and 2</t>
  </si>
  <si>
    <t>Eucalyptus crebra +/- Corymbia erythrophloia or C. pocillum woodland on steep to rolling hills</t>
  </si>
  <si>
    <t>Woodland to open-woodland of Eucalyptus crebra (narrow-leaved ironbark) +/- Corymbia erythrophloia (red bloodwood) or C. pocillum +/- Corymbia spp. A subcanopy layer of canopy species, Terminalia aridicola (arid peach) and/or Erythroxylum ellipticum (kero</t>
  </si>
  <si>
    <t>9.11.16</t>
  </si>
  <si>
    <t xml:space="preserve">9.11.15: Occurs from Georgetown to the Lynd Junction in the west of the bioregion.
9.11.15a: Occurs mainly east of the Newcastle Range in the west of the bioregion. This vegetation community is distinguished from 9.11.16 by occurring on plains, rises and </t>
  </si>
  <si>
    <t>Eucalyptus crebra and/or E. cullenii and/or E. whitei +/- Corymbia pocillum or C. erythrophloia woodland on metamorphic hills</t>
  </si>
  <si>
    <t xml:space="preserve">Woodland to low open-woodland of Eucalyptus crebra (narrow-leaved ironbark) and/or E. cullenii (Cullen's ironbark) and/or E. whitei (White's ironbark) +/- E. microneura (Georgetown box) +/- Corymbia pocillum or C. erythrophloia (red bloodwood). The shrub </t>
  </si>
  <si>
    <t>9.11.15</t>
  </si>
  <si>
    <t>Occurs in areas which are wetter due to their higher altitude (700m to 900m ASL) in the south west of the bioregion.</t>
  </si>
  <si>
    <t>Blackbraes NP, Blackbraes RR</t>
  </si>
  <si>
    <t>Eucalyptus crebra and Corymbia citriodora +/- Corymbia spp. woodland on metamorphic hills and mountains in far southwest of bioregion</t>
  </si>
  <si>
    <t>Woodland to open-forest of Eucalyptus crebra (narrow-leaved ironbark) and Corymbia citriodora (lemon-scented gum) +/- Corymbia spp. A sparse to mid-dense subcanopy can occur and include canopy species as well as Grevillea spp., Bursaria incana (prickly pi</t>
  </si>
  <si>
    <t>9.11.14</t>
  </si>
  <si>
    <t>Restricted to the Chillagoe and Palmerville area in the north of the bioregion. This unit is distinguished from 9.11.3 and 9.11.12 by the origin of its soils and the different subdominant species. This may include some areas mapped as geology TQr with soi</t>
  </si>
  <si>
    <t>Eucalyptus cullenii and Corymbia hylandii or C. erythrophloia open woodland on undulating plains and rises</t>
  </si>
  <si>
    <t>Open-woodland to low open-woodland of Eucalyptus cullenii (Cullen's ironbark) and Corymbia hylandii (Hyland's bloodwood) or C. erythrophloia (with C. hylandii codominant in the north and C. erythrophloia codominant in the south) +/- E. leptophleba (Molloy</t>
  </si>
  <si>
    <t>9.11.13</t>
  </si>
  <si>
    <t>Occurs near Palmerville in the north-west of the bioregion</t>
  </si>
  <si>
    <t>Eucalyptus cullenii, Corymbia hylandii and Eucalyptus chartaboma +/- Erythrophleum chlorostachys woodland on metamorphic hills</t>
  </si>
  <si>
    <t>Eucalyptus cullenii, Corymbia hylandii and E. tetrodonta +/- Erythrophleum chlorostachys woodland on metamorphic hills</t>
  </si>
  <si>
    <t>Woodland to low woodland of Eucalyptus cullenii (Cullen's ironbark), Corymbia hylandii (Hyland's bloodwood), E. tetrodonta (Darwin stringybark) +/- Erythrophleum chlorostachys (Cooktown ironwood). There is a sparse to open sub-canopy layer including canop</t>
  </si>
  <si>
    <t>9.11.12</t>
  </si>
  <si>
    <t>Occurs predominantly in the Irvinebank area in the central bioregion.</t>
  </si>
  <si>
    <t>Habitat for geographically restricted and vulnerable flora species including Goodenia stirlingii, Acacia purpureopetala, Homoranthus porteri, Grevillea glossadenia and Corymbia rhodops</t>
  </si>
  <si>
    <t>6, (2)</t>
  </si>
  <si>
    <t>Eucalyptus cloeziana, Corymbia citriodora, E. portuensis and E. cullenii mixed open forest on steep dissected hills on highly metalliferous metamorphic rocks</t>
  </si>
  <si>
    <t>Mixed open-forest to woodland including combinations of the species Eucalyptus cloeziana (Gympie messmate), Corymbia citriodora (lemon-scented gum), C. leichhardtii (yellowjacket), E. portuensis (white mahogany), E. cullenii (Cullen's ironbark), E. atrata</t>
  </si>
  <si>
    <t>Disturbed and fragmented due to mining activities. Under review.</t>
  </si>
  <si>
    <t>9.11.10</t>
  </si>
  <si>
    <t>Occurs in scattered patches throughout the central and northern bioregion. Distinguished from 9.11.8 by not being on limestone. Acacia sp. aff. aulacocarpa (A. disparrima ssp. calidestris MS) may be a canopy species and Melaleuca bracteata may be on drain</t>
  </si>
  <si>
    <t>Dalrymple NP</t>
  </si>
  <si>
    <t>4, 3</t>
  </si>
  <si>
    <t>Semi-deciduous vine thicket on metamorphic soils (not limestone)</t>
  </si>
  <si>
    <t xml:space="preserve">Semi-evergreen vine thicket including Notelaea microcarpa (native olive), Drypetes deplanchei, Planchonella cotinifolia, Erythroxylum australe (cocaine tree), Pleiogynium timorense (Burdekin plum) +/- Brachychiton australis (broad-leaved bottle tree) +/- </t>
  </si>
  <si>
    <t>9.11.9</t>
  </si>
  <si>
    <t>9.11.8: Concentrated around two areas near Chillagoe and Broken River. Some clearing associated with the red soils in the north. Very prone to invasion by Lantana camara, Cryptostegia grandiflora and Ziziphus mauritania. Distinguished from 9.11.9 by being</t>
  </si>
  <si>
    <t>Includes caves and associated specialised fauna and flora. Particularly significant for breeding for some bat species.</t>
  </si>
  <si>
    <t>3, 4, (11.1)</t>
  </si>
  <si>
    <t>Semi-deciduous vine thicket on limestone rock outcrops</t>
  </si>
  <si>
    <t>Semi-evergreen vine thicket on limestone rock outcrops</t>
  </si>
  <si>
    <t>Semi-evergreen vine thicket. Occurs on karst limestone. (BVG1M: 7a)
 Major vegetation communities include: 
9.11.8a:  Semi-evergreen vine thicket commonly containing Gyrocarpus americanus (helicopter tree), often occurring as an emergent, as well as Premn</t>
  </si>
  <si>
    <t>Mining is affecting some areas, while rubber vine (Cryptostegia grandiflora) is degrading others.</t>
  </si>
  <si>
    <t>9.11.8</t>
  </si>
  <si>
    <t>9.11.7: Occurs north of Mareeba close to the Wet Tropics boundary in the north of the bioregion. Subject to minor clearing
9.11.7a: Occurs close to the Wet Tropics boundary from Mt. Molloy to Mareeba in the north of the bioregion.. Subject to minor cleari</t>
  </si>
  <si>
    <t>Mount Windsor NP, Hann Tableland NP, Mount Lewis NP, [Kuranda NP]</t>
  </si>
  <si>
    <t>Neldner and Clarkson (1995): 81; Galloway et al. (1970): Maytown Unit 2; Tracey (1982): 16j; Tracey and Webb (1975): 16j</t>
  </si>
  <si>
    <t>Eucalyptus platyphylla and/or E. cullenii +/- Corymbia clarksoniana woodland on texture contrast soils on metamorphic hills</t>
  </si>
  <si>
    <t>Woodland to low open-woodland of Eucalyptus platyphylla (poplar gum) and/or E. cullenii (Cullen's ironbark). A low open-forest to shrubland of Melaleuca monantha can also occur on lower slopes. Occurs on rolling to steep metamorphic hills. (BVG1M: 9b)
 Ma</t>
  </si>
  <si>
    <t>9.11.7</t>
  </si>
  <si>
    <t>Occurs extensively from Greenvale to north of Charters Towers in the south of the bioregion. Subject to degradation from high total grazing pressure.</t>
  </si>
  <si>
    <t>4, (5)</t>
  </si>
  <si>
    <t>Eucalyptus persistens +/- E. crebra woodland on low metamorphic hills</t>
  </si>
  <si>
    <t xml:space="preserve">Woodland to low woodland of Eucalyptus persistens (box) +/- E. crebra (narrow-leaved ironbark). Sub-dominants of other species may sometimes occur. There can be an open sub-canopy layer which can include canopy species, Terminalia oblongata (yellowwood), </t>
  </si>
  <si>
    <t>9.11.5</t>
  </si>
  <si>
    <t>9.11.4: Occurs close to the Wet Tropics boundary in the east of the bioregion. Subject to timber harvesting. This unit often forms part of a diffuse boundary between the Einasleigh Uplands bioregion and the Wet Tropics bioregion and may occasionally conta</t>
  </si>
  <si>
    <t>Mount Windsor NP, Paluma Range NP, Davies Creek NP, Mount Windsor NP (R), Bare Hill CP</t>
  </si>
  <si>
    <t>4, 6, 3</t>
  </si>
  <si>
    <t>Eucalyptus crebra, Corymbia clarksoniana, C. citriodora +/- Eucalyptus portuensis open forest on shallow soils on metamorphic hills and ranges</t>
  </si>
  <si>
    <t>Eucalyptus crebra, Corymbia clarksoniana, C citriodora +/- E. portuensis open forest on shallow soils on metamorphic hills and ranges</t>
  </si>
  <si>
    <t>Mixed open-forest to woodland of Eucalyptus crebra (narrow-leaved ironbark), Corymbia clarksoniana (Clarkson's bloodwood), C. citriodora (lemon-scented gum) +/- E. portuensis (white mahogany) +/- C. peltata (rustyjacket) +/- E. shirleyi (silver-leaved iro</t>
  </si>
  <si>
    <t>9.11.4</t>
  </si>
  <si>
    <t>9.11.3: Occurs extensively in the north of the bioregion. Vulnerable to invasion by weed species Cryptostegia grandiflora (rubbervine), Hyptis suaveolens, Themeda quadrivalvis (grader grass) and Malvastrum americanum (spiked Malvastrum). The southern dist</t>
  </si>
  <si>
    <t>Palmer Goldfield RR, Mount Windsor NP, Mount Lewis NP, Hann Tableland NP, Chillagoe-Mungana Caves NP, Undara Volcanic NP, Bulleringa NP, Daintree NP, Mount Windsor NP (R)</t>
  </si>
  <si>
    <t>Neldner and Clarkson (1995): 70 (part), 68 (part)</t>
  </si>
  <si>
    <t>Eucalyptus cullenii or E. staigeriana +/- Corymbia clarksoniana woodland on skeletal soils on metamorphic hills</t>
  </si>
  <si>
    <t>Woodland to open-woodland of Eucalyptus cullenii (Cullen's ironbark) or E. staigeriana (lemon-scented ironbark). Subdominant species often include Corymbia clarksoniana (Clarkson's bloodwood), Erythrophleum chlorostachys (Cooktown ironwood) and C. hylandi</t>
  </si>
  <si>
    <t>9.11.3</t>
  </si>
  <si>
    <t>9.11.2: Occurs throughout the central and southern bioregion. The northern distribution of this unit may overlap with RE 9.11.3. Includes other narrow leaved ironbark taxa such as Eucalyptus drepanophylla, and their intergrades.
9.11.2a: Occurs extensivel</t>
  </si>
  <si>
    <t>White Mountains RR, Dalrymple NP, White Mountains NP, Blackbraes NP</t>
  </si>
  <si>
    <t>4, (6), (5)</t>
  </si>
  <si>
    <t>Eucalyptus crebra (or several other ironbark species) +/- Corymbia spp. woodland on shallow texture contrast soils on low metamorphic hills and lowlands</t>
  </si>
  <si>
    <t>Woodland to open-woodland of Eucalyptus crebra (narrow-leaved ironbark) and/or a number of similar ironbark species +/- Corymbia dallachiana (Dallachy's gum) +/- C. erythrophloia (red bloodwood). A sparse sub-canopy layer can occur. The shrub layer is abs</t>
  </si>
  <si>
    <t>9.11.2</t>
  </si>
  <si>
    <t>9.11.1: Occurs from Greenvale to Charters Towers in the central and southern bioregion.
9.11.1a: Occurs from Greenvale to Lyndhurst in the central bioregion.
9.11.1b: Occurs from Greenvale to near Charters Towers in the central and southern bioregion.</t>
  </si>
  <si>
    <t>Dalrymple NP, Blackbraes NP, White Mountains NP</t>
  </si>
  <si>
    <t>4, (10.3), (10.2)</t>
  </si>
  <si>
    <t>Eucalyptus shirleyi woodland on skeletal soils on metamorphics hills</t>
  </si>
  <si>
    <t>Woodland to low open-woodland of Eucalyptus shirleyi (silver-leaved ironbark) or E. melanophloia +/- Corymbia peltata (rustyjacket) +/- C. dallachiana (Dallachy's gum) +/- E. crebra (narrow-leaved ironbark). There is usually no shrub-layer but scattered s</t>
  </si>
  <si>
    <t>9.11.1</t>
  </si>
  <si>
    <t>Restricted to Ngarabullgan (Mt. Mulligan) in the central bioregion.</t>
  </si>
  <si>
    <t>The vulnerable species Macropteranthes montana is associated with this regional ecosystem. The ecosystem also contains the restricted Acacia johannis.</t>
  </si>
  <si>
    <t>Acacia johannis low woodland on sandstones of Ngarrabullan</t>
  </si>
  <si>
    <t>Low woodland to tall open-shrubland of Acacia johannis, interspersed with bare sandstone pavements with small shrublands of Grevillea decora subsp. decora, Calytrix exstipulata, Acacia spp., Jacksonia thesioides, Petalostigma banksii (smooth-leaved quinin</t>
  </si>
  <si>
    <t>9.10.9</t>
  </si>
  <si>
    <t>Restricted to Ngarrabullgan (Mt. Mulligan) in the central bioregion and only occurs as a subdominant community.</t>
  </si>
  <si>
    <t>Eucalyptus mediocris and E. cloeziana woodland on sandstones of Ngarrabullan</t>
  </si>
  <si>
    <t>Woodland to open-forest of Eucalyptus mediocris (mahogany) and E. cloeziana (Gympie messmate), C. trachyphloia (brown bloodwood), C. clarksoniana (Clarkson's bloodwood) and E. cullenii (Cullen's ironbark). The shrub layer includes Acacia flavescens (yello</t>
  </si>
  <si>
    <t>9.10.8</t>
  </si>
  <si>
    <t>9.10.7: This Regional Ecosystem is restricted to Ngarrabullgan (Mt. Mulligan) in the central bioregion.
9.10.7a: Restricted to Ngarrabullgan (Mt. Mulligan) in the central bioregion.
9.10.7b: Restricted to Ngarrabullgan (Mt. Mulligan) in the central bioreg</t>
  </si>
  <si>
    <t>The near threatened species Labichea brassii is associated with this regional ecosystem.</t>
  </si>
  <si>
    <t>Corymbia spp. and Eucalyptus spp. woodland on sandstones of Ngarrabullan</t>
  </si>
  <si>
    <t xml:space="preserve">Mixed woodland to low woodland which can include a range of Corymbia spp. (bloodwoods) and Eucalyptus spp. (ironbarks). The shrub layer is sparse to mid-dense and can include Grevillea spp., Acacia spp. The ground layer is sparse to grassy. Occurs on the </t>
  </si>
  <si>
    <t>9.10.7</t>
  </si>
  <si>
    <t>9.10.5: Occurs in the Newcastle Range in the west of the bioregion.
9.10.5a: Occurs in the Newcastle Range in the west of the bioregion.
9.10.5b: Occurs in the Newcastle Range in the west of the bioregion.</t>
  </si>
  <si>
    <t>Eucalyptus similis +/- Corymbia erythrophloia +/- E. crebra open forest on remnant sandstone sheets overlying mountain ranges</t>
  </si>
  <si>
    <t>Eucalyptus similis +/- Corymbia erythrophloia open-forest on remnant sandstone sheets overlying mountain ranges</t>
  </si>
  <si>
    <t>Open-forest of Eucalyptus similis (yellowjacket) +/- Corymbia spp. +/- E. crebra (narrow-leaved ironbark) +/- Acacia shirleyi (lancewood) +/- C. peltata (rustyjacket) +/- Callitris intratropica (cypress pine). Open-woodlands dominated by Eucalyptus provec</t>
  </si>
  <si>
    <t>9.10.5</t>
  </si>
  <si>
    <t>Occurs over a small area west of Greenvale in the central bioregion. Similar to RE 2.10.3 in Gulf Plains Bioregion.</t>
  </si>
  <si>
    <t>Corymbia trachyphloia and/or Eucalyptus exilipes open forest on remnant sandstone sheets overlying mountain ranges</t>
  </si>
  <si>
    <t>Open-forest to woodland of Corymbia trachyphloia (brown bloodwood) and/or Eucalyptus exilipes (fine-leaved ironbark) and Acacia spp. C. trachyphloia and E. exilipes can also occur as emergents. A sparse subcanopy layer of canopy species can occur and Cory</t>
  </si>
  <si>
    <t>9.10.4</t>
  </si>
  <si>
    <t xml:space="preserve">9.10.3: Occurs mainly on the Newcastle Range in the west of the bioregion. Similar to RE 2.10.5 in Gulf Plains Bioregion.
9.10.3a: Occurs on the Newcastle Range down to Gilberton in the west of the bioregion.
9.10.3b: Occurs mainly on the Newcastle Range </t>
  </si>
  <si>
    <t>Bulleringa NP, Porcupine Gorge NP, Blackbraes NP, Great Basalt Wall NP</t>
  </si>
  <si>
    <t>2, 1, 2.9, (5)</t>
  </si>
  <si>
    <t>Acacia shirleyi +/- mixed species woodland to open forest on sandstone</t>
  </si>
  <si>
    <t>Woodland to open-forest of Acacia shirleyi (lancewood) +/- Eucalyptus spp. +/- Corymbia spp. The mid layer ranges from absent to a mid-dense shrub layer of Acacia spp. or Petalostigma banksii (smooth-leaved quinine). The ground layer varies from absent to</t>
  </si>
  <si>
    <t>9.10.3</t>
  </si>
  <si>
    <t>Occurs throughout the bioregion. Includes springs that are geothermally heated including the hottest spring in Queensland (~65 degrees C).</t>
  </si>
  <si>
    <t>Springs associated with this ecosystem are significant for local fauna. Specialised organisms may be associated with hot springs</t>
  </si>
  <si>
    <t>2.6, 1</t>
  </si>
  <si>
    <t>Springs and their associated vegetation on quartzose sandstone, limestone, metamorphic rock and granite</t>
  </si>
  <si>
    <t>Springs and their associated vegetation Occurs on quartzose sandstone, fine-grained sedimentary rock (limestone), metamorphic rock and granite. (BVG1M: 34e)</t>
  </si>
  <si>
    <t>Introduction of ponded pastures, excavation, pig rooting and stock trampling are leading to some degradation.</t>
  </si>
  <si>
    <t>9.10.2</t>
  </si>
  <si>
    <t xml:space="preserve">9.10.1: Occurs mainly on the Newcastle Range in the west of the bioregion. The exotic weed Hyptis suaveolens may be present in some areas. Similar ecosystem to RE 2.10.2 in Gulf Plains Bioregion. The subdominant species can become codominant depending on </t>
  </si>
  <si>
    <t>The near threatened plant species Labichea brassii is associated with this regional ecosystem.</t>
  </si>
  <si>
    <t>1, 2, 2.9</t>
  </si>
  <si>
    <t>Eucalyptus chartaboma +/- E. tetrodonta woodland on sandstone scarps and plateaus with shallow sandy soils</t>
  </si>
  <si>
    <t>Woodland to open-forest of Eucalyptus chartaboma (Queensland flaky-bark) +/- E. tetrodonta (Darwin stringybark) +/- Eucalyptus spp. +/- Corymbia spp. The shrub layer is generally absent. The ground layer is sparse. Include bare sandstone pavements and ass</t>
  </si>
  <si>
    <t>9.10.1</t>
  </si>
  <si>
    <t>Occurs mainly in the central and southern bioregion. The weeds Acacia farnesiana (mimosa) and Cryptostegia grandiflora (rubbervine) can occur in an emergent shrub layer. Imperata cylindrica and/or Aristida spp. may become prevalent under different land ma</t>
  </si>
  <si>
    <t>Undara Volcanic NP, Mount Rosey RR, Blackbraes NP, Girringun NP, Blackbraes RR, Porcupine Gorge NP, Great Basalt Wall NP, White Mountains NP</t>
  </si>
  <si>
    <t>5, (4), (6)</t>
  </si>
  <si>
    <t>Iseilema spp. and/or Dichanthium spp. tussock grassland on basalt plains</t>
  </si>
  <si>
    <t xml:space="preserve">Grassland to very open grassland of Iseilema spp. (Flinders grass) and/or Dichanthium spp. +/- Bothriochloa spp. (bluegrasses) +/- Heteropogon contortus (black speargrass) +/- Ophiuros exaltatus (canegrass) +/- Eulalia aurea (silky browntop) +/- Aristida </t>
  </si>
  <si>
    <t>Degradation from grazing pressure..</t>
  </si>
  <si>
    <t>9.8.13</t>
  </si>
  <si>
    <t>Occurs north of Mt. Surprise in the central bioregion. Vulnerable to the invasive weed species Cryptostegia grandiflora (rubbervine).</t>
  </si>
  <si>
    <t>Excoecaria parvifolia low open woodland on cracking clays on rocky basalt plains</t>
  </si>
  <si>
    <t>Low open-woodland to open-shrubland of Excoecaria parvifolia (gutta percha) with isolated E. parvifolia in the shrub layer. The ground layer is almost bare. Occurs on rocky basalt plains with cracking black clays. (BVG1M: 27a)</t>
  </si>
  <si>
    <t>9.8.12</t>
  </si>
  <si>
    <t>11b</t>
  </si>
  <si>
    <t>Occurs on patches of basalt in the central west of the bioregion. Includes a small area of Eucalyptus similis woodland near Stockmans Creek, close to the Einasleigh River.</t>
  </si>
  <si>
    <t>5, 2, (2.5)</t>
  </si>
  <si>
    <t>Eucalyptus microneura +/- Corymbia spp. +/- Terminalia spp. woodland on basalt plains</t>
  </si>
  <si>
    <t>Low open-woodland of Eucalyptus microneura (Georgetown box) +/- Corymbia dallachiana (Dallachy's gum) +/- C. erythrophloia (red bloodwood) +/- E. crebra (narrow-leaved ironbark) or E. cullenii (Cullen's ironbark) +/- Terminalia aridicola (arid peach). The</t>
  </si>
  <si>
    <t>9.8.11</t>
  </si>
  <si>
    <t>Occurs mainly on the Kinrara basalt flow in the central bioregion.</t>
  </si>
  <si>
    <t>Kinrara NP</t>
  </si>
  <si>
    <t>Eucalyptus tereticornis and Lophostemon suaveolens woodland +/- a shrubby understorey on rocky basalt flows</t>
  </si>
  <si>
    <t>Woodland of Eucalyptus tereticornis (bluegum) and/or Corymbia tessellaris (Moreton Bay ash) and/or Lophostemon suaveolens (swamp mahogany) and/or E.camaldulensis (river red gum). An open subcanopy layer can occur and include Atalaya hemiglauca (whitewood)</t>
  </si>
  <si>
    <t>9.8.10</t>
  </si>
  <si>
    <t>Occurs extensively on basalt plains through-out the central and southern bioregion. Vulnerable to invasion by the woody weed Acacia farnesiana (mimosa) and the pasture species Pennisetum ciliare (buffel grass).</t>
  </si>
  <si>
    <t>Undara Volcanic NP, Blackbraes NP, Porcupine Gorge NP, Blackbraes RR, Mount Rosey RR, Great Basalt Wall NP, Kinrara NP, Kennedy Road Gravel RR, Moonstone Hill RR</t>
  </si>
  <si>
    <t>5, (6)</t>
  </si>
  <si>
    <t>Eucalyptus orgadophila +/- Corymbia spp. open woodland on basalt plains and rocky basalt hills</t>
  </si>
  <si>
    <t>Open-woodland to woodland of Eucalyptus orgadophila (mountain coolibah) +/- Corymbia dallachiana (Dallachy's gum) +/- E. crebra (narrow-leaved ironbark) +/- C. erythrophloia (red bloodwood) with occasional small patches of grassland. There is generally no</t>
  </si>
  <si>
    <t>9.8.9</t>
  </si>
  <si>
    <t>Occurs throughout the bioregion. There are records to suggest that many of these springs became extinct in the early pastoral period (White undated).  Some of the springs within basalt aquifers flow large volumes. Many have moderately geothermal heated wa</t>
  </si>
  <si>
    <t>The springs associated with this regional ecosystem are significant for local fauna and flora species.</t>
  </si>
  <si>
    <t>2,4,5,6</t>
  </si>
  <si>
    <t>Springs associated with basalt and alluvium</t>
  </si>
  <si>
    <t>Vegetation communities associated with springs and peat soils. Occurs on basalt and alluvium. (BVG1M: 34e)</t>
  </si>
  <si>
    <t>Impacted by the introduction of ponded pastures, excavation, pig rooting and stock trampling.</t>
  </si>
  <si>
    <t>9.8.8</t>
  </si>
  <si>
    <t>9.8.7: Occurs on basalt boulderfields throughout the bioregion. Prone to invasion by the weeds Crytostegia grandiflora* (rubber vine) and Lantana camara
9.8.7a: Occurs on basalt boulderfields throughout the bioregion.
9.8.7b: Occurs on basalt boulderfield</t>
  </si>
  <si>
    <t>Habitat for near threatened and threatened flora species. Important seasonal wetland habitats associated with this ecosystem. Lava tunnels with endemic fauna and significant bat maternity sites.</t>
  </si>
  <si>
    <t>Great Basalt Wall NP, Kinrara NP, Undara Volcanic NP, Mount Rosey RR, Dalrymple NP, Girringun NP</t>
  </si>
  <si>
    <t>Semi-evergreen vine thicket on cones, craters and rocky basalt flows with little soil development</t>
  </si>
  <si>
    <t xml:space="preserve">Semi-evergreen vine thicket with many codominant species, many vines and without clearly defined layers. Includes Gyrocarpus americanus (helicopter tree), Brachychiton australis (bottle tree), Pleiogynium timorense (Burdekin plum), Bridelia leichhardtii, </t>
  </si>
  <si>
    <t>Weed infestation by Lantana spp. and rubber vine (Cryptostegia grandiflora) is degrading parts of this regional ecosystem. Wetlands within this ecosystem subject to high total grazing pressure.</t>
  </si>
  <si>
    <t>9.8.7</t>
  </si>
  <si>
    <t>Occurs in the south-west of the bioregion.</t>
  </si>
  <si>
    <t>Porcupine Gorge NP</t>
  </si>
  <si>
    <t>5, 4.6</t>
  </si>
  <si>
    <t>Acacia cambagei low woodland on scree slopes and footslopes of basalt tablelands</t>
  </si>
  <si>
    <t>Low open-forest to low woodland of Acacia cambagei (gidgee) +/- Denhamia oleaster +/- Atalaya hemiglauca (whitewood) +/- Acacia crombiei (pink gidgee). There is generally no shrub layer but scattered juvenile Acacia cambagei and other species may occur. T</t>
  </si>
  <si>
    <t>Lower slopes subject to clearing for pasture development. Subject to logging of sandalwood (Santalum lanceolatum).</t>
  </si>
  <si>
    <t>9.8.6</t>
  </si>
  <si>
    <t>9.8.5: Largely restricted to the south-west of the bioregion. Subject to high grazing pressure. Subject to weed infestation by Cryptostegia grandiflora and Themeda quadrivalvis (grader grass) and invasive exotic weed species Acacia farnesiana (mimosa) and</t>
  </si>
  <si>
    <t>5, (4.6), (10.1)</t>
  </si>
  <si>
    <t>Astrebla spp. +/- Iseilema vaginiflorum grassland to Corymbia terminalis open-woodland on basalt plains</t>
  </si>
  <si>
    <t>Tussock grassland of Astrebla spp. (Mitchell Grass) with Corymbia terminalis (western bloodwood) emergents. An open-woodland of C. terminalis may sometimes occur. Occurs on basalt plains. (BVG1M: 30b)
 Major vegetation communities include: 
9.8.5a:  Grass</t>
  </si>
  <si>
    <t>Degradation from grazing pressure and invasion by weeds in some areas.</t>
  </si>
  <si>
    <t>9.8.5</t>
  </si>
  <si>
    <t>9.8.4: Occurs on basalt in the wetter eastern parts of the central bioregion. This ecosystem is the ironbark woodland of higher rainfall areas of basalt and is distinguished from 9.8.1 (ironbark woodland of drier areas of basalt) by the different subdomin</t>
  </si>
  <si>
    <t>Girringun NP, Forty Mile Scrub NP, Undara Volcanic NP, Evelyn Creek CP</t>
  </si>
  <si>
    <t>5, 6, (4)</t>
  </si>
  <si>
    <t>Eucalyptus crebra and/or E. tereticornis open woodland on basalt plains</t>
  </si>
  <si>
    <t>Open-woodland to woodland of Eucalyptus crebra (sens. lat.) (narrow-leaved ironbark) and/or E. tereticornis (bluegum). The mid-layer is generally absent. Occurs on basalt plains and rocky basalt plains and hills. (BVG1M: 11b)
 Major vegetation communities</t>
  </si>
  <si>
    <t>9.8.4</t>
  </si>
  <si>
    <t>Occurs mainly in the Forty Mile Scrub in the central bioregion. Lantana camara* is commonly found in the shrub layer. Includes a number of floristic communities. There may be occasional emergent Eucalyptus crebra (sens. lat.), Corymbia erythrophloia or E.</t>
  </si>
  <si>
    <t>Regional refuge for a large number of plant and animal species.</t>
  </si>
  <si>
    <t>Forty Mile Scrub NP</t>
  </si>
  <si>
    <t>Galloway et al. (1970): Lukin; Fensham 1994</t>
  </si>
  <si>
    <t>Semi-evergreen vine thicket on Quaternary basalt soils</t>
  </si>
  <si>
    <t>Semi-evergreen vine thicket (5-10m) often including Notelaea microcarpa (native olive), Diospyros humilis (native ebony), Bridelia leichhardtii (scrub ironbark), Everistia vacciniifolia (small-leaved Canthium), Alectryon connatus (grey birds-eye), Erythro</t>
  </si>
  <si>
    <t>Subject to high total grazing pressure, weed invasion by Lantana camara and fire damage.</t>
  </si>
  <si>
    <t>9.8.3</t>
  </si>
  <si>
    <t>9.8.2: Occurs around Mareeba and Lakeland Downs in the central and northern bioregion. Vulnerable to invasive weed species Themeda quadrivalvis (grader grass), Hyptis suaveolens (hyptis) and Crotalaria goreensis (Gambia pea).
9.8.2a: Occurs on basalt near</t>
  </si>
  <si>
    <t>3, 6</t>
  </si>
  <si>
    <t>Neldner &amp; Clarkson(in prep) 79e</t>
  </si>
  <si>
    <t>Eucalyptus leptophleba +/- Corymbia clarksoniana +/- C. erythrophloia open woodland on basalt plains</t>
  </si>
  <si>
    <t>Open-woodland to woodland of Eucalyptus leptophleba (Molloy red box) +/- Corymbia clarksoniana (Clarkson's bloodwood) +/- C. dallachiana (Dallachy's gum). Corymbia erythrophloia (red bloodwood) or Terminalia spp. sometimes occur as dominants. The subcanop</t>
  </si>
  <si>
    <t>Clearing has lead to fragmentation. Infestation by weeds (Themeda quadrivalvis, Crotalaria goreensis and Hyptis suaveolens) and total grazing pressure have lead to degradation of remnants.</t>
  </si>
  <si>
    <t>9.8.2</t>
  </si>
  <si>
    <t>9.8.1: Occurs extensively in the central and southern bioregion. Vulnerable to invasive weeds species Cryptostegia grandiflora (rubbervine), Lantana camara, Melinus repens (Red Natal grass) and Acacia farnesiana (mimosa). Logging of C. citriodora on Chudl</t>
  </si>
  <si>
    <t>Undara Volcanic NP, Blackbraes NP, Mount Rosey RR, Blackbraes RR, Porcupine Gorge NP, Great Basalt Wall NP, Forty Mile Scrub NP, Kinrara NP, White Mountains NP, Moonstone Hill RR, Kennedy Road Gravel RR, Dalrymple NP, Girringun NP</t>
  </si>
  <si>
    <t>5, (4)</t>
  </si>
  <si>
    <t>Eucalyptus crebra +/- Corymbia dallachiana +/- E. leptophleba open woodland on plains and rocky rises of basalt geologies</t>
  </si>
  <si>
    <t>Open-woodland to woodland of Eucalyptus crebra (narrow-leaved ironbark) +/- Corymbia dallachiana (Dallachy's gum) +/- C. erythrophloia (red bloodwood). E. leptophleba (Molloy red box) sometimes occurs as a dominant. The mid-layer is generally absent but a</t>
  </si>
  <si>
    <t>9.8.1</t>
  </si>
  <si>
    <t>Occurs in scattered patches from Mt. Surprise to Mt. Garnet in the central bioregion.</t>
  </si>
  <si>
    <t>Eucalyptus chartaboma +/- Corymbia clarksoniana +/- Acacia shirleyi woodland on lateritised remnant sand sheets</t>
  </si>
  <si>
    <t>Woodland of Eucalyptus chartaboma (Queensland flaky-bark) +/- Corymbia clarksoniana (Clarkson's bloodwood) +/- Acacia shirleyi (lancewood) +/- E. persistens. A shrub layer of a mixture of juvenile canopy species, predominantly E. chartaboma, Grevillea gla</t>
  </si>
  <si>
    <t>9.7.6</t>
  </si>
  <si>
    <t>Occurs in the Greenvale area in the central bioregion. Scalded bare areas are common throughout this unit.</t>
  </si>
  <si>
    <t>4, 6, 2, (5)</t>
  </si>
  <si>
    <t>Corymbia setosa and/or C. peltata low open woodland on lateritised and deeply weathered surfaces</t>
  </si>
  <si>
    <t>Low open-woodland to open-forest of Corymbia setosa (rough-leaved bloodwood) and/or C. peltata (rustyjacket) +/- emergent Eucalyptus crebra (narrow-leaved ironbark) (sens. lat.) +/- Erythrophleum chlorostachys (Cooktown ironwood) +/- Eucalyptus melanophlo</t>
  </si>
  <si>
    <t>9.7.5</t>
  </si>
  <si>
    <t>Occurs in the upper reaches of the Burdekin River near Wairuna.</t>
  </si>
  <si>
    <t>6, (4)</t>
  </si>
  <si>
    <t>Allocasuarina inophloia +/- Eucalyptus exserta low open woodland on exposed lateritic surfaces on Tertiary plateaus</t>
  </si>
  <si>
    <t>Low open-woodland to woodland of Allocasuarina inophloia (stringybark sheoak) +/- Eucalyptus exserta (Queensland peppermint) (sometimes emergent) +/- Melaleuca nervosa (woodland paperbark). A sub-canopy layer may be present and includes M. viridiflora (br</t>
  </si>
  <si>
    <t>9.7.4</t>
  </si>
  <si>
    <t xml:space="preserve">9.7.3: Occurs adjacent to the Wet Tropics bioregional boundary in the central east of the bioregion The regional ecosystem 9.7.4 may be closely associated with this ecosystem.
9.7.3a: Occurs adjacent to the Wet Tropics bioregional boundary in the central </t>
  </si>
  <si>
    <t>Girringun NP</t>
  </si>
  <si>
    <t>6, 4, (2)</t>
  </si>
  <si>
    <t>Eucalyptus crebra or E. portuensis +/- Corymbia clarksoniana woodland on lateritised surfaces and edges of Tertiary surfaces</t>
  </si>
  <si>
    <t>Woodland of Eucalyptus crebra (narrow-leaved ironbark) (sens. lat.) or E. portuensis (white mahogany) +/- C. clarksoniana (Clarkson's bloodwood) and/or C. intermedia (pink bloodwood). The mid-layer is sparse to dense. The proportions of subdominants may c</t>
  </si>
  <si>
    <t>9.7.3</t>
  </si>
  <si>
    <t>9.7.2: Occurs mainly around Greenvale in the central bioregion.
9.7.2a: Occurs mainly around Greenvale in the central bioregion.
9.7.2b: Occurs north-west of Greenvale in the central bioregion.</t>
  </si>
  <si>
    <t>Girringun NP, Dalrymple NP</t>
  </si>
  <si>
    <t>4, (6), (2)</t>
  </si>
  <si>
    <t>Acacia shirleyi low open forest on mesas and lateritised surfaces</t>
  </si>
  <si>
    <t>Low open-forest to open-forest of Acacia shirleyi (lancewood) or (occasionally) Eucalyptus exserta (Queensland peppermint). The shrub layer is usually absent but when present often includes Petalostigma banksii (smooth-leaved quinine). The sparse ground l</t>
  </si>
  <si>
    <t>9.7.2</t>
  </si>
  <si>
    <t>9.7.1: Occurs extensively through the central and southern bioregion. The weathered profiles are often overlying land zone 11 and 12 geologies. In some areas this grades into a shrubland of Melaleuca uncinata (veg community 9.7.1b)
9.7.1a: Occurs extensiv</t>
  </si>
  <si>
    <t>The near threatened species Leptospermum pallidum is associated with this regional ecosystem near Poison Lake.</t>
  </si>
  <si>
    <t>Forty Mile Scrub NP, Girringun NP</t>
  </si>
  <si>
    <t>4, 6, (2)</t>
  </si>
  <si>
    <t>Eucalyptus persistens woodland on lateritised and deeply weathered surfaces on undulating terrain</t>
  </si>
  <si>
    <t>Woodland of Eucalyptus persistens (box) +/- E. crebra (sens. lat) (narrow-leaved ironbark) +/- Corymbia spp. The mid layer varies from none to a dominant shrub layer of Melaleuca uncinata (broombush) with emergent Eucalyptus spp. The ground layer is domin</t>
  </si>
  <si>
    <t>9.7.1</t>
  </si>
  <si>
    <t>Occurs close to the Wet Tropics on Yourka Station (Bush Heritage) in the east of the bioregion. This is differentiated from similar Regional Ecosystems 9.5.14 and 9.5.15 by different dominant taxa and the conspicuous Xanthorrhoea sp. understory.</t>
  </si>
  <si>
    <t>Melaleuca viridiflora, Grevillea pteridifolia, Allocasuarina littoralis and Callitris intratropica mixed low woodland on Tertiary remnants</t>
  </si>
  <si>
    <t>Mixed low open-woodland to low woodland of Eucalyptus exserta (Queensland peppermint), Callitris intratropica (cypress pine), and Corymbia abergiana (range bloodwood) +/- C. citriodora (lemon-scented gum) +/- Eucalyptus crebra (narrow-leaved ironbark). Th</t>
  </si>
  <si>
    <t>9.5.17</t>
  </si>
  <si>
    <t>14b</t>
  </si>
  <si>
    <t>Occurs between Mt. Surprise and Dimbulah in the central part of bioregion.</t>
  </si>
  <si>
    <t>Bulleringa NP, Forty Mile Scrub NP</t>
  </si>
  <si>
    <t>2, 1, (3), (5)</t>
  </si>
  <si>
    <t>Eucalyptus tetrodonta +/- Erythrophleum chlorostachys woodland on Tertiary remnants</t>
  </si>
  <si>
    <t>Woodland to open-woodland of Eucalyptus tetrodonta (Darwin stringybark) frequently with Erythrophleum chlorostachys (Cooktown ironwood) +/- Corymbia clarksoniana (Clarkson's bloodwood) +/- C. erythrophloia (red bloodwood) +/- Eucalyptus cullenii (Cullen's</t>
  </si>
  <si>
    <t>9.5.16</t>
  </si>
  <si>
    <t>9.5.15: Occurs close to Wet Tropics from Mareeba to Mt. Carbine in the central bioregion.
9.5.15a: Occurs close to Wet Tropics from Mareeba to Mt. Carbine in the central bioregion. Prone to invasion by Lantana camara
9.5.15b: Occurs west of Mareeba in the</t>
  </si>
  <si>
    <t>Bowling Green Bay CP, Bowling Green Bay NP, [Kuranda NP]</t>
  </si>
  <si>
    <t>3, (11.1)</t>
  </si>
  <si>
    <t>Melaleuca monantha +/- M. viridiflora +/- Callitris intratropica mixed low woodland on valley infill</t>
  </si>
  <si>
    <t>Mixed low woodland to low open-forest of Melaleuca monantha, often codominant with Melaleuca viridiflora (broad-leaved paperbark) Callitris intratropica (cypress pine) and emergent Eucalyptus spp. and Corymbia spp. The subcanopy and/or shrub layer is open</t>
  </si>
  <si>
    <t>9.5.15</t>
  </si>
  <si>
    <t>Occurs near Lakeland Downs in the north of the bioregion. There are some small occurrences near Innot Hots Springs in the central bioregion. Subject to minor areas of clearing</t>
  </si>
  <si>
    <t>Neldner and Clarkson (in prep), 157; Addicott &amp; Newton (2004): 157e, 157-3e</t>
  </si>
  <si>
    <t>Melaleuca viridiflora and/or M. stenostachya low open woodland on erosional plains</t>
  </si>
  <si>
    <t>Low open-woodland to woodland of Melaleuca viridiflora (broad-leaved paperbark) and/or M. stenostachya +/- Eucalyptus spp. A very sparse subcanopy layer dominated by Petalostigma banksii (smooth-leaved quinine), Melaleuca spp., Grevillea spp. and Planchon</t>
  </si>
  <si>
    <t>9.5.14</t>
  </si>
  <si>
    <t>9.5.13: Occurs in scattered patches through the west, central and northern bioregion.
9.5.13a: Occurs near Mount Molloy and Mount Surprise in the central bioregion.
9.5.13b: Restricted occurrence east of Bulleringa National Park in the central west of the</t>
  </si>
  <si>
    <t>1, 2, 5, 3, (3.6), (3.2)</t>
  </si>
  <si>
    <t>Scattered through various land systems</t>
  </si>
  <si>
    <t>Melaleuca citrolens and/or Macropteranthes montana low woodland with Eucalyptus spp. emergents on Tertiary sand sheets</t>
  </si>
  <si>
    <t>Low woodland to low open-woodland of Melaleuca citrolens (scrub teatree) and/or Macropteranthes montana. The mid layer varies from none to scattered mixed shrubs and the mid-dense to grassy ground layer can include Schizachyrium spp. or Aristida spp. Occu</t>
  </si>
  <si>
    <t>9.5.13</t>
  </si>
  <si>
    <t>18c</t>
  </si>
  <si>
    <t>Occurs near Mt Carbine and Lakeland Downs in the north of the bioregion. Some small scale clearing and logging occurring west of Mareeba and south of Mt. Garnet.</t>
  </si>
  <si>
    <t>Mount Windsor NP</t>
  </si>
  <si>
    <t>Eucalyptus chlorophylla and/or E. tardecidens woodland on Tertiary plains</t>
  </si>
  <si>
    <t>Woodland to open-woodland of Eucalyptus chlorophylla (box) and/or E. tardecidens (box) +/- E. cullenii (Cullen's ironbark) +/- Melaleuca stenostachya +/- Terminalia spp. There is sometimes an open sub-canopy layer which can include Melaleuca spp., Termina</t>
  </si>
  <si>
    <t>9.5.12</t>
  </si>
  <si>
    <t>Occurs extensively in the south central southern part of the bioregion.</t>
  </si>
  <si>
    <t>4, 2, (6), (5)</t>
  </si>
  <si>
    <t>Eucalyptus persistens +/- E. crebra woodland on flats on Tertiary remnant plains</t>
  </si>
  <si>
    <t>Woodland to open-woodland of Eucalyptus persistens (box) +/- E. crebra (narrow-leaved ironbark) +/- Corymbia dallachiana (Dallachy's gum). E. brownii (Reid River box) can sometimes occur as a dominant. A sparse to mid dense shrub layer can include Petalos</t>
  </si>
  <si>
    <t>9.5.11</t>
  </si>
  <si>
    <t>18d</t>
  </si>
  <si>
    <t>9.5.10: Occurs mainly between Mt. Surprise and Croydon in the west of the bioregion.
9.5.10a: Occurs on plains in the central and western parts of the bioregion.
9.5.10b: Occurs east of Croydon in the west of the bioregion.
9.5.10c: Occurs between the New</t>
  </si>
  <si>
    <t>Bulleringa NP, Undara Volcanic NP</t>
  </si>
  <si>
    <t>1, 2, 5</t>
  </si>
  <si>
    <t>Perry et al. (1964): Dandry Unit 4; Perry et al. (1964): Kilbogie Unit 2 and Unit 3; Perry et al. (1964): Leichhardt Unit 2; Perry at al (1964): Torwood Unit 2; Perry at al (1964): Torwood Unit 1; Perry et al. (1964): Strathpark Unit 1</t>
  </si>
  <si>
    <t>Eucalyptus microneura +/- Terminalia spp. woodland on sand sheets</t>
  </si>
  <si>
    <t>Low woodland to (occasionally) low open-woodland of Eucalyptus microneura (Georgetown box) +/- Terminalia spp. An open to often clumped shrub layer is often present. The grassy ground layer is generally sparse to mid dense and dominated by Heteropogon con</t>
  </si>
  <si>
    <t>9.5.10</t>
  </si>
  <si>
    <t>9.5.9: Occurs extensively in the eastern bioregion from Mareeba north. Vulnerable to invasion by exotic weeds Praxelis clematidea, Hyptis suaveolens, Sporobolus jacquemontii (giant rat-tails grass),
Themeda quadrivalvis (grader grass), Crotalaria goreensi</t>
  </si>
  <si>
    <t>Mount Lewis NP, Mount Windsor NP, Hann Tableland NP, Chillagoe-Mungana Caves NP, Bare Hill CP, [Kuranda NP]</t>
  </si>
  <si>
    <t>Corymbia clarksoniana and/or Eucalyptus leptophleba and/or E. platyphylla woodland on plains</t>
  </si>
  <si>
    <t>Woodland to open-woodland of Corymbia clarksoniana (Clarkson's bloodwood) and/or Eucalyptus leptophleba (Molloy red box) and/or E. platyphylla. A sparse to mid-dense shrub layer including Melaleuca spp., Grevillea spp., and Planchonia careya (cocky apple)</t>
  </si>
  <si>
    <t>9.5.9</t>
  </si>
  <si>
    <t>Scattered through the central and northern parts of the bioregion. Subject to clearing.</t>
  </si>
  <si>
    <t>2, 3, 6, (2.6)</t>
  </si>
  <si>
    <t>Eucalyptus cullenii and/or E. leptophleba woodland on undulating plains on remnant Tertiary surfaces</t>
  </si>
  <si>
    <t>Woodland to open-woodland of Eucalyptus cullenii (Cullen's ironbark) and/or E. leptophleba (Molloy red box) +/- Corymbia erythrophloia (red bloodwood) +/- Erythrophleum chlorostachys (Cooktown ironwood). Eucalyptus tardecidens (box) may also occur as a su</t>
  </si>
  <si>
    <t>9.5.8</t>
  </si>
  <si>
    <t>9.5.7: Occurs on Newcastle Range in the west of the bioregion. Differs from 9.5.3 in the subdominant species, particularly the presence of C. polycarpa. Eucalyptus similis may occur in ecotones with 9.5.1.
9.5.7a: Restricted to Newcastle range in the west</t>
  </si>
  <si>
    <t>Eucalyptus crebra and Corymbia erythrophloia +/- C. polycarpa woodland on kandosols</t>
  </si>
  <si>
    <t>Woodland of Eucalyptus crebra (narrow-leaved ironbark) (sens. lat.), Corymbia erythrophloia (red bloodwood) +/- C. polycarpa (long-fruited bloodwood). The shrub layer is absent to very sparse. The ground layer is dominated by Themeda triandra (kangaroo gr</t>
  </si>
  <si>
    <t>9.5.7</t>
  </si>
  <si>
    <t>9.5.6: Occurs on Tertiary plains surrounding the McBride basalts in the central bioregion. Subject to minor clearing. Threatened by logging/small scale clearing west of Mareeba and south of Mt Garnet. Associated with TQs on the geology map.
9.5.6a: Occurs</t>
  </si>
  <si>
    <t>6, 2, 4, (5)</t>
  </si>
  <si>
    <t>Kemp, JE et al. (1999) 43; Tracey (1982): 16h Tracey and Webb (1975): 16h</t>
  </si>
  <si>
    <t>Eucalyptus leptophleba +/- Corymbia spp. woodland on yellow kandosols on Tertiary remnant surfaces</t>
  </si>
  <si>
    <t>Woodland to open-woodland of Eucalyptus leptophleba (Molloy red box) +/- Corymbia spp. The mid-layer is generally absent to isolated shrubs and the grassy ground layer is dominated by Heteropogon contortus (black speargrass). Occurs on yellow kandosols on</t>
  </si>
  <si>
    <t>9.5.6</t>
  </si>
  <si>
    <t xml:space="preserve">9.5.5: Occurs close to the Wet Tropics in the central east of the bioregion. This regional ecosystem is made of a complex of seven major vegetation communities which at a finer scale of mapping may be separated. In this landscape it is closely associated </t>
  </si>
  <si>
    <t>Old growth stands of this regional ecosystem are particularly significant for arboreal mammals. Further survey required to verify faunal values.</t>
  </si>
  <si>
    <t>Girringun NP, Forty Mile Scrub NP</t>
  </si>
  <si>
    <t>Corymbia clarksoniana, Eucalyptus portuensis, E. crebra and C. citriodora in mixed open forests on red kandosols on Tertiary surfaces</t>
  </si>
  <si>
    <t>Mixed open-forest to woodland including combinations of the species Corymbia clarksoniana (Clarkson's bloodwood), Eucalyptus portuensis (white mahogany), E. crebra (sens. lat.) (narrow-leaved ironbark), C. citriodora (lemon-scented gum) and E. moluccana (</t>
  </si>
  <si>
    <t>High total grazing pressure and clearing is leading to degradation and fragmentation.</t>
  </si>
  <si>
    <t>9.5.5</t>
  </si>
  <si>
    <t>Occurs close to the Desert Uplands boundary in the south of the bioregion.</t>
  </si>
  <si>
    <t>Great Basalt Wall NP</t>
  </si>
  <si>
    <t>4, 11.3, 5, (11.7)</t>
  </si>
  <si>
    <t>Eucalyptus melanophloia +/- Corymbia dallachiana woodland on sand plains</t>
  </si>
  <si>
    <t>Woodland to open-woodland of Eucalyptus melanophloia (silver-leaved ironbark) +/- Corymbia dallachiana (Dallachy's gum) +/- E. crebra (narrow-leaved ironbark). There is often an open sub-canopy, which can include canopy species, Petalostigma pubescens (qu</t>
  </si>
  <si>
    <t>9.5.4</t>
  </si>
  <si>
    <t>Occurs extensively in the south of the bioregion.</t>
  </si>
  <si>
    <t>Dalrymple NP, Porcupine Gorge NP, Great Basalt Wall NP, White Mountains RR, Blackbraes NP</t>
  </si>
  <si>
    <t>4, 5, 2</t>
  </si>
  <si>
    <t>Eucalyptus crebra and Corymbia spp. woodland on sand plains</t>
  </si>
  <si>
    <t>Eucalyptus crebra or E. drepanophylla and Corymbia clarksoniana woodland on sand plains</t>
  </si>
  <si>
    <t xml:space="preserve">Woodland of Eucalyptus crebra (narrow-leaved ironbark) and Corymbia clarksoniana (Clarkson's bloodwood) +/- C. dallachiana (Dallachy's gum) +/- C. tessellaris (Moreton Bay ash) +/- C. erythrophloia (red bloodwood) +/- E. brownii (Reid River box). In some </t>
  </si>
  <si>
    <t>9.5.3</t>
  </si>
  <si>
    <t>Scattered through the central and southern bioregion. Has been subject to clearing in some areas. Includes a number of floristic communities.</t>
  </si>
  <si>
    <t>Regional refugia for many plant and animal species.</t>
  </si>
  <si>
    <t>Semi-evergreen vine thicket on red kandosols on Tertiary plateaus</t>
  </si>
  <si>
    <t>Semi-evergreen vine thicket often including Bridelia leichhardtii (small scrub ironbark), Lysiphyllum spp., Terminalia spp., Brachychiton australis (broad-leaved bottle-tree), Notelaea microcarpa (native olive), Pleiogynium timorense (Burdekin plum), Geij</t>
  </si>
  <si>
    <t>Threatening processes include grazing, disturbance by feral pigs and weed invasion by Lantana camara. Fire is a threat in disturbed areas.</t>
  </si>
  <si>
    <t>9.5.2</t>
  </si>
  <si>
    <t>Occurs on the Newcastle Range and near Greenvale in the west and south of the bioregion. Restricted regional ecosystem in this bioregion.</t>
  </si>
  <si>
    <t>Eucalyptus similis open forest on red kandosols on Tertiary plateaus, mesas and tablelands</t>
  </si>
  <si>
    <t>Open-forest to woodland of Eucalyptus similis (yellowjacket) +/- Corymbia setosa (rough-leaved bloodwood) +/- E. crebra (narrow-leaved ironbark) +/- C. clarksoniana (Clarkson's bloodwood) +/- C. erythrophloia (red bloodwood). C. setosa is sometimes a domi</t>
  </si>
  <si>
    <t>9.5.1</t>
  </si>
  <si>
    <t>Found in a restricted area north-east of Charters Towers in the south of the bioregion. Vulnerable to invasive weed species Cryptostegia grandiflora (rubbervine)</t>
  </si>
  <si>
    <t>Acacia harpophylla and Lysiphyllum carronii open woodland on Cainozoic clays</t>
  </si>
  <si>
    <t>Open-woodland of Acacia harpophylla (brigalow) and Lysiphyllum carronii (Queensland ebony). There is a low subcanopy of canopy species +/- Eremophila mitchellii (false sandalwood) +/- Santalum lanceolatum (sandalwood) +/- Atalaya hemiglauca (whitewood). T</t>
  </si>
  <si>
    <t>9.4.3</t>
  </si>
  <si>
    <t>Occurs north of Charters Towers in the south of the bioregion.</t>
  </si>
  <si>
    <t>Eucalyptus persistens or E. brownii open woodland with a shrub layer of Eremophila mitchellii, Psydrax oleifolia, Flindersia maculosa and Lysiphyllum spp. on clay lenses in Cainozoic plains</t>
  </si>
  <si>
    <t>Open-woodland to woodland of Eucalyptus persistens (box) or E. brownii (box) +/- Ventilago viminalis (supplejack) +/- Lysiphyllum carronii (Queensland ebony) +/- E. crebra (sens. lat.) (narrow-leaved ironbark). The very open subcanopy can contain canopy s</t>
  </si>
  <si>
    <t>9.4.2</t>
  </si>
  <si>
    <t>Occurs on plains north of Charters Towers in the south of the bioregion.</t>
  </si>
  <si>
    <t>Eucalyptus cambageana woodland with a shrub layer of Eremophila mitchellii, Psydrax oleifolia, Flindersia maculosa and Lysiphyllum spp. on clay lenses in Cainozoic plains</t>
  </si>
  <si>
    <t>Woodland to open-woodland of Eucalyptus cambageana (Dawson gum). There is a distinct sub-canopy and/or shrub layer which often includes Eremophila mitchellii (false sandalwood), Psydrax oleifolia, Flindersia maculosa (leopardwood) and Lysiphyllum spp. +/-</t>
  </si>
  <si>
    <t>9.4.1</t>
  </si>
  <si>
    <t>9.3.27: Occurs mainly south of the Lynd Junction but scattered elsewhere though the central and southern bioregion. Subject to minor clearing. Some salinity risk associated with groundwater discharge areas. *Cryptostegia grandiflora (rubber vine) infestat</t>
  </si>
  <si>
    <t>Springs associated with this ecosystem (9.8.8) are significant for local fauna and may support endemic flora.</t>
  </si>
  <si>
    <t>Blackbraes NP, Blackbraes RR, Great Basalt Wall NP, Kennedy Road Gravel RR</t>
  </si>
  <si>
    <t>5, 4, 2</t>
  </si>
  <si>
    <t>Iseilema sp., Dichanthium sp. grassland +/- Eucalyptus spp. or Corymbia spp. emergents on alluvials on basalt geologies</t>
  </si>
  <si>
    <t>Grassland of Iseilema spp. (Flinders grass), Dichanthium spp. and Heteropogon contortus (black speargrass) with patches of sedgeland. A range of Eucalyptus spp. And Corymbia spp. can occur as emergents. Occurs on alluvial deposits overlying basalt geologi</t>
  </si>
  <si>
    <t>Prone to infestation of by weeds including Bothriochloa pertusa, Acacia farnesiana, Cryptostegia grandiflora and Themeda quadrivalvis. Some salinity risk associated with groundwater discharge areas.</t>
  </si>
  <si>
    <t>9.3.27</t>
  </si>
  <si>
    <t>9.3.26: Occurs in patches though-out the west and central bioregion.
9.3.26a: Occurs in patches though-out the west and central bioregion.
9.3.26b: Occurs in patches though-out the west and central bioregion.</t>
  </si>
  <si>
    <t>Significant habitat particularly for herbivores such as macropods and arboreal mammals</t>
  </si>
  <si>
    <t>Blackbraes RR</t>
  </si>
  <si>
    <t>1, 2, 4, (5)</t>
  </si>
  <si>
    <t>Mixed grassland to open grassland including Eragrostis sp., Aristida sp., Enneapogon sp., Iseilema sp., Chloris sp., or Dichanthium sp. on non-basalt derived alluvial deposits</t>
  </si>
  <si>
    <t>Variable mixed grassland including Eragrostis spp., Aristida spp., Enneapogon spp., Iseilema spp., Chloris spp. or Dichanthium spp. These grasslands may have isolated trees or small clumps of Eucalyptus leptophleba (Molloy red box) and/or E. microneura (G</t>
  </si>
  <si>
    <t xml:space="preserve"> High total grazing pressure is leading to degradation.</t>
  </si>
  <si>
    <t>9.3.26</t>
  </si>
  <si>
    <t>9.3.25: Occurs in patches through-out the central and southern bioregion.
9.3.25a: Occurs in patches through-out the central and southern bioregion.
9.3.25b: Occurs in patches through-out the central and southern bioregion.</t>
  </si>
  <si>
    <t>2, 5, 4</t>
  </si>
  <si>
    <t>Perry et al. (1970): Radnor, Balurga Unit 4, Koolburra Unit 3</t>
  </si>
  <si>
    <t>Dichanthium spp., and/or Astrebla spp. +/- Iseilema spp. grassland on alluvial deposits derived from basalt soils</t>
  </si>
  <si>
    <t>Grassland of Dichanthium spp. and/or Astrebla spp. and Iseilema spp. +/- isolated trees of Eucalyptus microneura (Georgetown box) +/- E. coolabah (coolibah) +/- Grevillea striata (beefwood) +/- Lysiphyllum sp. +/- E. tereticornis (bluegum) +/- E. leptophl</t>
  </si>
  <si>
    <t>High total grazing pressure is leading to degradation</t>
  </si>
  <si>
    <t>9.3.25</t>
  </si>
  <si>
    <t>Occurs extensively around Croydon in the west of the bioregion.</t>
  </si>
  <si>
    <t>Melaleuca viridiflora and/or M. citrolens low woodland +/- Eucalyptus spp. emergents on alluvial deposits</t>
  </si>
  <si>
    <t>Low woodland to low open-woodland of Melaleuca viridiflora (broad-leaved paperbark) and/or M. citrolens (scrub teatree) with Eucalyptus spp. and Corymbia spp. emergents. There is no shrub layer but isolated juveniles of the canopy species, Petalostigma ba</t>
  </si>
  <si>
    <t>9.3.24</t>
  </si>
  <si>
    <t>Occurs on the upper Einasleigh River and pockets in and adjacent to Great Basalt Wall in the central and southern bioregion. Vulnerable to invasion by exotic pasture species Pennisetum ciliare (buffel grass). Other weeds are Urochloa mosambicensis, Bidens</t>
  </si>
  <si>
    <t>Significant habitat as drought refuge, wildlife corridors and for arboreal animals.</t>
  </si>
  <si>
    <t>5, 2</t>
  </si>
  <si>
    <t>Acacia tephrina open forest on alluvial clay plains</t>
  </si>
  <si>
    <t xml:space="preserve">Open-forest to woodland of Acacia tephrina (boree). There is no mid layer though isolated individuals of Atalaya hemiglauca (whitewood), Lysiphyllum carronii (Queensland ebony) and Carissa lanceolata (currantbush) can occur. The ground layer is generally </t>
  </si>
  <si>
    <t>High total grazing pressure is leading to degradation.</t>
  </si>
  <si>
    <t>9.3.23</t>
  </si>
  <si>
    <t>9.3.22: Occurs extensively in the south of the bioregion. Subject to clearing. Vulnerable to invasion by exotic weed species including Themeda quadrivalvis (grader grass), Melinus repens (Red Natal grass), Hyptis suaveolens and Bidens pilosa (cobbler's pe</t>
  </si>
  <si>
    <t>Eucalyptus crebra or E. cullenii +/- Corymbia spp. open woodland on alluvial levees and terraces</t>
  </si>
  <si>
    <t>Open-woodland of Eucalyptus crebra (narrow-leaved ironbark) or E. cullenii (Cullen's ironbark) and Corymbia clarksoniana (Clarkson's bloodwood) and/or C. dallachiana (Dallachy's gum). The shrub layer can be absent to open and the ground layer is grassy. O</t>
  </si>
  <si>
    <t>9.3.22</t>
  </si>
  <si>
    <t>Occurs around Lakeland Downs the far north of the bioregion This unit has affinities with Cape York Peninsula regional ecosystems 3.3.16 and 3.3.36. Cymbidium canaliculatum is a frequent epiphyte on trees in this unit.</t>
  </si>
  <si>
    <t>Eucalyptus chlorophylla +/- Corymbia clarksoniana +/- Terminalia spp. woodland on alluvial plains</t>
  </si>
  <si>
    <t>Woodland to open-woodland of Eucalyptus chlorophylla (glossy-leaved box) +/- Erythrophleum chlorostachys (Cooktown ironwood) +/- Corymbia clarksoniana (Clarkson's bloodwood) +/- Terminalia platyptera (yellow-wood) +/- Melaleuca stenostachya (teatree). A v</t>
  </si>
  <si>
    <t>Clearing and high total grazing pressure are leading to degradation</t>
  </si>
  <si>
    <t>9.3.21</t>
  </si>
  <si>
    <t>Occurs from Mt. Surprise to Esmeralda in the central west of the bioregion. *Cryptostegia grandiflora (rubber vine) infestation and total high grazing pressures are leading to degradation. Weeds species Hyptis suaveolens and Malvastrum americanum can also</t>
  </si>
  <si>
    <t>2, 1, 5, (4)</t>
  </si>
  <si>
    <t>Perry et al. (1964): Belmore Unit 3</t>
  </si>
  <si>
    <t>Eucalyptus microneura +/- Corymbia spp. +/- E. leptophleba woodland on alluvial plains</t>
  </si>
  <si>
    <t>Woodland to low open-woodland of Eucalyptus microneura (Georgetown box) +/- Corymbia pocillum +/- E. leptophleba (Molloy red box) +/- Terminalia spp. There is an absent to sparse mixed shrub layer which can include juvenile canopy species, Gardenia vilhel</t>
  </si>
  <si>
    <t>9.3.20</t>
  </si>
  <si>
    <t>9.3.19: Occurs in two distinct areas in the central and south east of the bioregion. Vulnerable to exotic weeds Cryptostegia grandiflora (rubbervine), Parkinsonia aculeata and Malvastrum americanum (spiked Malvastrum) and invasive pasture species Penniset</t>
  </si>
  <si>
    <t>Eucalyptus coolabah and/or E. leptophleba woodland on alluvial plains</t>
  </si>
  <si>
    <t>Woodland to open-woodland of Eucalyptus coolabah (coolibah) and/or E. leptophleba (Molloy red box). There is generally no mid layer and a grassy ground layer. Occurs on alluvial plains adjacent to major watercourses, on dark clay soils washed down from ba</t>
  </si>
  <si>
    <t>Subject to degradation due to high total grazing pressure and the presence of weeds such as rubber vine (Cryptostegia grandiflora).</t>
  </si>
  <si>
    <t>9.3.19</t>
  </si>
  <si>
    <t>Occurs north of the Great Basalt Wall in the south of the bioregion. Dichanthium aristatum* is sometimes common.</t>
  </si>
  <si>
    <t>5, 4</t>
  </si>
  <si>
    <t>Casuarina cunninghamiana and/or Eucalyptus camaldulensis or E. tereticornis fringing open forest on channels and levees on basalt flows</t>
  </si>
  <si>
    <t xml:space="preserve">Open-forest to open-woodland of Casuarina cunninghamiana (river sheoak) and/or Eucalyptus tereticornis (bluegum) or E. camaldulensis (river red gum). Patches dominated by Melaleuca bracteata (black teatree) can also occur. The sub-canopy can be absent to </t>
  </si>
  <si>
    <t>Rubber vine (Cryptostegia grandiflora) infestation and total high grazing pressures are leading to degradation. Subject to some clearing</t>
  </si>
  <si>
    <t>9.3.17</t>
  </si>
  <si>
    <t xml:space="preserve">Close to the Wet Tropics boundary mainly in the central east bioregion. Vulnerable to weed infestation by Themeda quadrivalvis (grader grass), Panicum maximum (Guinea grass) and Praxelis clematidea. Not a fringing woodland and lacks the Melaleuca spp. in </t>
  </si>
  <si>
    <t>Girringun NP, Mount Lewis NP</t>
  </si>
  <si>
    <t>6, 4, 3</t>
  </si>
  <si>
    <t>Eucalyptus tereticornis and/or E. platyphylla and/or Corymbia clarksoniana woodland on alluvial flats, levees and plains</t>
  </si>
  <si>
    <t>Open-forest to open-woodland of Eucalyptus tereticornis (bluegum) and/or E. platyphylla (poplar gum) and/or C. clarksoniana (Clarkson's bloodwood) +/- Corymbia tessellaris (Moreton Bay ash). The sub canopy can be absent to open and include canopy species,</t>
  </si>
  <si>
    <t>Subject to minor clearing and degradation due to high total grazing pressure and the presence of weeds.</t>
  </si>
  <si>
    <t>9.3.16</t>
  </si>
  <si>
    <t>In areas of higher rainfall in the central east of the bioregion. Subject to clearing. Also very prone to weed infestation, including Lantana camara, Panicum maximum, Melinis repens, Passiflora sp. and Hyptis suaveolens In areas close to the Wet Tropics b</t>
  </si>
  <si>
    <t>Girringun NP, Evelyn Creek CP</t>
  </si>
  <si>
    <t>Eucalyptus tereticornis +/- Casuarina cunninghamiana +/- Melaleuca spp. fringing woodland on channels and levees</t>
  </si>
  <si>
    <t>Fringing woodland to open forest containing any combination of Casuarina cunninghamiana, Eucalyptus tereticornis and E. platyphylla +/- Lophostemon suaveolens +/- Nauclea orientalis +/- Corymbia tessellaris +/- C. clarksoniana. There is often an low sub-c</t>
  </si>
  <si>
    <t>Rubber vine (Cryptostegia grandiflora) infestation and total high grazing pressures are leading to degradation. Timber harvesting is removing significant habitat trees.</t>
  </si>
  <si>
    <t>9.3.15</t>
  </si>
  <si>
    <t>9.3.14: Occurs on rivers draining the Hodgkinson Basin metamorphics. Prone to weed infestation by Cryptostegia grandiflora, Melinus repens, Themeda quadrivalvis and Xanthium pungens. It usually occurs in a narrow band ranging from 1 to 50 metres wide, adj</t>
  </si>
  <si>
    <t>Palmer Goldfield RR, Mount Windsor NP, Mount Lewis NP</t>
  </si>
  <si>
    <t>3, (3.1)</t>
  </si>
  <si>
    <t>Neldner and Clarkson (1995): 50, Neldner and Clarkson (1995): 48</t>
  </si>
  <si>
    <t>Melaleuca spp. +/- Acacia spp. +/- Syzygium spp. +/- Leptospermum spp. fringing woodland on channels and levees</t>
  </si>
  <si>
    <t>Fringing woodland to open-forest of Melaleuca fluviatilis (teatree) and/or M. leucadendra (weeping teatree) and/or M. argentea (silver-leafed paperbark) +/- Eucalyptus tereticornis (bluegum) or Eucalyptus camaldulensis (river red gum) +/- Nauclea oriental</t>
  </si>
  <si>
    <t>Rubber vine (Cryptostegia grandiflora) infestation and high total grazing pressure are leading to degradation. Weedy forbs such as Passiflora foetida var. foetida, Hyptis suaveolens, Achyranthes aspera, Euphorbia hirta, are frequent in the ground layer</t>
  </si>
  <si>
    <t>9.3.14</t>
  </si>
  <si>
    <t xml:space="preserve">Generally occurs on western flowing rivers on the western side of the bioregion. This site is vulnerable to weed infestation and the ground layer particularly was heavily infested with weeds, including Cryptostegia grandiflora (rubbervine), Vulnerable to </t>
  </si>
  <si>
    <t>Palmer Goldfield RR, Bulleringa NP, Chillagoe-Mungana Caves NP, [Hann Tableland NP], [Kuranda NP]</t>
  </si>
  <si>
    <t>2, 4, 3, 1, (5)</t>
  </si>
  <si>
    <t>Melaleuca spp., Eucalyptus camaldulensis and Casuarina cunninghamiana fringing open forest on streams and channels</t>
  </si>
  <si>
    <t>Fringing open-forest to low woodland containing any combination of Melaleuca argentea (silver-leafed paperbark), M. fluviatilis (teatree) or M. leucadendra (weeping teatree), Eucalyptus camaldulensis (river red gum), Casuarina cunninghamiana (river sheoak</t>
  </si>
  <si>
    <t>Rubber vine (Cryptostegia grandiflora) infestation, total high grazing pressures and alluvial mining are leading to degradation.</t>
  </si>
  <si>
    <t>9.3.13</t>
  </si>
  <si>
    <t>16d</t>
  </si>
  <si>
    <t>9.3.12: Occurs on major rivers through-out the bioregion. Generally mapped in a mosaic with fringing woodland regional ecosystems.
9.3.12a: Occurs in major rivers through-out the bioregion.
9.3.12b: Occurs on major rivers through-out the bioregion.</t>
  </si>
  <si>
    <t>Bulleringa NP, Palmer Goldfield RR, Paluma Range NP, Mount Windsor NP, Mount Lewis NP, Dalrymple NP, Porcupine Gorge NP, White Mountains NP</t>
  </si>
  <si>
    <t>2, 4, 1, 3, (5)</t>
  </si>
  <si>
    <t>River beds and associated waterholes on major rivers and channels</t>
  </si>
  <si>
    <t>Sandy or rocky river beds sometimes with waterholes and lagoons. Occurs along major rivers and channels (BVG1M: 16d)
 Major vegetation communities include: 
9.3.12a: Riverine wetland or fringing riverine wetland. Sandy river beds sometimes with patches of</t>
  </si>
  <si>
    <t>9.3.12</t>
  </si>
  <si>
    <t>9.3.11: Occurs extensively though the McBride basalts and the Great Basalt Wall in the central and southern bioregion respectively.
9.3.11a: Occurs in scattered patches in the central and southern bioregion.
9.3.11b: Confined to within the Great Basalt Wa</t>
  </si>
  <si>
    <t>Seasonal wetlands significant for water bird feeding and breeding.
9.3.11a: Seasonal wetlands significant for water bird feeding and breeding.</t>
  </si>
  <si>
    <t>Undara Volcanic NP, Great Basalt Wall NP</t>
  </si>
  <si>
    <t>5, (4), (6), (2)</t>
  </si>
  <si>
    <t>Wetlands (sometimes ephemeral) with aquatic species and fringed with Eucalyptus spp. communities within basalt plains and flows</t>
  </si>
  <si>
    <t>Wetlands (sometimes ephemeral), fringed by grasses and sedges or with a fringing woodland which can contain Eucalyptus camaldulensis (river red gum) or E. tereticornis (bluegum) or Melaleuca fluviatilis (teatree). Occurs in pockets surrounded by rocky bas</t>
  </si>
  <si>
    <t>High total grazing pressure and weeds such as ponded pastures and Acacia farnesiana are leading to degradation.</t>
  </si>
  <si>
    <t>9.3.11</t>
  </si>
  <si>
    <t>9.3.10: Occurs in the central and southern bioregion. Subject to invasive weed species Cryptostegia grandiflora (rubbervine), Themeda quadrivalvis (grader grass), Acacia farnesiana (mimosa), Melinus repens (Red Natal grass), Passiflora foetida (stinking p</t>
  </si>
  <si>
    <t>Springs associated with this ecosystem are significant for local fauna and may support endemic flora.</t>
  </si>
  <si>
    <t>Undara Volcanic NP, Mount Rosey RR, Blackbraes NP, Porcupine Gorge NP, Forty Mile Scrub NP, Kinrara NP, Great Basalt Wall NP</t>
  </si>
  <si>
    <t>Melaleuca bracteata low closed forest +/- Eucalyptus spp. emergents or vine thicket species on swamps in basalt plains</t>
  </si>
  <si>
    <t>Low closed-forest to woodland of Melaleuca bracteata Occurs on swamps and occasionally along creek lines on basalt geologies. (BVG1M: 21b)
 Major vegetation communities include: 
9.3.10a: Palustrine wetland (e.g. vegetated swamp). Low closed-forest to woo</t>
  </si>
  <si>
    <t>9.3.10</t>
  </si>
  <si>
    <t>Occurs in a restricted area east of the Great Basalt Wall in the south of the bioregion. Vulnerable to invasive weed species Cryptostegia grandiflora (rubbervine) and Malvastrum americanum (spiked Malvastrum) and exotic pasture species Cenchrus ciliaris (</t>
  </si>
  <si>
    <t>Possible regional refuge for some species.</t>
  </si>
  <si>
    <t>Acacia cambagei +/- A. harpophylla woodland on cracking clay soils</t>
  </si>
  <si>
    <t>Woodland to low closed-forest of Acacia cambagei (gidgee) +/- A. harpophylla (brigalow). There is often an open sub-canopy which can contain A. cambagei, Lysiphyllum carronii (Queensland ebony), Eremophila mitchellii (false sandalwood) and Terminalia oblo</t>
  </si>
  <si>
    <t>Rare ecosystem. Clearing and high total grazing pressure are leading to degradation.</t>
  </si>
  <si>
    <t>9.3.9</t>
  </si>
  <si>
    <t>Occurs in the central eastern parts of the bioregion adjacent to the Wet Tropics bioregional boundary.</t>
  </si>
  <si>
    <t>6, 4</t>
  </si>
  <si>
    <t>Eucalyptus moluccana woodland on alluvial deposits</t>
  </si>
  <si>
    <t>Woodland to open-forest of Eucalyptus moluccana (gum-topped box) +/- E. tereticornis (bluegum) +/- E. crebra (narrow-leaved ironbark). The shrub layer varies from absent to scattered shrubs including juvenile E. moluccana, Acacia spp. and Petalostigma pub</t>
  </si>
  <si>
    <t>9.3.8</t>
  </si>
  <si>
    <t>Occurs in the central and southern parts of the bioregion. Distinguished from RE 9.3.4 by being on Tertiary surfaces, rather than Quaternary alluvial surfaces.</t>
  </si>
  <si>
    <t>Includes both seasonal and permanent wetlands significant as feeding and breeding sites for water birds, and as drought refuge.</t>
  </si>
  <si>
    <t>Blackbraes RR, Blackbraes NP, Great Basalt Wall NP</t>
  </si>
  <si>
    <t>5, 6, 2, 4, (2.9)</t>
  </si>
  <si>
    <t>Wetlands and seasonally inundated grasslands with a fringing open woodland of mixed Eucalyptus spp. on Tertiary surfaces</t>
  </si>
  <si>
    <t>Wetlands and seasonally inundated grasslands with a fringing open-woodland of mixed Eucalyptus spp. varying between Eucalyptus platyphylla (poplar gum), E. leptophleba (Molloy red box), E. camaldulensis (river red gum) or E. tereticornis (bluegum), E. bro</t>
  </si>
  <si>
    <t>Ponded pastures and seasonally high total grazing pressure are leading to degradation.</t>
  </si>
  <si>
    <t>9.3.7</t>
  </si>
  <si>
    <t>9.3.6: Occurs through-out the bioregion. Vulnerable to invasion by weeds Melinus repens (Red Natal grass), Lantana camara, Themeda quadrivalvis (grader grass), Malvastrum americanum (spiked Malvastrum) and Xanthium pungens (thornapple). Corymbia clarksoni</t>
  </si>
  <si>
    <t>Includes seasonal wetlands important for water bird feeding.
9.3.6a: Includes seasonal wetlands important for water bird feeding.</t>
  </si>
  <si>
    <t>Girringun NP, Great Basalt Wall NP</t>
  </si>
  <si>
    <t>4, 6, 5, (3), (10.3)</t>
  </si>
  <si>
    <t>Eucalyptus platyphylla +/- Eucalyptus spp. +/- Corymbia spp. woodland on alluvial plains</t>
  </si>
  <si>
    <t>Woodland to open-woodland of Eucalyptus platyphylla (poplar gum) +/- Corymbia spp. The mid layer is generally absent and the ground layer is sparse. Occurs on alluvial plains and run-on areas, often on Tertiary remnant surfaces. Often on areas with clay s</t>
  </si>
  <si>
    <t>9.3.6</t>
  </si>
  <si>
    <t>Occurs on alluvial plains in the southern half of the bioregion. Subject to invasion by weeds Cryptostegia grandiflora (rubbervine), Acacia farnesiana (mimosa), Melinus repens (Red Natal grass), Lantana camara and Malvastrum americanum (spiked Malvastrum)</t>
  </si>
  <si>
    <t>Blackbraes RR, Porcupine Gorge NP, Blackbraes NP</t>
  </si>
  <si>
    <t>2, 4, 5, (2.9)</t>
  </si>
  <si>
    <t>Eucalyptus brownii +/- Eucalyptus spp. +/- Corymbia spp. open woodland on alluvial plains</t>
  </si>
  <si>
    <t>Open-woodland to woodland of Eucalyptus brownii (Reid River box) +/- E. crebra (narrow-leaved ironbark) +/- Corymbia dallachiana (Dallachy's gum) +/- E. leptophleba (Molloy red box) +/- E. camaldulensis (river red gum). There may be a very open sub-canopy</t>
  </si>
  <si>
    <t>High total grazing pressure and clearing are leading to degradation.</t>
  </si>
  <si>
    <t>9.3.5</t>
  </si>
  <si>
    <t>Occurs on alluvial plains throughout the bioregion. The wetlands in this unit are usually shallow and dry out in the dry season. The floristic composition and dominance of this unit varies with locality, depth of water, flooding frequency and the substrat</t>
  </si>
  <si>
    <t>Seasonal and permanent fresh water habitats significant for water bird feeding, breeding and drought refuge</t>
  </si>
  <si>
    <t>[Great Basalt Wall NP]</t>
  </si>
  <si>
    <t>6, 4, 3, 5, (1), (2)</t>
  </si>
  <si>
    <t>Permanent or seasonal wetlands frequently fringed by narrow bands of trees and shrubs including various mixes of Melaleuca spp. and Eucalyptus spp. on alluvial plains</t>
  </si>
  <si>
    <t>Wetlands frequently fringed by narrow bands of trees and shrubs including various mixes of Melaleuca viridiflora (broad-leaved paperbark), Eucalyptus camaldulensis (river red gum) or E. tereticornis (bluegum), Corymbia tessellaris (Moreton Bay ash), E. pl</t>
  </si>
  <si>
    <t>Subject to clearing. Ponded pastures and high total grazing pressure are leading to loss of habitat and siltation.</t>
  </si>
  <si>
    <t>9.3.4</t>
  </si>
  <si>
    <t>16b</t>
  </si>
  <si>
    <t>9.3.3: Occurs extensively through-out the bioregion.
9.3.3a: Occurs on alluvial plains in the central part of the bioregion. This unit is distinguished from RE 9.3.2 by having Corymbia spp. and Eucalyptus spp. as a major component of the vegetation commun</t>
  </si>
  <si>
    <t>Dalrymple NP, Blackbraes RR, Bulleringa NP, Undara Volcanic NP, [Hann Tableland NP], [Kuranda NP], [Mount Lewis NP]</t>
  </si>
  <si>
    <t>4, 2, 3, 1, (5), (6), (2.6)</t>
  </si>
  <si>
    <t>Corymbia spp. and Eucalyptus spp. dominated mixed woodland on alluvial flats, levees and plains</t>
  </si>
  <si>
    <t>Mixed woodland to open-woodland often dominated by Eucalyptus leptophleba (Molloy red box) but also including combinations of the species E. platyphylla (poplar gum), Corymbia clarksoniana (Clarkson's bloodwood), E. crebra (narrow-leaved ironbark), C. tes</t>
  </si>
  <si>
    <t>High total grazing pressure and weeds such as Hyptis suaveolens are leading to degradation. Subject to minor clearing.</t>
  </si>
  <si>
    <t>9.3.3</t>
  </si>
  <si>
    <t>Confined to the north of the bioregion. Cryptostegia grandiflora (rubber vine) infestation and total high grazing pressures are leading to degradation. Logging is occurring in some areas. This unit is distinguished from communities 9.3.3a and 9.3.3e by no</t>
  </si>
  <si>
    <t>Perry et al. (1964): Georgetown Unit 6</t>
  </si>
  <si>
    <t>Eucalyptus leptophleba and/or E. chlorophylla +/- Corymbia dallachiana woodland on river levees and terraces</t>
  </si>
  <si>
    <t>Woodland to open-woodland of Eucalyptus leptophleba (Molloy red box) and/or E. chlorophylla (glossy-leaved box) +/- Corymbia dallachiana (Dallachy's gum) +/- C. clarksoniana (Clarkson's bloodwood) +/- E. cullenii (Cullen's ironbark). There is usually a sp</t>
  </si>
  <si>
    <t>9.3.2</t>
  </si>
  <si>
    <t>Generally on eastern flowing rivers in the south of the bioregion. Vulnerable to invasive weeds Lantana camara, Melinus repens (Red Natal grass), Cryptostegia grandiflora (rubbervine), Xanthium pungens (thornapple), Sida rhombifolia (Paddy's lucerne), Hyp</t>
  </si>
  <si>
    <t>Paluma Range NP, Dalrymple NP, White Mountains RR, Porcupine Gorge NP, Great Basalt Wall NP, Pinnacles NP, White Mountains NP</t>
  </si>
  <si>
    <t>4, (5), (6)</t>
  </si>
  <si>
    <t>Eucalyptus camaldulensis and/or E. tereticornis +/- Melaleuca spp. +/- Casuarina cunninghamiana fringing woodland on channels and levees</t>
  </si>
  <si>
    <t xml:space="preserve">Fringing woodland to open-forest of Eucalyptus camaldulensis (river red gum) and/or E. tereticornis (bluegum) +/- Melaleuca fluviatilis (teatree) and/or M. leucadendra (weeping teatree) +/- Casuarina cunninghamiana (river sheoak) +/- Corymbia tessellaris </t>
  </si>
  <si>
    <t>9.3.1</t>
  </si>
  <si>
    <t>Occurs from near Mt Flat Top on the Clarke Range (40km west of Lethebrook) to Pisgah Range 20km north of Nebo in subregion 3. In subregion 4 it is mapped on the Polygon Range, Coast Range and Peninsula Range. Ranges from good to very poor. Many areas have</t>
  </si>
  <si>
    <t>Habitat for the threatened species Glossy Black Cockatoo, which is listed as "Vulnerable" in the Queensland Nature conservation Act 1992. Habitat for Comesperma oblongatum which is listed as "Vulnerable" under both the Queensland Nature Conservation Act 1</t>
  </si>
  <si>
    <t>Eungella NP</t>
  </si>
  <si>
    <t>Bailey et al. (2003), AL-12; Bean (1992b), Og (in part); Brushe et al. (in prep), Map units c88, c89</t>
  </si>
  <si>
    <t>Corymbia intermedia +/- E. portuensis +/- E. exserta open forest to woodland with areas of Allocasuarina spp. +/- Banksia integrifolia open forest on high ranges, on Mesozoic to Proterozoic igneous rocks</t>
  </si>
  <si>
    <t>Corymbia intermedia woodland to open-forest (15-34m tall). Includes small areas dominated by Allocasuarina littoralis and/or Eucalyptus exserta and/or Lophostemon confertus woodland to closed-forest (3-15m tall). Associated canopy species may include E. p</t>
  </si>
  <si>
    <t>8.12.32</t>
  </si>
  <si>
    <t>8.12.31a: Scattered along the Clarke and Connors Ranges from Pine Mountain (west of Bloomsbury) to Fort Arthur (20km south-west of Clairview) in subregion3. In subregion 4 it is found on the Polygon Range and Coast Range. Often in relatively good conditio</t>
  </si>
  <si>
    <t>Habitat for the Glossy Black Cockatoo and Ozothamnus eriocephalus, both listed as "Vulnerable" in the Queensland Nature conservation Act 1992 and also Plectranthus graniticola which is listed as "Vulnerable" under both the Queensland Nature Conservation A</t>
  </si>
  <si>
    <t>Eungella NP, Homevale NP, Pioneer Peaks NP</t>
  </si>
  <si>
    <t>3, (4)</t>
  </si>
  <si>
    <t>Bean (1992b), Et (in part), Lo (in part); Brushe et al. (in prep), Map Unit c86</t>
  </si>
  <si>
    <t>Eucalyptus resinifera and/or E. portuensis and/or E. acmenoides and/or Allocasuarina spp. closed forest on moist upper slopes of ranges on Mesozoic to Proterozoic igneous rocks</t>
  </si>
  <si>
    <t>Eucalyptus resinifera and/or E. portuensis and/or E. acmenoides and/or Allocasuarina littoralis and/or A. torulosa closed-forest to low open-forest (to closed-scrub) (4-40m tall). Other associated species in the canopy may include Corymbia intermedia, Syn</t>
  </si>
  <si>
    <t>8.12.31</t>
  </si>
  <si>
    <t>6b</t>
  </si>
  <si>
    <t>Confined to Mt Dryander in subregion 1. Approximately 15km north of Proserpine and 15km west of Airlie Beach. Probably good given the remoteness, and is probably fairly resistant to weed invasion having a heavily closed canopy. Distinguished from all othe</t>
  </si>
  <si>
    <t>ISSUES: Fire sensitive.</t>
  </si>
  <si>
    <t xml:space="preserve">A rare regional ecosystem dominated by an endemic species (Ristantia waterhousei) which is listed as Vulnerable under the Queensland Nature Conservation Act 1992. Also habitat for Medicosma obovata which is highly restricted in distribution and listed as </t>
  </si>
  <si>
    <t>Dryander NP</t>
  </si>
  <si>
    <t>Evergreen notophyll Ristantia waterhousei mossy forest, of uplands, on rhyolite</t>
  </si>
  <si>
    <t>Evergreen notophyll mossy forest. The canopy is dominated by Ristantia waterhousei. Other canopy species may include Pouteria queenslandica, Cryptocarya macdonaldii, Cryptocarya murrayi, Archontophoenix alexandrae, Argyrodendron actinophyllum subsp. diver</t>
  </si>
  <si>
    <t>8.12.30</t>
  </si>
  <si>
    <t>OSC</t>
  </si>
  <si>
    <t>8.12.29a: Occurs at Cape Hillsborough on the mainland and on islands from Hook Island in the north to Keswick and St Bees Island in the south. Also found on South Percy Island in the Northumberland Island Group. Relatively good except on those islands whi</t>
  </si>
  <si>
    <t>SEASON: 8.12.29a and b: Early winter, or storm burning seasons. INTENSITY: 8.12.29a and c: Low to moderate. INTERVAL: 8.12.29a and b: 4 - 7 years. STRATEGY: 8.12.29a and b: Aim to retain at least 25% unburnt in any given year. ISSUES: 8.12.29a and b: Fire</t>
  </si>
  <si>
    <t>Habitat for Acacia polyadenia listed as "Near Threatened" in the Queensland Nature Conservation Act 1992. Also habitat for Leucopogon cuspidatus listed as "Vulnerable" in the Environment Protection and Biodiversity Conservation Act 1999. Habitat for Lepto</t>
  </si>
  <si>
    <t>Whitsunday Islands NP, Lindeman Islands NP, Gloucester Island NP, South Cumberland Islands NP, Cape Hillsborough NP, Broad Sound Islands NP, Brampton Islands NP, Percy Isles NP, Northumberland Islands NP, Repulse Islands NP, Newry Islands NP, Smith Island</t>
  </si>
  <si>
    <t>1, 6, 2, 5, (11.14), (4)</t>
  </si>
  <si>
    <t>Batianoff, Dillewaard and Franks (1997), Vegetation unit 23b (in part), and 25 (in part); Bean (1991), Vegetation type 5; Cumming (1997), Vegetation type 20; Kemp (2009), All, Allc, Avs; Ryan et al. (2003), Vegetation unit 8H; Queensland Herbarium (2008),</t>
  </si>
  <si>
    <t>Allocasuarina littoralis and/or Lophostemon confertus and/or Acacia spp. and/or Grevillea banksii open shrubland on islands and headlands, on Mesozoic to Proterozoic igneous and Tertiary acid to intermediate rocks</t>
  </si>
  <si>
    <t>Allocasuarina littoralis and/or Lophostemon confertus and/or Acacia leptostachya and/or Acacia disparrima subsp. disparrima and/or Acacia julifera subsp. curvinervia and/or Grevillea banksii open-shrubland to closed-scrub (0.4 -10m tall). The canopy is ve</t>
  </si>
  <si>
    <t>8.12.29</t>
  </si>
  <si>
    <t>5b</t>
  </si>
  <si>
    <t>Restricted to subregion 1 coastal areas from the northern parts of the Dryander range (4km north of Earlando) to Bluff Point (5km north-west of Airlie Beach). May occur on some of the northern islands. Reasonably good, though the ecosystem is at risk from</t>
  </si>
  <si>
    <t>Habitat for plants listed as "Near Threatened" under the Queensland Nature Conservation Act 1992 (Actephila sessilifolia, Brachychiton compactus, Cassia sp. (Paluma Range G.Sankowsky+ 450), Macropteranthes fitzalanii, Bonamia dietrichiana and Solanum spor</t>
  </si>
  <si>
    <t>McDonald (1995), Group 2</t>
  </si>
  <si>
    <t>Semi-evergreen microphyll Acacia fasciculifera, Terminalia spp., Brachychiton spp. vine forest to vine thicket, of near-coastal foothills, on volcanics (subregion 1)</t>
  </si>
  <si>
    <t>Semi-evergreen microphyll vine forest to vine thicket. Emergents are sometimes present, such as Araucaria cunninghamii, Euroschinus falcatus, Brachychiton compactus, Brachychiton australis and Paraserianthes toona. The canopy consists of species such as A</t>
  </si>
  <si>
    <t>8.12.28</t>
  </si>
  <si>
    <t>8.12.27a: Occurs around Mackay, from Shoal Point south to the Pioneer River and west to Sugarloaf Peak. The total area has been greatly reduced since pre-clearing time, with only small scattered patches remaining in 2006. Very poor, with most remnant area</t>
  </si>
  <si>
    <t>ISSUES: A geographically restricted ecosystem with remaining remnants largely modified by weed species including penny leaf (Dalbergia sissoo). Canopy trees provide important tree hollows.</t>
  </si>
  <si>
    <t>A naturally restricted ecosystem.
8.12.27b: A naturally restricted ecosystem.</t>
  </si>
  <si>
    <t>Cape Palmerston NP</t>
  </si>
  <si>
    <t>Batianoff, Dillewaard and Franks (1997), Vegetation unit 27 (Et and Ct); Champion (1994), Unit A and Unit C</t>
  </si>
  <si>
    <t>Corymbia tessellaris and/or Eucalyptus tereticornis +/- C. intermedia +/- C. clarksoniana open forest with a secondary tree layer of Livistona decora, on low hills on Mesozoic to Proterozoic igneous rocks</t>
  </si>
  <si>
    <t>Corymbia tessellaris and/or Eucalyptus tereticornis open-forest. Common associated to codominant species in the canopy include C. intermedia and C. clarksoniana. Other occasional associated species may include Livistona decora, Albizia procera, E. drepano</t>
  </si>
  <si>
    <t>8.12.27</t>
  </si>
  <si>
    <t xml:space="preserve">Occurs on the mainland from Woodwark Bay (10km south-west of Airlie Beach), south to the Proserpine River mouth and a patch just north of Mackay. It is also on many islands from North Molle to Curlew Island. Threats include clearing (many areas are rural </t>
  </si>
  <si>
    <t>SEASON: Late winter burns are indicated although storm burning could be trialled providing results were carefully monitored. INTENSITY: Moderate to hot. INTERVAL: 3 - 5 years. ISSUES: In many areas, vine forest understoreys have developed to the point whe</t>
  </si>
  <si>
    <t>Habitat for the significant species Atalaya rigida, Xylosma ovatum listed as "Near Threatened" in the Queensland Nature Conservation Act 1992 and Proserpine Rock Wallaby listed as "Endangered" in the Queensland Nature Conservation Act 1992.</t>
  </si>
  <si>
    <t>Molle Islands NP, Dryander NP, Smith Islands NP, South Cumberland Islands NP, Whitsunday Islands NP, Brampton Islands NP, Northumberland Islands NP, Lindeman Islands NP, Conway NP, Percy Isles NP, [Holbourne Island NP]</t>
  </si>
  <si>
    <t>Batianoff, Dillewaard and Franks (1997), Vegetation unit 27 (in part); Warrien and Lavarack (in prep), Vegetation unit 5d (in part), 5e (in part), 6i (in part)</t>
  </si>
  <si>
    <t>Corymbia tessellaris and/or Eucalyptus tereticornis open forest on hill slopes of islands and near coastal areas, on Mesozoic to Proterozoic igneous rocks, and Tertiary acid to intermediate volcanics</t>
  </si>
  <si>
    <t>Corymbia tessellaris and/or Eucalyptus tereticornis open-forest. Other occasional to rarely present species in the canopy may include Acacia spirorbis subsp. solandri, Lophostemon confertus, Timonius timon, E. platyphylla, Albizia procera, C. intermedia C</t>
  </si>
  <si>
    <t>The constrained use of fire in semi-urban areas is resulting in severe weed invasion over an estimated 80% of regional ecosystems remnant area.</t>
  </si>
  <si>
    <t>8.12.26</t>
  </si>
  <si>
    <t xml:space="preserve">Occurs on Hayman Island in the north, Goldsmith Island, Rabbit Island, Keswick Island and St Bees Island in the south. Damaged by goats and possums on Hayman Island. Damaged by goats on St. Bees Island where the natural ground layer has been modified and </t>
  </si>
  <si>
    <t>SEASON: Winter or storm burning season. INTENSITY: Low to moderate, in areas of vine forest emergence; otherwise hot. INTERVAL: 3 - 6 years. STRATEGY: Retain at least 30% unburnt in any given year. ISSUES: In some areas associated with grasslands (regiona</t>
  </si>
  <si>
    <t>A rare (&lt; 1000ha) regional ecosystem. Habitat for the poorly known orchid Nervilia plicata. Habitat for Koalas on St Bees island where they have been introduced, but where they are considered to be a valuable population of an animal which is threatened el</t>
  </si>
  <si>
    <t>South Cumberland Islands NP, Newry Islands NP, Smith Islands NP</t>
  </si>
  <si>
    <t>Batianoff (1996), Vegetation unit 6Eh, 6Et; Kemp (2009), Etf, Etfv, Etw, Etfvp; Warrien and Lavarack (in prep), Vegetation unit 5d (in part), 5e (in part), 6i (in part)</t>
  </si>
  <si>
    <t>Eucalyptus tereticornis +/- E. tereticornis x E. platyphylla woodland on hill slopes of islands on Mesozoic to Proterozoic igneous rocks</t>
  </si>
  <si>
    <t>Eucalyptus tereticornis woodland to open-forest. E. tereticornis x platyphylla is a common associated species in the canopy. Other occasional species in the canopy may include Allocasuarina littoralis, Corymbia clarksoniana, E. platyphylla and C. tessella</t>
  </si>
  <si>
    <t>8.12.25</t>
  </si>
  <si>
    <t>Occurs in subregion 3 scattered on the western edge of the Clarke and Connors Range from Proserpine Dam to 35km south of St Lawrence. It is most extensive on Dick's Tableland and Connors Range west of St Lawrence. Has been subject to some selective timber</t>
  </si>
  <si>
    <t>SEASON: Autumn - Winter. INTENSITY: Low to moderate. INTERVAL: 3 - 6 years. STRATEGY: Aim to retain 70% in any given year. ISSUES: Most areas of this ecosystem have a long history of grazing. Fire should not be applied in areas adjacent to Eungella honeye</t>
  </si>
  <si>
    <t>Habitat for some species which are uncommon in the bioregion and are outliers from more southern or high altitude areas including Polygala japonica, Dichelachne micrantha, Hardenbergia violacea, Microlaena stipoides, Ranunculus lappaceus and Veronica pleb</t>
  </si>
  <si>
    <t>Eungella NP, Homevale RR</t>
  </si>
  <si>
    <t>Bean (1992b), Vegetation type Ec (in part)</t>
  </si>
  <si>
    <t>Eucalyptus moluccana woodland on elevated tablelands on Mesozoic to Proterozoic igneous rocks</t>
  </si>
  <si>
    <t>Eucalyptus moluccana woodland to open-forest. Common to occasional associated canopy species may include E. drepanophylla and Corymbia citriodora. Other occasional species in the canopy which may be present include E. portuensis, C. intermedia, E. teretic</t>
  </si>
  <si>
    <t>8.12.23</t>
  </si>
  <si>
    <t>Occurs on the eastern side of the Connors Range in southern parts of subregion 3. Also in subregion 2 from Newry Island to an area 3km north of The Leap and from Hay Point to Hill Creek (just north of Carmila). Generally relatively good, though some areas</t>
  </si>
  <si>
    <t>SEASON: Winter through to storm burning. INTENSITY: Low to moderate. INTERVAL: 3 - 6 years. STRATEGY: Aim to retain 25% unburnt in any given area. ISSUES: Emphasis should be placed on the general principles of mosaic burning and diversity of fire types.</t>
  </si>
  <si>
    <t>Habitat for the threatened species Cycas ophiolitica listed as "Endangered" under the Queensland Nature Conservation Act 1992 and Acacia jackesiana listed as "Near Threatened" under the Queensland Nature Conservation Act 1992. Northern limit of Cycas ophi</t>
  </si>
  <si>
    <t>Cape Palmerston NP, Newry Islands NP, Mount Hector CP</t>
  </si>
  <si>
    <t>3, 2, (11.14)</t>
  </si>
  <si>
    <t>Batianoff, Dillewaard and Franks (1997), Vegetation units 26 and 27 (in part); Cumming (1997), Vegetation types 9, 11, 12, 14, 15</t>
  </si>
  <si>
    <t>Eucalyptus drepanophylla and/or Corymbia clarksoniana +/- C. erythrophloia +/- E. platyphylla +/- E. exserta +/- C. trachyphloia woodland on hills and ranges at low to moderate altitudes, in drier areas</t>
  </si>
  <si>
    <t>Eucalyptus drepanophylla and/or Corymbia clarksoniana woodland to open-forest. Common to occasional codominant to associated species may include C. erythrophloia, E. platyphylla, E. exserta, C. trachyphloia and C. intermedia. Other rare to occasional spec</t>
  </si>
  <si>
    <t>8.12.22</t>
  </si>
  <si>
    <t>8.12.20:  Extensively cleared for agriculture and pastoral lands.
8.12.20a: In the past it occurred from Yeates Ck (20km south-east of Bowen) to near Bucasia in North Mackay and also near Mt Christian (25km south of Sarina). In 2006 it is found in much sm</t>
  </si>
  <si>
    <t xml:space="preserve">SEASON: 8.12.20a: Winter through to storm burning. 8.12.20c: Any time providing sufficient soil moisture is present (active growing season). INTENSITY: Low to moderate. INTERVAL: 8.12.20a: 3 - 6 years. 8.12.20c: 4 - 8 years. STRATEGY: 8.12.20a: Ensure at </t>
  </si>
  <si>
    <t>Potential habitat for the species Rhamphicarpa australiensis which is listed as "Near Threatened" under the Queensland Nature Conservation Act 1992.
8.12.20c: Habitat for Callicarpa thozetii which is listed as "Endangered" under the Queensland Nature Cons</t>
  </si>
  <si>
    <t>Newry Islands NP, Skull Knob CP, Eungella NP, Cape Hillsborough NP, [Andromache CP]</t>
  </si>
  <si>
    <t>2, 6, (3)</t>
  </si>
  <si>
    <t>Bailey et al. (2003), EP-12; Brushe et al. (in prep), Map units c34-12</t>
  </si>
  <si>
    <t>Eucalyptus drepanophylla and/or E. platyphylla +/- Corymbia spp. +/- E. crebra woodland on low gently undulating landscapes on Mesozoic to Proterozoic igneous rocks</t>
  </si>
  <si>
    <t>Eucalyptus platyphylla and/or E. drepanophylla woodland to open-forest (10-25m tall). Associated species in the canopy may include E. crebra, Corymbia clarksoniana, C. intermedia, E. tereticornis and C. dallachiana. A sparse to mid-dense secondary tree la</t>
  </si>
  <si>
    <t>8.12.20</t>
  </si>
  <si>
    <t>Occurs on ranges in subregions 1 and 3. Mapped in Dryander and Conway National Parks, along the Clarke and Connors Ranges from west of Cathu to 15km south of Credition and in small patches south to Sarina. Some areas have been logged and some have been su</t>
  </si>
  <si>
    <t>Habitat for a number of plant species listed in the Queensland Nature Conservation Act 1992 as "Near Threatened" (Macropteranthes fitzalanii, Rourea brachyandra, Rhodamnia glabrescens, Sarcotoechia heterophylla, and Actephila sessilifolia) and "Vulnerable</t>
  </si>
  <si>
    <t>Eungella NP, Conway NP, Dryander NP, Bluff Hill NP, Pioneer Peaks NP, Mount Martin NP, Mount Ossa NP, Andromache CP, St Helens Gap CP</t>
  </si>
  <si>
    <t>Semi-deciduous complex notophyll feather palm vine forest, of sheltered gullies and slopes, of foothills and uplands, on Mesozoic to Proterozoic igneous rocks</t>
  </si>
  <si>
    <t>Semi-deciduous complex notophyll feather palm vine forest, of sheltered gullies and slopes, of foothills and uplands on Mesozoic to Proterozoic igneous rocks</t>
  </si>
  <si>
    <t>Semi-deciduous complex notophyll feather palm vine forest. Argyrodendron actinophyllum subsp. diversifolium may be prominent in the emergent layer or in the canopy. Other emergents may include Alstonia scholaris, Terminalia sericocarpa, Cryptocarya hyposp</t>
  </si>
  <si>
    <t>8.12.19</t>
  </si>
  <si>
    <t>Occurs in subregion 1 from Hideaway Bay south to the Proserpine River, including Cape Conway on the mainland and also on many islands such as Whitsunday Island, Hook Island, Long Island, Keswick Island and Scawfell Island. Condition is mostly good, though</t>
  </si>
  <si>
    <t>Habitat for Graptophyllum excelsum, Macropteranthes fitzalanii, Hernandia bivalvis, Rhodamnia pauciovulata, Rourea brachyandra, Rhodamnia glabrescens, Brachychiton compactus, Actephila sessilifolia, Liparis simmondsii and Cassia sp. (Paluma Range G.Sankow</t>
  </si>
  <si>
    <t>Conway NP, Dryander NP, Whitsunday Islands NP, Molle Islands NP, South Cumberland Islands NP, Conway CP</t>
  </si>
  <si>
    <t>Kemp (2009), Vsa</t>
  </si>
  <si>
    <t>Semi-evergreen notophyll/microphyll to complex notophyll Argyrodendron spp. vine forest +/- Araucaria cunninghamii, of foothills and uplands on near-coastal ranges and islands, on Mesozoic to Proterozoic igneous rocks</t>
  </si>
  <si>
    <t>Semi-evergreen notophyll/microphyll to complex notophyll Argyrodendron spp. vine forest. Emergents are often present and may include Araucaria cunninghamii, Argyrodendron polyandrum and Paraserianthes toona. Canopy trees include species such as Argyrodend</t>
  </si>
  <si>
    <t>8.12.18</t>
  </si>
  <si>
    <t>8.12.17a: Occurs only in subregion 3, in the mountains at high altitude. It is found in Eungella National Park on Clarke Range, on Blue Mountain (30km south-west of Sarina) and in an area about 10km south of Sarina. Distinguished from other microphyll rai</t>
  </si>
  <si>
    <t>Habitat for plant species listed as under the Queensland Nature Conservation Act 1992 as "Near Threatened" (Elaphoglossum callifolium, Sarcotoechia heterophylla, Asplenium normale, Elaphoglossum callifolium, Huperzia phlegmaria and Acronychia eungellensis</t>
  </si>
  <si>
    <t>Eungella NP, Conway NP</t>
  </si>
  <si>
    <t>3, 1, 4</t>
  </si>
  <si>
    <t>McDonald (1995), Group 11 (in part)</t>
  </si>
  <si>
    <t>Evergreen microphyll to notophyll mossy forest to thicket of ridges and plateaus on highlands to foothills, on Mesozoic to Proterozoic igneous rocks</t>
  </si>
  <si>
    <t>Evergreen microphyll to notophyll mossy forest. Common species in the canopy are Cryptocarya densiflora, C. glaucescens, C. grandis, C. vulgaris, Acmena resa, Endiandra discolor, Balanops australiana, Endiandra muelleri subsp. bracteata and Archontophoeni</t>
  </si>
  <si>
    <t>8.12.17</t>
  </si>
  <si>
    <t>Occurs in western parts of subregion 3. Mostly between the Denham Range (south of Credition) and Campbell Range 50km west of Marlborough. Also found on a hill near the Proserpine Dam and as an outlier near Mount Abbott (55km south-west of Bowen). This eco</t>
  </si>
  <si>
    <t>ISSUES: A geographically restricted ecosystem.</t>
  </si>
  <si>
    <t xml:space="preserve">Habitat for Solanum sporadotrichum which is listed as "Near Threatened" under the Queensland Nature Conservation Act 1992. Also habitat for some species which are poorly known or poorly collected in the Central Queensland Coast bioregion such as Cayratia </t>
  </si>
  <si>
    <t>Homevale NP, Homevale RR, Mount Abbott NP (S)</t>
  </si>
  <si>
    <t>3, 11.2, (11.12)</t>
  </si>
  <si>
    <t>Deciduous to semi-evergreen microphyll vine thicket +/- Brachychiton spp. +/- Araucaria cunninghamii emergents, of foothills and uplands (western areas) on Mesozoic to Proterozoic igneous rocks</t>
  </si>
  <si>
    <t>Deciduous to semi-evergreen microphyll vine thicket. Deciduous examples are a low closed-forest to closed-scrub, and occur in the driest areas. These areas commonly include emergents of Brachychiton australis, B. rupestris, Pleiogynium timorense, Ficus ru</t>
  </si>
  <si>
    <t>8.12.16</t>
  </si>
  <si>
    <t>8.12.14a: Occurs on many islands from Gloucester Island to the Bedwell Island Group 40km east of Carmila. It occurs on the mainland at Double Bay, Shute Haven, Pinnacle Rock at Ball Bay, Cape Hillsborough and at The Leap north of Mackay. Most examples are</t>
  </si>
  <si>
    <t>ISSUES: 8.12.14a-c: A geographically restricted ecosystem mainly restricted to islands. Emphasis should be placed on the general principles of mosaic burning and diversity of fire types. 8.12.14d-e: Emphasis should be placed on the general principles of m</t>
  </si>
  <si>
    <t>Habitat for Paspalidium scabrifolium listed as "Near Threatened" in the Queensland Nature Conservation Act 1992. Stunted, sparse island and coastal headland examples of this vegetation community are habitat for Grewia graniticola (listed as "Near Threaten</t>
  </si>
  <si>
    <t>Whitsunday Islands NP, Lindeman Islands NP, South Cumberland Islands NP, Dryander NP, Smith Islands NP, Brampton Islands NP, Cape Hillsborough NP, Molle Islands NP, Gloucester Island NP, Conway NP, Percy Isles NP, Newry Islands NP, Repulse Islands NP, Con</t>
  </si>
  <si>
    <t>1, 2, (5), (6), (4)</t>
  </si>
  <si>
    <t>Bailey et al. (2003), Ec; Batianoff (1995a), Vegetation community 4A, 4E+ and 5; Batianoff (1996), Vegetation unit 6a and 6b(Ee); Batianoff, Dillewaard and Franks (1997), Vegetation unit 23c (in part), 25; Bean (1991), Vegetation type 3; Brushe et al. (in</t>
  </si>
  <si>
    <t>Eucalyptus drepanophylla and/or E. crebra and/or E. exserta and/or Acacia spirorbis and/or Lophostemon confertus low woodland on islands and headlands, on Mesozoic to Proterozoic igneous rocks, and Tertiary acid to intermediate volcanics</t>
  </si>
  <si>
    <t>Eucalyptus drepanophylla and/or E. crebra and/or E. exserta and/or Acacia spirorbis and/or Lophostemon confertus closed-forest to open-shrubland (1-28m tall). Associated canopy species may include Corymbia intermedia, C. clarksoniana, Acacia leptostachya,</t>
  </si>
  <si>
    <t>8.12.14</t>
  </si>
  <si>
    <t>8.12.13a: Occurs on many islands throughout the bioregion. Also found on the mainland at Grimston Point north of Airlie Beach, Blacks Beach at Mackay, Freshwater Point east of Sarina, Cape Palmerston and on the coast between Island Head Ck and Cape Manifo</t>
  </si>
  <si>
    <t xml:space="preserve">SEASON: 8.12.13a: Any time providing sufficient soil moisture is available. 8.12.13b: Storm burning season. INTENSITY: 8.12.13a: Low to moderate. 8.12.13b: Hot. INTERVAL: 8.12.13a: 2 - 4 years. 8.12.13b: 2 - 3 average seasons. STRATEGY: Aim to  retain at </t>
  </si>
  <si>
    <t xml:space="preserve">Habitat for threatened flora species including Comesperma oblongatum, listed as "Vulnerable" in the Queensland Nature Conservation Act 1992. Some areas of grasslands on islands are being colonised by either Timonius timon shrubland, or vine thicket. Many </t>
  </si>
  <si>
    <t>South Cumberland Islands NP, Northumberland Islands NP, Molle Islands NP, Whitsunday Islands NP, Smith Islands NP, Gloucester Island NP, Lindeman Islands NP, Brampton Islands NP, Broad Sound Islands NP, Percy Isles NP, Dryander NP, Cape Palmerston NP, Rep</t>
  </si>
  <si>
    <t>2, 1, 5, (11.14), (6), (4)</t>
  </si>
  <si>
    <t>Bailey et al. (2003), 8HG-12, R-1-7412; Batianoff, Dillewaard and Franks (1997), Vegetation unit 21, 22 (in part); Brushe et al. (in prep), Map units 80, c74-12; Cumming (1997), Vegetation type 30; Kemp (2009) Ga, Gal, Sx, Gim, Gam, Gi, Gil, Gila, Fli, Fl</t>
  </si>
  <si>
    <t>Tussock grassland, or Xanthorrhoea latifolia shrubland, including areas recently colonised by Timonius timon shrubland, on slopes of islands and headlands, on Mesozoic to Proterozoic igneous rocks and Tertiary acid to intermediate volcanics</t>
  </si>
  <si>
    <t xml:space="preserve">Themeda triandra and/or Imperata cylindrica and/or Chionachne cyathopoda tussock grassland to closed-tussock grassland (0.3-0.7m tall), or Xanthorrhoea latifolia subsp. latifolia dwarf open-shrubland to open-heath (0.3 - 2m tall). Includes minor areas of </t>
  </si>
  <si>
    <t>8.12.13</t>
  </si>
  <si>
    <t xml:space="preserve">8.12.12a: Extensive in mountainous areas from Mount McGuire (north of Proserpine Dam) in the north, to Carmila Creek (5km west of Carmila) in the south. Some areas are heavily weed invaded (particularly in areas with a history of cattle and horse grazing </t>
  </si>
  <si>
    <t xml:space="preserve">SEASON: 8.12.12a: Vary; winter, late winter and storm burns. 8.12.12b: Any time providing sufficient soil moisture is present (active growing season). 8.12.12c: n/a. INTENSITY: 8.12.12a and b: Low to moderate. 8.12.12c: n/a. INTERVAL: 8.12.12a and d: 3 - </t>
  </si>
  <si>
    <t>Habitat for Paspalidium scabrifolium (listed as "Near Threatened" in the Queensland Nature Conservation Act 1992). Habitat for the Northern Quoll (Pollock, 1995) which is listed as "Endangered" under the Environment Protection and Biodiversity Conservatio</t>
  </si>
  <si>
    <t>Eungella NP, Dryander NP, Mount Martin NP, Gloucester Island NP, Bluff Hill NP, Pioneer Peaks NP, Cape Palmerston NP, Mount Ossa NP, South Cumberland Islands NP, Andromache CP, Cape Hillsborough NP, Broad Sound Islands NP, Conway NP, Percy Isles NP, Linde</t>
  </si>
  <si>
    <t>3, 2, (4), (1), (6)</t>
  </si>
  <si>
    <t>Bailey et al. (2003) ECa-12, 8H-12, ET-12; Batianoff, Dillewaard and Franks (1997), Vegetation unit 27; Bean (1992b), Vegetation type Og; Bean (1992d), Vegetation type F and L; Brushe et al. (in prep), Map units c62-12, 62-12, c70-12d, c55-12d; Pollock (1</t>
  </si>
  <si>
    <t>Eucalyptus tereticornis and/or Corymbia spp. and/or E. platyphylla and/or Lophostemon suaveolens woodland to open forest on hill slopes on Mesozoic to Proterozoic igneous rocks</t>
  </si>
  <si>
    <t>Eucalyptus tereticornis and/or E. platyphylla and/or Lophostemon suaveolens and/or Corymbia spp. open-forest to woodland (occasionally closed-forest) (3-20m tall) with several other canopy co-dominants or subdominants often present, which may include E. d</t>
  </si>
  <si>
    <t>8.12.12</t>
  </si>
  <si>
    <t>8.12.11a: Occurs in subregions 1, 2 and 3. It is present in coastal areas from Dingo Beach to Cape Conway, and at Cape Hillsborough. Also found on many islands from Holbourne Island, north of Bowen to Red Clay Island, west of Carmila. Generally in good co</t>
  </si>
  <si>
    <t>ISSUES: This ecosystem readily encroaches into adjacent woodlands and grasslands, and periodic hot fire along its margins may be required.</t>
  </si>
  <si>
    <t>Habitat for species listed under the Queensland Nature Conservation Act 1992 as "Near Threatened" (Macropteranthes fitzalanii, Brachychiton compactus, Actephila sessilifolia and Bonamia dietrichiana, Capparis batianoffii, Cassia sp. (Paluma Range G.Sankow</t>
  </si>
  <si>
    <t xml:space="preserve">Conway NP, Whitsunday Islands NP, Dryander NP, Molle Islands NP, Northumberland Islands NP, South Cumberland Islands NP, Gloucester Island NP, Broad Sound Islands NP, Smith Islands NP, Cape Hillsborough NP, Percy Isles NP, Conway CP, Lindeman Islands NP, </t>
  </si>
  <si>
    <t>1, 2, 4, (6), (5)</t>
  </si>
  <si>
    <t>Bailey et al. (2000), R-1-8512, R-1-94, 8HVS-12; Batianoff (1995a) Vegetation Units 1 and 2; Batianoff (1996); 4b; Batianoff, Dillewaard and Franks (1997), Vegetation Units 28, 32, 33; Bean 1991, Vegetation type 2; Brushe et al. (in prep), Map units c93_1</t>
  </si>
  <si>
    <t>Semi-evergreen microphyll vine thicket +/- Araucaria cunninghamii, on islands and coastal headlands, on Mesozoic to Proterozoic igneous rocks and Tertiary volcanics</t>
  </si>
  <si>
    <t xml:space="preserve">Semi-evergreen microphyll vine thicket. Emergents include Araucaria cunninghamii and Paraserianthes toona. The canopy is often dominated by species such as Cleistanthus dallachyanus, Mimusops elengi, Terminalia porphyrocarpa and Sersalisia sericea. Other </t>
  </si>
  <si>
    <t>8.12.11</t>
  </si>
  <si>
    <t>8.12.10a: Occurs in subregions 2 and 3 at Mt Jukes north-east of Kuttabul, on peaks in Britton Range south of Crediton and east of Home Creek, Connors Range south-west of Carmila. Also occurs extensively on ranges in Subregion 4 within the Military Traini</t>
  </si>
  <si>
    <t>INTERVAL: At least 15 years. ISSUES: 8.12.10a: A geographically restricted ecosystem which is poorly known. It is almost certain that some of this ecosystem will be burnt when fire is applied to adjacent areas. Any fire in this ecosystem should be careful</t>
  </si>
  <si>
    <t>Habitat for Leucopogon cuspidatus (listed as Vulnerable under the Environment Protection and Biodiversity Conservation Act 1999), Sannantha papillosa and Kunzea sp. (Dicks Tableland A.R.Bean 3672) (listed as "Endangered" under the Queensland Nature Conser</t>
  </si>
  <si>
    <t>Homevale NP, Pioneer Peaks NP</t>
  </si>
  <si>
    <t>4, 3, (11.2)</t>
  </si>
  <si>
    <t>Bean (1992a), Vegetation type K; Bean (1992b), Vegetation type Sh; Brushe et al. (in prep), Map units c91, c92</t>
  </si>
  <si>
    <t>Leptospermum spp. and/or Acacia spp. and/or Lophostemon confertus and/or Allocasuarina littoralis and/or Banksia integrifolia shrubland on plateaus of Cretaceous-Tertiary acid to intermediate volcanics, and Mesozoic to Proterozoic igneous rocks</t>
  </si>
  <si>
    <t>Leptospermum neglectum and/or L. polygalifolium and/or Acacia aulacocarpa and/or A. julifera subsp. curvinervia and/or Lophostemon confertus and/or Allocasuarina littoralis and/or Banksia integrifolia subsp. compar dwarf closed-shrubland to low woodland (</t>
  </si>
  <si>
    <t>8.12.10</t>
  </si>
  <si>
    <t>Occurs in subregion 3 from Mt Flat Top (40km west of Lethebrook), south to Mount Mysie in the Broadsound Range (30km south-west of St Lawrence). Sugar cane is beginning to expand into the ranges of the Central Queensland Coast, and this vegetation type is</t>
  </si>
  <si>
    <t xml:space="preserve">SEASON: Any time when sufficient soil moisture is present (during growing season). However avoid August/ September during seasonal Eungella honey-eater use. INTENSITY: Moderate. INTERVAL: 3 - 6 years. STRATEGY: Ensure that at least 30% is left unburnt in </t>
  </si>
  <si>
    <t>Important habitat for arboreal mammals and Powerful Owl, Rufus Owl, Glossy Black Cockatoo. Potential habitat for the threatened species Plectranthus graniticola listed as "Vulnerable" in the Queensland Nature Conservation Act 1992. A poorly studied ecosys</t>
  </si>
  <si>
    <t>Homevale RR, Eungella NP, [Homevale NP]</t>
  </si>
  <si>
    <t>Eucalyptus tereticornis +/- Corymbia intermedia +/- Lophostemon suaveolens woodland on undulating uplands, on Mesozoic to Proterozoic igneous rocks</t>
  </si>
  <si>
    <t xml:space="preserve">Eucalyptus tereticornis woodland to open-forest (18-30m tall). Corymbia intermedia and/or Lophostemon suaveolens can sometimes be codominant in the canopy. Other occasional associated canopy species may include E. drepanophylla. A secondary tree layer of </t>
  </si>
  <si>
    <t>Due to long term effects of grazing on logged stands. The RE has been a major supplier of saw logs and grazing of logged stands inhibits regeneration.</t>
  </si>
  <si>
    <t>8.12.9</t>
  </si>
  <si>
    <t xml:space="preserve">Scattered on mountains from Dicks Tableland south-east to Eungella Dam and on a peak north of Running Creek in Connors Range (20km west of Sarina). Subject to timber harvesting which may have long-term detrimental effects given the very restricted nature </t>
  </si>
  <si>
    <t>SEASON: Winter to spring. INTENSITY: Hot. INTERVAL: 10+ years. STRATEGY: Fire will be hot and only likely to occur at long intervals (at least 10+ years) during prolonged dry periods and possibly following cyclone events. Given this requirement it is unli</t>
  </si>
  <si>
    <t>Northern limit of Eucalyptus montivaga. Habitat for the threatened species Ozothamnus eriocephalus, Plectranthus graniticola, which are both listed as "Vulnerable" under the Queensland Nature Conservation Act 1992. Habitat for Powerful Owl and Glossy Blac</t>
  </si>
  <si>
    <t>Bean (1992b) Vegetation type Ea.</t>
  </si>
  <si>
    <t>Eucalyptus montivaga open forest on plateaus and ridges of high ranges on Mesozoic to Proterozoic igneous rocks</t>
  </si>
  <si>
    <t>Eucalyptus montivaga open-forest (25-40m tall). Co-dominant to associated species in the canopy may include Corymbia intermedia, Eucalyptus resinifera and E. acmenoides. There is often a sparse to very sparse secondary tree layer dominated by Allocasuarin</t>
  </si>
  <si>
    <t>8.12.8</t>
  </si>
  <si>
    <t>8.12.7a: Occurs in subregion 3, extensive from Reedy Creek (south-west of Proserpine Dam) in the Clarke Range to Campbell Range (35km south of St Lawrence) in the south. Generally reasonably good although a history of selective timber harvesting and cattl</t>
  </si>
  <si>
    <t>SEASON: Any time when sufficient soil moisture is present (during growing season). INTENSITY: 8.12.7a and c: Moderate. 8.12.7b: Low to moderate. INTERVAL: 8.12.7a and c: 4 - years. 8.12.7b: Minimum 4 - 7 years. STRATEGY: 8.12.7a and c: Aim to retain about</t>
  </si>
  <si>
    <t>Potential habitat for Ozothamnus eriocephalus which is listed as "Vulnerable" in the Queensland Nature Conservation Act 1992. Also habitat for Callicarpa thozetii and Cycas ophiolitica both listed as "Endangered" under the Queensland Nature Conservation A</t>
  </si>
  <si>
    <t>Eungella NP, Homevale NP, Homevale RR</t>
  </si>
  <si>
    <t>Bean (1992b), Vegetation type Ec (in part); Brushe et al. (in prep), Map units c55-12a, c66-12, c70-12a</t>
  </si>
  <si>
    <t>Corymbia citriodora +/- Eucalyptus portuensis +/- E. drepanophylla (or E. crebra) open forest on hill slopes and undulating plateaus, on Mesozoic to Proterozoic igneous rocks</t>
  </si>
  <si>
    <t>Corymbia citriodora open-forest to woodland. Subdominant or codominant canopy species often include Eucalyptus portuensis, E. exserta, E. drepanophylla, E. crebra, whilst C. intermedia and C. trachyphloia may occur as associated species. In drier, more we</t>
  </si>
  <si>
    <t>8.12.7</t>
  </si>
  <si>
    <t>8.12.6a: Occurs in subregion 2, 3 and 6. Mapped from Yeates Creek (20km south-east of Bowen), south to the Proserpine Dam area, and then south-east to Sand Bay, (north-west of Mackay). Many areas are heavily invaded by *Lantana camara, which may form a de</t>
  </si>
  <si>
    <t>SEASON: Any time providing sufficient soil moisture is available. INTENSITY: Moderate. INTERVAL: 4-6 years. STRATEGY: Retain at least 20% unburnt in any given year. ISSUES: The location of this ecosystem within the landscape makes it susceptible to widesp</t>
  </si>
  <si>
    <t>Habitat for several species which are poorly known in the Central Queensland Coast bioregion, or locally rare, including Mitrasacme connata, Alysicarpus schomburgkii, Haloragis aspera, Murdannia gigantea, Ophioglossum reticulatum and Polygala exsquarrosa.</t>
  </si>
  <si>
    <t>Dryander NP, Gloucester Island NP, Andromache CP, Eungella NP, Skull Knob CP</t>
  </si>
  <si>
    <t>2, 3, 6</t>
  </si>
  <si>
    <t>Batianoff, Dillewaard and Franks (1997), Vegetation unit 26 (in part); Forster and Barton (1995), Glassford; PM64; Pollock (1996), Vegetation type Ede and Gsd; Warrien and Lavarack (in prep), Vegetation unit 5h</t>
  </si>
  <si>
    <t>Eucalyptus drepanophylla +/- E. platyphylla +/- Corymbia clarksoniana woodland on low to medium hills, on Mesozoic to Proterozoic igneous rocks</t>
  </si>
  <si>
    <t>Eucalyptus drepanophylla woodland to open-forest (8-32m tall). Eucalyptus platyphylla is sometimes codominant or present in the canopy. Other very occasional associated canopy species may include Corymbia clarksoniana, Melaleuca viridiflora var. viridiflo</t>
  </si>
  <si>
    <t>8.12.6</t>
  </si>
  <si>
    <t>8.12.5a: Occurs from Mt Challenger (north of Lake Proserpine), south to Tooloombah Creek in Broadsound Range (40km north-west of Marlborough). Relatively good due to the usual remoteness or difficult access. Grazing has impacted some areas. The weed *Lant</t>
  </si>
  <si>
    <t xml:space="preserve">SEASON: 8.12.5a and c: Early winter. 8.12.5b: Any time when sufficient soil moisture is present (during growing season). INTENSITY: 8.12.5a: Moderate. 8.12.5b: Low to moderate. INTERVAL: 8.12.5a and c: 4 - 7 years. 8.12.5b: Minimum 4 - 7 years. STRATEGY: </t>
  </si>
  <si>
    <t>Habitat for the threatened species Ozothamnus eriocephalus, Plectranthus graniticola and the Glossy Black Cockatoo which are all listed as "Vulnerable" in the Queensland Nature Conservation Act 1992. Habitat for a number of plant species restricted to the</t>
  </si>
  <si>
    <t>Conway NP, Eungella NP, Cape Palmerston NP, Dryander NP, Conway CP, Homevale NP, Molle Islands NP</t>
  </si>
  <si>
    <t>3, 4, 1, (2), (11.14)</t>
  </si>
  <si>
    <t>Bailey et al. (2003), EAb-12, EA-12; Batianoff, Dillewaard and Franks (1997), Vegetation unit 24Ea; Bean (1992b), vegetation type Et (in part); Brushe et al. (in prep), Map units c55-12b, c63-12, c64-12, c65-12, c68-12, c69-12, c70-12b, c71-12, c90; Cummi</t>
  </si>
  <si>
    <t>Eucalyptus portuensis and/or Lophostemon confertus and/or E. exserta and/or Corymbia trachyphloia and/or E. fibrosa open forest on Mesozoic to Proterozoic igneous rocks</t>
  </si>
  <si>
    <t>Eucalyptus portuensis and/or E. exserta and/or Corymbia trachyphloia and/or E. fibrosa open-forest to low open-woodland (to closed-scrub). Eucalyptus portuensis is the most frequent dominant species, whilst E. exserta and C. trachyphloia are often subdomi</t>
  </si>
  <si>
    <t>8.12.5</t>
  </si>
  <si>
    <t>Occurs only in subregion 3 as a fairly narrow broken band in the Eungella National Park from Urannah Creek, south to Mt Bruce near Credition. Also found at Blue Mountains, 30km south-west of Sarina. Ranges from moderately good to poor. Almost all examples</t>
  </si>
  <si>
    <t>Habitat for the threatened species Ozothamnus eriocephalus which is listed as "Vulnerable" in the Queensland Nature Conservation Act 1992. Habitat for a number of species restricted to the narrow, high-altitude zone on the Clarke Range, which otherwise on</t>
  </si>
  <si>
    <t>Bean (1992b), Vegetation type e.g. - Wet sclerophyll forest</t>
  </si>
  <si>
    <t>Eucalyptus grandis open forest of wet uplands on Mesozoic to Proterozoic igneous rocks (predominantly granite)</t>
  </si>
  <si>
    <t>Eucalyptus grandis open-forest (25-40m tall). Corymbia intermedia is a common associated species in the canopy, and Eucalyptus portuensis is also occasionally present. Other species sometimes present may include E. resinifera, C. trachyphloia and E. teret</t>
  </si>
  <si>
    <t>8.12.4</t>
  </si>
  <si>
    <t xml:space="preserve">8.12.3a: Occurs on the ranges to the north of Lake Proserpine, south to the Broadsound Range (30km south-east of St Lawrence). Also on the Polygon Range, in the Shoalwater Bay Training Area, subregion 4 and an outliner on Mount Abbott (50km south-west of </t>
  </si>
  <si>
    <t>ISSUES: 8.12.3a: Fire sensitive. 8.12.3b: These areas are likely to be largely self protecting from fire due to their location within the landscape.</t>
  </si>
  <si>
    <t>Habitat for flora species which are listed under the Queensland Nature Conservation Act 1992 as "Near Threatened" (Actephila sessilifolia, Bonamia dietrichiana, Brachychiton compactus, Choricarpia subargentea, Cassia sp. (Paluma Range G.Sankowsky+ 450), H</t>
  </si>
  <si>
    <t>Eungella NP, Bluff Hill NP, Pioneer Peaks NP, Mount Martin NP, Cape Hillsborough NP, Mount Ossa NP, West Hill NP, Andromache CP, Homevale NP, Homevale RR, Mount Abbott NP (S), Mount Blarney CP, Kelvin NP, Skull Knob CP, Yuwi Paree Toolkoon NP, St Helens G</t>
  </si>
  <si>
    <t>3, 2, (4)</t>
  </si>
  <si>
    <t>Bean (1991), Type 1 and 2; Bean (1992) Type A, B, D; Brushe et al. (in prep), Map unit c79; McDonald (1995), Groups 5, 6</t>
  </si>
  <si>
    <t>Evergreen to semi-evergreen, notophyll to microphyll vine forest to vine thicket, of foothills and uplands on Mesozoic to Proterozoic igneous rocks</t>
  </si>
  <si>
    <t>Evergreen to semi-evergreen, notophyll to microphyll, vine forest to vine thicket, of foothills and uplands on Mesozoic to Proterozoic igneous rocks</t>
  </si>
  <si>
    <t>Evergreen to semi-evergreen, notophyll to microphyll, vine forest to vine thicket. Emergents may include Araucaria cunninghamii and Argyrodendron polyandrum. The canopy is typically dominated by Cleistanthus dallachyanus, Argyrodendron trifoliolatum, Argy</t>
  </si>
  <si>
    <t>8.12.3</t>
  </si>
  <si>
    <t>Occurs in subregion 3, along ranges from Mount Quandong (west of Proserpine) in the north, to the Connors Range (west of Clairview) in the south. Found most commonly on Clarke Range in Eungella National Park. The condition of this regional ecosystem is ov</t>
  </si>
  <si>
    <t>Habitat for species listed under the Queensland Nature Conservation Act 1992 as "Near Threatened" (Pneumatopteris costata, Sarcotoechia heterophylla, Rourea brachyandra, Argophyllum nullumense and Actephila sessilifolia) and "Vulnerable" (Trigonostemon in</t>
  </si>
  <si>
    <t>Eungella NP, Bluff Hill NP, Pioneer Peaks NP, Mount Martin NP, Mount Ossa NP, Homevale RR, St Helens Gap CP, Andromache CP</t>
  </si>
  <si>
    <t>McDonald (1995), Group 9 (in part), 10</t>
  </si>
  <si>
    <t>Evergreen notophyll to complex notophyll vine forest of uplands, highlands and foothills, on Mesozoic to Proterozoic igneous rocks</t>
  </si>
  <si>
    <t>Evergreen notophyll to complex notophyll vine forest. Emergents may include Argyrodendron actinophyllum subsp. diversifolium (or A. polyandrum at lower altitudes) and Toona ciliata. Characteristic species of the canopy are Argyrodendron actinophyllum subs</t>
  </si>
  <si>
    <t>8.12.2</t>
  </si>
  <si>
    <t>8.12.1a: Occurs only in subregion 3 on mountains. Mapped on the Clarke Range from 20km west of Bloomsbury to Credition. Also found to the north-west of Sarina on Pine Mountain, Mount Turnor and Black Mountain. A large proportion has been logged in the pas</t>
  </si>
  <si>
    <t>Habitat for species listed under the Queensland Nature Conservation Act 1992 as "Near Threatened" (Liparis simmondsii, Argophyllum nullumense, Elaphoglossum callifolium, Asplenium normale, Sarcotoechia heterophylla, Carex cruciata var. rafflesiana and Acr</t>
  </si>
  <si>
    <t>Eungella NP, Conway NP, Dryander NP</t>
  </si>
  <si>
    <t>McDonald (1995), Group 9 (in part), 11</t>
  </si>
  <si>
    <t>Evergreen notophyll feather palm vine forest, of uplands and highlands, on Mesozoic to Proterozoic igneous rocks</t>
  </si>
  <si>
    <t>Evergreen notophyll feather palm vine forest. Emergents are sometimes present, including species such as Acmena resa or Argyrodendron actinophyllum subsp. diversifolium. The canopy may be dominated by Cryptocarya corrugata, Archontophoenix spp., Argyroden</t>
  </si>
  <si>
    <t>8.12.1</t>
  </si>
  <si>
    <t>sparse</t>
  </si>
  <si>
    <t>8.11.12a: Occurs in subregions 4 and 5. Mapped at Sabina Point, Akens Island, Clara Island and Swan Island in Shoalwater Bay. Also found in coastal areas at Port Clinton and Freshwater Bay (north of Cape Manifold) and on the Keppel Isles. Usually reasonab</t>
  </si>
  <si>
    <t>Habitat for species which are locally uncommon or at the limits of their range, including Acacia juncifolia, Melaleuca sp. (Mt Wheeler P.I.Forster+ PIF13792), Parsonsia eucalyptophylla, Jacksonia scoparia, Marsdenia brevis and Xanthorrhoea pumilio.
8.11.1</t>
  </si>
  <si>
    <t>Percy Isles NP, Keppel Bay Islands NP</t>
  </si>
  <si>
    <t>4, 11.14, 5</t>
  </si>
  <si>
    <t>Bailey et al. (2003) R-1-60; Brushe et al. (in prep.) c60_11; Queensland Herbarium (2008) Caslo211, Eoflof11</t>
  </si>
  <si>
    <t>Eucalyptus crebra and/or E. drepanophylla and/or E. exserta and/or Corymbia clarksoniana and/or C. xanthope and/or Lophostemon confertus low woodland on metamorphics on islands and headlands</t>
  </si>
  <si>
    <t>Eucalyptus crebra and/or E. drepanophylla and/or E. exserta and/or Corymbia clarksoniana and/or C. xanthope and/or Lophostemon confertus open-forest to tall shrubland (2.5-15m tall). Other occasional to common associated canopy species may include Allocas</t>
  </si>
  <si>
    <t>8.11.12</t>
  </si>
  <si>
    <t xml:space="preserve">Restricted to the Shoalwater Bay area. There are patches north and south of Cape Manifold, on the western side of Port Clinton, on the east coast of Townshend Island and on other smaller islands within Shoalwater Bay. Also South Percy Island. Patches are </t>
  </si>
  <si>
    <t>A restricted ecosystem which is still poorly known. Examples on serpentinite are very rare. Habitat for Xylosma ovatum which is listed as "Near Threatened" in the Queensland Nature Conservation Act 1992.</t>
  </si>
  <si>
    <t>Percy Isles NP</t>
  </si>
  <si>
    <t>5, 11.14, (4)</t>
  </si>
  <si>
    <t>Bailey et al. (2003), R-1-85; Brushe et al. (in prep), Map Unit c85; Queensland Herbarium 2008, Hvs-11</t>
  </si>
  <si>
    <t>Semi-evergreen microphyll vine thicket to vine forest, of coastal headlands and islands, on metamorphic rocks</t>
  </si>
  <si>
    <t>Semi-evergreen microphyll vine thicket to vine forest. The canopy may be dominated by species such as Drypetes deplanchei, Sersalisia sericea and Alectryon connatus. Other canopy and subcanopy species include Cupaniopsis anacardioides, Cyclophyllum copros</t>
  </si>
  <si>
    <t>8.11.11</t>
  </si>
  <si>
    <t>Restricted to the Shoalwater Bay area. Found along the coast (mainly headlands) between Emu Park and Port Clinton. Also on the Keppel Island Group, Townshend Island, South Percy Island and other smaller islands within Shoalwater Bay. Often relatively good</t>
  </si>
  <si>
    <t>A structurally diverse vegetation type which is habitat for a diverse range of fauna. Habitat in some areas for Corymbia xanthope and Comesperma oblongatum which are listed as "Vulnerable" in the Queensland Nature Conservation Act 1992. Also habitat for a</t>
  </si>
  <si>
    <t>Keppel Bay Islands NP, Percy Isles NP, Byfield NP, Broad Sound Islands NP, Capricorn Coast NP, Byfield CP, Shoalwater Bay CP</t>
  </si>
  <si>
    <t>Bailey et al. (2000); 8H-11, 8HG, R-1-73, RHs-11; Brushe et al. (in prep.), map units c60, c73, Queensland Herbarium 2008 Caslof11</t>
  </si>
  <si>
    <t>Lophostemon spp. and/or Acacia spp. and/or Melaleuca viridiflora and/or Allocasuarina littoralis +/- Eucalyptus spp. +/- Corymbia spp. tall open shrubland on exposed hill slopes of islands and headlands, on metamorphosed sediments</t>
  </si>
  <si>
    <t>Lophostemon confertus and/or L. suaveolens and/or Acacia leiocalyx and/or A. julifera subsp. curvinervia and/or A. disparrima subsp. disparrima and/or Allocasuarina littoralis tall open-shrubland to open-scrub or low woodland to low open-forest (2-13m tal</t>
  </si>
  <si>
    <t>8.11.10</t>
  </si>
  <si>
    <t>Occurs on the coast from Emu Park to Cape Manifold and also on several islands including, the Keppel Island Group, Townshend Island, South Percy Island, Long Island (in Broad Sound) and a couple of smaller island within Shoalwater Bay. Some areas are in e</t>
  </si>
  <si>
    <t>Habitat for threatened species Comesperma oblongatum (listed as "Vulnerable" in the Queensland Nature Conservation Act 1992 and the Environment Protection and Biodiversity Conservation Act 1999.) and Stackhousia tryonii (listed as "Near Threatened" in the</t>
  </si>
  <si>
    <t>Keppel Bay Islands NP, Percy Isles NP, Byfield NP, Byfield CP, Capricorn Coast NP</t>
  </si>
  <si>
    <t>4, 5, 11.14</t>
  </si>
  <si>
    <t>Bailey et al. (2000), 8HG-11, R-1-74, RHg-11; Brushe et al. (in prep.), map unit c74; Queensland Herbarium (2008) Hcp_11, Hgl_11</t>
  </si>
  <si>
    <t>Themeda triandra and/or Heteropogon contortus tussock grassland, or Xanthorrhoea latifolia shrubland with Themeda triandra, on exposed rocky headlands on metamorphosed sediments</t>
  </si>
  <si>
    <t>Themeda triandra and/or Heteropogon contortus tussock grassland (0.3-1.2m tall), or Xanthorrhoea latifolia subsp. latifolia dwarf shrubland to open-heath (0.7- 1.2m tall). Imperata cylindrica is rarely a dominant. Includes occasional areas of dwarf heathl</t>
  </si>
  <si>
    <t>8.11.9</t>
  </si>
  <si>
    <t>8.11.8:  A high burning frequency, and impacts from artillery action are threats to this ecosystem.
8.11.8a: Occurs in subregion 4, widely distributed within the Shoalwater Bay Military Training Area from Conical Mountain in Coast Range towards Mount Humm</t>
  </si>
  <si>
    <t>Habitat for some species poorly known or collected from the Central Queensland Coast Bioregion including Brachychiton populneus and Indigofera australis. Northern range limit for some species including Acacia leiocalyx subsp. leiocalyx and Macrozamia miqu</t>
  </si>
  <si>
    <t>Keppel Bay Islands NP</t>
  </si>
  <si>
    <t>Bailey et al. (2000), CCCb-11; Brushe et al. (in prep.), map units c36-11, 70-11a, c55-11a, c66-11, c70-11a</t>
  </si>
  <si>
    <t>Corymbia citriodora or Eucalyptus moluccana woodland on metamorphosed sediments (subregion 4)</t>
  </si>
  <si>
    <t>Corymbia citriodora or Eucalyptus moluccana woodland to open-forest (14-28m tall). Associated canopy species may include E. crebra, E. portuensis, C. trachyphloia, E. exserta, C. clarksoniana and C. intermedia. There is sometimes a very sparse to sparse s</t>
  </si>
  <si>
    <t>8.11.8</t>
  </si>
  <si>
    <t>Very limited in extent, occurring only in subregion 4 around Mount Atherton and The Peaks, in Byfield National Park (20km north of Corio Bay). Good, probably due to the remoteness and harshness of the site. Distinguished from all other land zone 11 region</t>
  </si>
  <si>
    <t>Habitat for species listed under the Queensland Nature Conservation Act 1992 as "Vulnerable" (Parsonsia larcomensis and Samadera bidwillii) and "Near Threatened" (Habenaria xanthantha). Habitat for species at the northern limit of their range including As</t>
  </si>
  <si>
    <t>Byfield NP</t>
  </si>
  <si>
    <t>Bailey et al. (2000), MH-11; Brushe et al. (in prep), Map units c92-11.</t>
  </si>
  <si>
    <t>Lophostemon confertus and/or Banksia integrifolia and/or Allocasuarina littoralis and/or Xanthorrhoea latifolia shrubland on exposed metamorphic mountain tops</t>
  </si>
  <si>
    <t>Lophostemon confertus and/or Banksia integrifolia subsp. compar and/or Allocasuarina littoralis and/or Xanthorrhoea latifolia subsp. latifolia open-shrubland to closed-scrub (to low woodland). Associated canopy species may include Acacia aulacocarpa, Sync</t>
  </si>
  <si>
    <t>8.11.7</t>
  </si>
  <si>
    <t>Occurs in subregion 4 around the mouth of Water park Creek at Corio Bay and in the coastal area to the east of Mount Hummock and west of Port Clinton in the Shoalwater Bay Military Training Area. Moderately good, though susceptible to weed invasion. Commo</t>
  </si>
  <si>
    <t xml:space="preserve">Habitat for Comesperma oblongatum which is listed as Vulnerable under the Queensland Nature Conservation Act 1992 and the Environment Protection and Biodiversity Conservation Act 1999. Habitat for plant species that are poorly known or not well collected </t>
  </si>
  <si>
    <t>4, (11.14)</t>
  </si>
  <si>
    <t>Bailey et al. (2003), Map unit ECg-11; Brushe et al. (in prep), Map units c43-11, c44, c47-11a</t>
  </si>
  <si>
    <t>Eucalyptus latisinensis and/or E. crebra and/or E. exserta +/- Corymbia intermedia +/- C. trachyphloia open forest on metamorphosed sediments</t>
  </si>
  <si>
    <t>Eucalyptus latisinensis and/or E. crebra and/or E. exserta open-forest to open-woodland (9-22m tall). Where E. latisinensis is a prominent feature of the canopy, common codominant or associated species include Corymbia intermedia, C. trachyphloia, Syncarp</t>
  </si>
  <si>
    <t>8.11.6</t>
  </si>
  <si>
    <t>8.11.5a: Occurs in two isolated patches within subregion 2. The first, near the O'Connell River west of the Bruce Highway between Yalboroo and Elaroo (10km south of Bloomsbury) and the other between Blue Mountain and the Pioneer River (10km south of Miran</t>
  </si>
  <si>
    <t>SEASON: Winter. INTENSITY: Moderate. INTERVAL: 3 - 5 years. ISSUES: None known. Further research and monitoring is required within this ecosystem.  Care should be taken to maintain tree hollows and also to maintain ground litter and fallen timber habitats</t>
  </si>
  <si>
    <t>An uncommon ecosystem, with drivers of species dominance poorly known and probably linked closely with substrate.
8.11.5b: Very restricted, poorly known vegetation community.</t>
  </si>
  <si>
    <t>Corymbia tessellaris and/or Eucalyptus tereticornis +/- E. drepanophylla open forest on low hills formed from metamorphosed sediments or conglomerate (subregion 2)</t>
  </si>
  <si>
    <t>Corymbia tessellaris and/or Eucalyptus tereticornis open-forest to woodland. Occasionally E. drepanophylla and/or C. clarksoniana are co-dominant or associated species. There is occasionally a very sparse secondary tree layer with species which may includ</t>
  </si>
  <si>
    <t>8.11.5</t>
  </si>
  <si>
    <t>Occurs in subregion 2 and 6, from near Ben Lomond, south to Bell Creek (10km north-west of Sarina). Also found in subregion 4, with an extensive area near Pineapple Gap, and other smaller areas scattered throughout the lowlands. Extensively cleared. Remna</t>
  </si>
  <si>
    <t xml:space="preserve">SEASON: Winter with occasional storm burns. INTENSITY: Moderate. INTERVAL: 4 - 6 years. STRATEGY: Aim to burn no more than 50% of any given area. ISSUES: Fire may also be deleterious during approximately June to November as this period coincides with the </t>
  </si>
  <si>
    <t>Habitat for Black-chinned Honeyeater near Kinchant Dam. In subregions 4 and 5 this RE is habitat for the highly restricted species Bowenia serrulata, and for Macrozamia miquelii which occurs there at the northern end of its range. Possible habitat Rhamphi</t>
  </si>
  <si>
    <t>2, (4), (6)</t>
  </si>
  <si>
    <t>Brushe et al. (in prep), Map Unit 34-11</t>
  </si>
  <si>
    <t>Eucalyptus platyphylla and/or Corymbia clarksoniana and/or C. intermedia and/or C. tessellaris woodland on low undulating areas on metamorphosed sediments</t>
  </si>
  <si>
    <t>Eucalyptus platyphylla and/or Corymbia clarksoniana and/or C. intermedia and/or C. tessellaris open-woodland to open-forest (9-25m tall). Associated canopy species may include E. drepanophylla, E. crebra, E. tereticornis and C. tessellaris. There is frequ</t>
  </si>
  <si>
    <t>8.11.4</t>
  </si>
  <si>
    <t>8.11.3a: Occurs in subregion 2 between Mount Catherine (just south of Yalboroo) and the Pioneer River near Marian. Ranges from poor to good, depending on the history and severity of disturbance caused by activities such as cattle-grazing, timber harvestin</t>
  </si>
  <si>
    <t>SEASON: 8.11.3a: Winter with occasional storm burns. 8.11.3b and c: Late autumn to early winter. INTENSITY: 8.11.3a: Moderate. 8.11.3b and c: Low to moderate. INTERVAL: 8.11.3a: 4 - 6 years. 8.11.3b and c: Minimum of 4 -6 years. STRATEGY: Aim to burn no m</t>
  </si>
  <si>
    <t>Habitat for the Northern Quoll (Pollock, 1995) which is listed as "Endangered" in the Environment Protection and Biodiversity Conservation Act 1999. Potential habitat for Cycas ophiolitica which is listed as "Endangered" in the Queensland Nature Conservat</t>
  </si>
  <si>
    <t>Byfield NP, Mount Ossa NP, Eungella NP, [Percy Isles NP], [Pioneer Peaks NP]</t>
  </si>
  <si>
    <t>4, 2, (11.14)</t>
  </si>
  <si>
    <t>Bailey et al. (2003), EA-11; Brushe et al. (in prep), Map Units 55-11, c55-11b, c55-11d, c62-11, c63-11, c64-11, c65-11, c69-11, c70-11b, c70-11d c71-11; Queensland Herbarium (2008), Egc_11</t>
  </si>
  <si>
    <t>Variable woodland to open forest, often including Corymbia intermedia, Eucalyptus portuensis, C. trachyphloia, E. platyphylla and E. drepanophylla, on low hills, on metamorphosed sediments</t>
  </si>
  <si>
    <t>Eucalyptus portuensis and/or Corymbia intermedia and/or C. trachyphloia, and/or E. exserta and/or E. platyphylla and/or E. crebra and/or Eucalyptus tereticornis and/or E. platyphylla and/or Lophostemon suaveolens and/or E. drepanophylla and/or C. clarkson</t>
  </si>
  <si>
    <t>8.11.3</t>
  </si>
  <si>
    <t>Occurs in subregion 2, from Calen to an area just south of Kinchant Dam.  Also mapped throughout subregions 4 and 5, from West Point Head (west of Port Clinton) to Yeppoon. Moderate to good, with most areas having some history of logging, and some areas s</t>
  </si>
  <si>
    <t>ISSUES: Fire management in adjacent areas may need to take into consideration the emergence of this ecosystem.</t>
  </si>
  <si>
    <t xml:space="preserve">Habitat for species listed under the Queensland Nature Conservation Act 1992 as "Near Threatened" (Marsdenia hemiptera, Rhodamnia pauciovulata, Actephila sessilifolia). Also habitat for plant species poorly known or collected from the bioregion including </t>
  </si>
  <si>
    <t>Byfield NP, Mount Kinchant CP, Eungella NP, Mount Ossa NP, Capricorn Coast NP</t>
  </si>
  <si>
    <t>4, 2, 5, (11.14)</t>
  </si>
  <si>
    <t>Bailey et al. (2003), CLMR-11, NRF-11, RF-11, 8HVS-11; Brushe et al. (in prep), Map Units c27-11, c72-11, c78-11; McDonald (1995), Groups 5, 6</t>
  </si>
  <si>
    <t>Semi-evergreen notophyll to microphyll vine forest, of foothills and uplands, on metamorphosed sediments</t>
  </si>
  <si>
    <t>Semi-evergreen notophyll to microphyll vine forest. Emergents such as Argyrodendron polyandrum and Dysoxylum mollissimum subsp. molle may be present. Typical canopy dominants are Argyrodendron polyandrum, Terminalia porphyrocarpa, Myristica globosa subsp.</t>
  </si>
  <si>
    <t>8.11.2</t>
  </si>
  <si>
    <t>Found in subregion 2, between the Proserpine River and Mount Alice (15km north west of Sarina). It has been reduced to around 56% of its former range and is now in much smaller, scattered patches, over approximately the same extent. Generally fairly avera</t>
  </si>
  <si>
    <t>SEASON: Winter with occasional storm burns. INTENSITY: Moderate. INTERVAL: 4 - 6 years. STRATEGY: Aim to burn no more than 50% of any given area. ISSUES: There is some evidence to suggest that extensive fires expose northern quolls to increased predation.</t>
  </si>
  <si>
    <t>Habitat for the Northern Quoll (Pollock, 1995) listed as "Endangered" in the Environment Protection and Biodiversity Conservation Act 1999. Also habitat for Black-chinned Honeyeater and Rufous Owl.</t>
  </si>
  <si>
    <t>Mount Kinchant CP, Eungella NP, [Mount Ossa NP]</t>
  </si>
  <si>
    <t>Eucalyptus drepanophylla +/- E. platyphylla woodland on hills formed from metamorphosed sediments</t>
  </si>
  <si>
    <t>Eucalyptus drepanophylla woodland to open-forest (15-28m tall). Eucalyptus platyphylla is sometimes an associated to codominant species in the canopy, though E. drepanophylla may sometimes be the only species present, especially along ridgelines. Corymbia</t>
  </si>
  <si>
    <t>8.11.1</t>
  </si>
  <si>
    <t xml:space="preserve">8.10.1a: Thought to be restricted to Wild Duck Island, in the Broad Sound area. Possibly occurs on Outer Newry Island. Current known extent is approximately 90 hectares. Occurs as c. 120 ha on Wild Duck Island. Has affinity with RE 8.12.29, but occurs on </t>
  </si>
  <si>
    <t>Significant due to the rarity of the geology type in the bioregion. The presence of Allocasuarina luehmannii is biogeographically significant and illustrates the connection between the islands' flora with that of sandstones within the adjacent Brigalow Be</t>
  </si>
  <si>
    <t>Broad Sound Islands NP</t>
  </si>
  <si>
    <t>Pollock (2007) Map unit La_10</t>
  </si>
  <si>
    <t>Acacia julifera and/or Eucalyptus spp. +/- Corymbia spp. open-forest and/or semi-evergreen, simple microphyll low closed-forest and/or Heteropogon contortus tussock grassland, on slopes of islands, on Cretaceous sedimentary rocks</t>
  </si>
  <si>
    <t>Acacia julifera subsp. julifera closed-forest to woodland, or Corymbia dallachyana and/or C. tessellaris, and/or Eucalyptus exserta woodland to open-forest (to low open-forest). Also includes areas of semi-evergreen, simple microphyll low closed-forest, a</t>
  </si>
  <si>
    <t>8.10.1</t>
  </si>
  <si>
    <t>Occurs in subregions 4 and 5, inland from the northern most part of Port Clinton south to Byfield. Currently reasonably good overall. The only land zone 9 RE, this RE may appear similar to 8.3.8. however 8.3.8 occurs on alluvium whilst 8.9.1 occurs on low</t>
  </si>
  <si>
    <t>Habitat for Comesperma oblongatum which is listed as "Vulnerable" in the Queensland Nature Conservation Act 1992 and the Environment Protection and Biodiversity Conservation Act 1999. Habitat for species poorly known or collected within the bioregion incl</t>
  </si>
  <si>
    <t>Bailey et al. (2003), EU-9; Brushe et al. (in prep), Map Unit 43-9</t>
  </si>
  <si>
    <t>Eucalyptus latisinensis and/or Corymbia intermedia +/- Syncarpia glomulifera woodland on low rises in coastal plains</t>
  </si>
  <si>
    <t>Eucalyptus latisinensis and/or Corymbia intermedia +/- Syncarpia glomulifera woodland to open-forest (9-24m tall). Occasionally Allocasuarina torulosa and/or A. littoralis may by dominant in the canopy, and E. latisinensis occurs as an emergent. Other ass</t>
  </si>
  <si>
    <t>8.9.1</t>
  </si>
  <si>
    <t>8.8.1a: Occurs in subregion 3. Mapped in the Credition area of the Clarke Range, south-east of Eungella. Most examples which haven't been cleared, have been logged in the past. Threatened by climate change. Fire is a threat in dry years or where the veget</t>
  </si>
  <si>
    <t>A naturally restricted regional ecosystem on highly fertile soils. Has a high species richness of orchids (&gt;30 species). Habitat for the Eungella Honeyeater (listed as "Near Threatened" in the Queensland Nature Conservation Act 1992) and Taudactylus spp (</t>
  </si>
  <si>
    <t>Homevale NP</t>
  </si>
  <si>
    <t>Evergreen notophyll to complex notophyll vine forest, of uplands and highlands, on basalt</t>
  </si>
  <si>
    <t>Evergreen notophyll to complex notophyll vine forest of uplands and highlands, on basalt</t>
  </si>
  <si>
    <t>Evergreen notophyll to complex notophyll vine forest. High rainfall examples are complex, and dominated by species such as Acmena resa, Argyrodendron actinophyllum subsp. diversifolium, Syzygium wesa, Archontophoenix cunninghamiana, Cryptocarya corrugata,</t>
  </si>
  <si>
    <t>8.8.1</t>
  </si>
  <si>
    <t>Occurs in subregions 4 and 5, in the northern part of Island Head Creek, near Cockatoo Island (to the west of Port Clinton), and from near Mt Solitude (south of Port Clinton) to Black Creek (just north of Corio Bay). Generally in very good condition but s</t>
  </si>
  <si>
    <t>Habitat for Comesperma oblongatum which is listed as "Vulnerable" under the Queensland Nature Conservation Act 1992 and the Environment Protection and Biodiversity Conservation Act 1999. Also habitat for a number of species which are at the northern limit</t>
  </si>
  <si>
    <t>Bailey et al. (2003), MV-2; Brushe et al. (in prep), c49</t>
  </si>
  <si>
    <t>Melaleuca viridiflora and/or Eucalyptus latisinensis +/- Syncarpia glomulifera woodland on Cainozoic sand plains of uncertain age and origin</t>
  </si>
  <si>
    <t>Melaleuca viridiflora var. viridiflora and/or Eucalyptus latisinensis low open-woodland to open-forest (6-14m tall). The structure and composition varies from a Melaleuca viridiflora var. viridiflora low open-woodland to woodland (with occasional associat</t>
  </si>
  <si>
    <t>Remnants are subject to impacts of weed invasion and soil erosion.</t>
  </si>
  <si>
    <t>8.5.7</t>
  </si>
  <si>
    <t>Occurs in subregion 2 on lowlands from in and around Cape Palmerston National Park, south-west to Marion Creek near Ilbilbie and west to Coalters Creek east of Koumala (20km south of Sarina). A substantial proportion has been completely cleared, but there</t>
  </si>
  <si>
    <t>Remains poorly surveyed, but given the sandy soils and ephemeral nature of the ground layer, this ecosystem is likely to be highly diverse and contain several species which are significant range extensions or very poorly known.</t>
  </si>
  <si>
    <t>Melaleuca viridiflora +/- Allocasuarina littoralis woodland on Tertiary sand plains</t>
  </si>
  <si>
    <t>Melaleuca viridiflora var. viridiflora low woodland to low open-forest. Allocasuarina littoralis may sometimes occur as a codominant or associated species. Other associated species may include Corymbia clarksoniana, C. intermedia, Eucalyptus exserta, Allo</t>
  </si>
  <si>
    <t>8.5.6</t>
  </si>
  <si>
    <t xml:space="preserve">Restricted to subregion 2 between Bone Creek (just north of Carmila) and Clairview. Also found as an outlier west of Mount Edward (15km south of Clairview). Threatened by clearing for agricultural and grazing lands. This regional ecosystem is also highly </t>
  </si>
  <si>
    <t>This vegetation unit has a diverse ground layer from which few plant collections exist. Habitat for the locally rare and poorly known species Pseudopogonatherum irritans. There is a high probability that more locally rare plant species occur in this unit.</t>
  </si>
  <si>
    <t>2, (11.14)</t>
  </si>
  <si>
    <t>Eucalyptus exserta and/or Corymbia clarksoniana and/or E. crebra and/or Melaleuca spp. woodland on Tertiary sand plains</t>
  </si>
  <si>
    <t>Eucalyptus exserta and/or Corymbia clarksoniana and/or E. crebra woodland to open forest, or Melaleuca viridiflora var. viridiflora and/or M. nervosa woodland to open-forest. Where Melaleuca spp. dominate, E. exserta and/or C. clarksoniana and/or E. crebr</t>
  </si>
  <si>
    <t>8.5.5</t>
  </si>
  <si>
    <t>8.5.3a: Mainly occurs in subregion 6 but also in subregion 2. Mapped in lowland areas from Dingo Creek (just south of Dingo Beach), to White Cliffs (20km south-east of Bowen), and south to Andromache River (west of Lethebrook). Also found near Cape Palmer</t>
  </si>
  <si>
    <t>ISSUES: Generally, drier climate and low fertility precludes large fuel accumulations. Any fire applied should be considered experimental.</t>
  </si>
  <si>
    <t>The ground layer includes some species which are poorly collected or known in the Central Queensland Coast, such as Eriachne glauca var. glauca, Phyllanthus simplex, Thaumastochloa major and Vigna sp. (Station Creek R.J.Lawn CQ3284). Potential habitat for</t>
  </si>
  <si>
    <t>Cape Palmerston NP, [Dryander NP]</t>
  </si>
  <si>
    <t>6, 2</t>
  </si>
  <si>
    <t>Batianoff, Dillewaard and Franks (1997), Vegetation unit 26</t>
  </si>
  <si>
    <t>Eucalyptus drepanophylla +/- Corymbia clarksoniana, +/- E. platyphylla +/- C. dallachiana +/- Melaleuca viridiflora woodland on broad low rises and gently sloping Tertiary sand plains</t>
  </si>
  <si>
    <t>Eucalyptus drepanophylla open-woodland to open-forest or Eucalyptus drepanophylla, E. platyphylla, Corymbia clarksoniana woodland to open-forest. Corymbia dallachiana is a common associated species. Other occasional associated canopy species may include C</t>
  </si>
  <si>
    <t>8.5.3</t>
  </si>
  <si>
    <t>8.5.2a: Coastal lowlands, mainly in subregions 2 and 6, from White Cliffs on Edgecumbe Bay (20km south-east of Bowen) to Dingo Beach (south-east of Cape Gloucester) and south to the O'Connell River near Lethebrook. This vegetation type has already been su</t>
  </si>
  <si>
    <t>ISSUES: Generally, drier climate and low fertility precludes large fuel accumulations. Any fire applied should be considered experimental. Probably not able to be burnt.</t>
  </si>
  <si>
    <t>Potential habitat for the species Habenaria xanthantha, Eulophia bicallosa and Rhamphicarpa australiensis which are all listed as "Near Threatened" in the Queensland Nature Conservation Act 1992. The ground layer is very species rich, and includes many sp</t>
  </si>
  <si>
    <t>[Dryander NP]</t>
  </si>
  <si>
    <t>Batianoff, Dillewaard and Franks (1997), Vegetation unit 10</t>
  </si>
  <si>
    <t>Melaleuca viridiflora +/- Allocasuarina luehmannii, or M. viridiflora and M. nervosa woodland on Tertiary sand plains</t>
  </si>
  <si>
    <t>Melaleuca viridiflora var. viridiflora woodland to open-forest, often with Allocasuarina luehmannii or Melaleuca nervosa and emergent Corymbia clarksoniana. There is a sparse secondary tree or shrub layer which may include Melaleuca viridiflora var. virid</t>
  </si>
  <si>
    <t>8.5.2</t>
  </si>
  <si>
    <t>8.5.1a: Restricted to an area between Slater Creek (5km south-west of Proserpine) and the intersection of the Bruce Highway and Ten Mile Creek (15km north-west of Proserpine). Threatened by clearing and weed invasion. Being naturally restricted to small p</t>
  </si>
  <si>
    <t>ISSUES: None available.</t>
  </si>
  <si>
    <t xml:space="preserve">The ground layer is species rich and includes some species which are poorly collected or known in the Central Queensland Coast bioregion, such as Scleria tricuspidata, Urochloa polyphylla, Murdannia gigantea, Phyllanthus sulcatus and Scleria rugosa. This </t>
  </si>
  <si>
    <t>Corymbia clarksoniana and/or C. intermedia open forest on Tertiary sand plains and rises including small areas of shale (mainly subregion 6)</t>
  </si>
  <si>
    <t xml:space="preserve">Corymbia clarksoniana open-forest to open-woodland, sometimes with Eucalyptus drepanophylla, often with a secondary tree or shrub layer including species such as Melaleuca viridiflora var. viridiflora, M. nervosa, Acacia julifera, Pandanus cookii, Acacia </t>
  </si>
  <si>
    <t>8.5.1</t>
  </si>
  <si>
    <t xml:space="preserve">Largest mappable areas occur in Cattle Creek, Hatton Creek and the Pioneer River in the Pioneer Valley west of Mackay. Also at Repulse Creek in Conway Range National Park. Areas surrounded by cleared land tend to be in poorer condition, with weed species </t>
  </si>
  <si>
    <t>Essential habitat for a variety of aquatic and riparian invertebrates, frogs and other fauna.</t>
  </si>
  <si>
    <t>Conway NP</t>
  </si>
  <si>
    <t>Open water in river channels, waterholes and lagoons, and exposed stream bed and bars</t>
  </si>
  <si>
    <t>Open water in river channels, waterholes and lagoons, and exposed stream bed and bars. Usually devoid of emergent vegetation although scattered trees and shrubs such as Melaleuca viminalis or Melaleuca spp. may be present and aquatic species may be abunda</t>
  </si>
  <si>
    <t>8.3.15</t>
  </si>
  <si>
    <t>Occurs at the headwaters of Sandy Creek (20km south-west of Bloomsbury). Also along the Connors Range from near Round Mount (30km south of Sarina), south to Burwood Station (30km south-west of St Lawrence). Extent of disturbance is severe, with many areas</t>
  </si>
  <si>
    <t>ISSUES: Hydrological events and processes are more likely to be significant controlling events within this ecosystem than fire. Generally, consider that fire does not need to be applied to these areas for ecological reasons, at the same time acknowledging</t>
  </si>
  <si>
    <t>Habitat for several herbaceous species which are poorly known in the Central Queensland Coast bioregion, including Brachyscome basaltica var. gracilis (here at the northern limit of its range), Ranunculus lappaceus, and sedge species such as Eleocharis cy</t>
  </si>
  <si>
    <t>Ischaemum australe and/or Imperata cylindrica and/or Sorghum nitidum forma aristatum tussock grassland on drainage channels in gently undulating upland areas</t>
  </si>
  <si>
    <t>Ischaemum australe and/or Imperata cylindrica and/or Sorghum nitidum forma aristatum open-tussock grassland to closed-tussock grassland. Other associated species include Fimbristylis dichotoma, Bothriochloa bladhii, Centella asiatica, Eclipta prostrata, P</t>
  </si>
  <si>
    <t>8.3.14</t>
  </si>
  <si>
    <t>22b</t>
  </si>
  <si>
    <t>8.3.13a: Scattered across the bioregion from Proserpine in the north to Carmila in subregion2. In subregions 4 and 5 between the Colcarra Range and Mt Solitude (west of Cape Manifold) and from Corio Bay west to near Charley Peak and south to Emu Park. Oft</t>
  </si>
  <si>
    <t>ISSUES: Moist ground stratum common to this ecosystem results in high litter decomposition rates and consequent low rates of fuel accumulation. Such inundation is probably a major functional component of this ecosystem. During fire planning and implementa</t>
  </si>
  <si>
    <t>Habitat for a large number of plants that are wetland specialists and which are becoming rare as introduced plants become more dominant in wetlands. Habitat to several poorly known species such as Nymphoides exiliflora which has rarely been recorded in th</t>
  </si>
  <si>
    <t>Byfield NP, Sandringham Bay CP, Bakers Creek CP, West Hill NP, Cape Palmerston NP, [Causeway Lake CP], [Conway NP], [South Cumberland Islands NP]</t>
  </si>
  <si>
    <t>11.14, 2, 5, 4</t>
  </si>
  <si>
    <t>Bailey et al. (2003), 8ME, 8MEa, MQ-3, MQa-3, 8MDb, 8MEc, MV, MVb-3; Batianoff, Dillewaard and Franks (1997), Vegetation unit 12 (in part), and 13; Brushe et al. (in prep), Map Unit c50-3, 50-3, 51-3, c45-3, c46-3, c51-2, c51-3; Cumming (1997), Vegetation</t>
  </si>
  <si>
    <t>Eucalyptus tereticornis and/or Corymbia tessellaris and/or Melaleuca spp. woodland on alluvial and marine plains, often adjacent to estuarine areas</t>
  </si>
  <si>
    <t xml:space="preserve">Melaleuca quinquenervia and/or M. leucadendra and/or M. dealbata and/or Eucalyptus tereticornis and/or Corymbia tessellaris closed-forest to low open-woodland (to tall open-forest) (5-35m tall). Associated canopy species may include Melaleuca viridiflora </t>
  </si>
  <si>
    <t>8.3.13</t>
  </si>
  <si>
    <t xml:space="preserve">Once widely distributed particularly in the Goorganga area, west of Mackay around Victoria Plains, and between Marian and Pleystowe. Now restricted to northern parts of the Goorganga plains and tiny remnants in the Mackay area. Remnants of this grassland </t>
  </si>
  <si>
    <t>SEASON: Burn types should be varied to include early winter burns, late winter burns and storm burns. INTENSITY: Low to moderate. INTERVAL: 3-4 years. STRATEGY: Aim to burn no more than 30% in any given year. ISSUES: Weed species including exotic pastures</t>
  </si>
  <si>
    <t>This vegetation unit was once very extensive, and a large percentage has now been ploughed and drained (and planted with sugar cane), sown with pasture grasses, and/or invaded by weeds. Given the size of the area that has disappeared (including apparently</t>
  </si>
  <si>
    <t>Bakers Creek CP</t>
  </si>
  <si>
    <t>Batianoff, Dillewaard and Franks (1997), Vegetation unit 9; Nexus Environmental Studies Pty Ltd (1998), 5b</t>
  </si>
  <si>
    <t>Imperata cylindrica and/or Sorghum nitidum forma aristatum and/or Ischaemum australe tussock grassland on alluvial and old marine plains</t>
  </si>
  <si>
    <t>Imperata cylindrica and/or Sorghum nitidum forma aristatum and/or Ischaemum australe closed-tussock grassland to open-tussock grassland. Other frequent to occasional associated species are Fimbristylis ferruginea, Eremochloa bimaculata, Centella asiatica,</t>
  </si>
  <si>
    <t>8.3.12</t>
  </si>
  <si>
    <t>Occurs in scattered areas from Goorganga Plain to Bloomsbury and at Notch Point east of Ilbilbie. In pre-clearing times it was found extensively around Mackay and west to Mirani, these areas are no longer considered to be remnant vegetation in 2006. Exten</t>
  </si>
  <si>
    <t>SEASON: Early winter to winter. INTENSITY: Moderate. INTERVAL: 5-8 years. STRATEGY: At least 50% should be left unburnt. ISSUES: Seasonal inundation probably results in high litter decomposition rates and consequent low rates of fuel accumulation. Such in</t>
  </si>
  <si>
    <t xml:space="preserve">This vegetation type is dominated by Melaleuca viridiflora var. attenuata which is uncommon in the Central Queensland Coast area, and which resembles M. viridiflora var. viridiflora but is taller, with softer white bark, and paler yellowish flowers which </t>
  </si>
  <si>
    <t>[South Cumberland Islands NP]</t>
  </si>
  <si>
    <t>Batianoff, Dillewaard and Franks (1997), 11 (in part); Nexus Environmental Studies Pty Ltd (1998), 3e</t>
  </si>
  <si>
    <t>Melaleuca viridiflora var. attenuata open forest in broad drainage areas</t>
  </si>
  <si>
    <t>Melaleuca viridiflora var. attenuata closed-forest to woodland (8-14m tall). Other occasional to rare associated canopy species include Pandanus cookii, Nauclea orientalis, Melaleuca dealbata, M. leucadendra and Lophostemon suaveolens, and more rarely, Co</t>
  </si>
  <si>
    <t>8.3.11</t>
  </si>
  <si>
    <t>Occurs in the area of the Dryander Ranges and Conway National Park, with occasional areas to the west of Mackay. Also found to the west of Island Head Creek in the Shoalwater Bay Military Training Area. Ranges from good to poor. Is suffering weed invasion</t>
  </si>
  <si>
    <t>ISSUES: Fire management in adjacent areas may need to take into consideration the emergence of this ecosystem into adjacent sclerophyll communities.</t>
  </si>
  <si>
    <t>Habitat for plant species listed under the Queensland Nature Conservation Act 1992 as "Near Threatened" (Actephila sessilifolia, Brachychiton compactus, Cassia sp. (Paluma Range G.Sankowsky+ 450), Macropteranthes fitzalanii, Rhodamnia glabrescens, Rhodamn</t>
  </si>
  <si>
    <t>Conway NP, Dryander NP, Molle Islands NP, South Cumberland Islands NP</t>
  </si>
  <si>
    <t>1, 4, 2</t>
  </si>
  <si>
    <t>Brushe et al. (in prep), Map Unit c76</t>
  </si>
  <si>
    <t>Semi-evergreen to evergreen notophyll vine forest, on gently to moderately-sloping alluvial fans adjacent to ranges</t>
  </si>
  <si>
    <t>Semi-evergreen to evergreen notophyll vine forest. This ecosystem is primarily defined by its landform, occurring on fans at the base of ranges, and excluding riparian rainforest. Dominants are very variable. Emergents may include Eucalyptus tereticornis,</t>
  </si>
  <si>
    <t>8.3.10</t>
  </si>
  <si>
    <t>Occurs to the west of the Conway Range around Repulse Creek and The Inlet, subregion 1. Possibly previous logging disturbance. Distinguished from all other rainforest regional ecosystems by its occurrence on Quaternary alluvium in perched valleys of undul</t>
  </si>
  <si>
    <t>ISSUES: Generally this ecosystem is self protecting from fire due to high moisture gradients and surrounding vine forest.</t>
  </si>
  <si>
    <t>Habitat for plant species listed under the Queensland Nature Conservation Act as "Near Threatened" (Macropteranthes fitzalanii, Rhodamnia pauciovulata, Rourea brachyandra) and "Vulnerable" (Medicosma obovata and Comesperma oblongatum). Habitat for unnamed</t>
  </si>
  <si>
    <t>Semi-deciduous complex notophyll vine forest on perched alluvials in valleys of undulating mountain ranges</t>
  </si>
  <si>
    <t>Semi-deciduous complex notophyll vine forest. Frequent emergents are Argyrodendron actinophyllum subsp. diversifolium, Paraserianthes toona and Trema orientalis. The canopy is often dominated by species such as Argyrodendron actinophyllum subsp. diversifo</t>
  </si>
  <si>
    <t>8.3.9</t>
  </si>
  <si>
    <t>Occurs in subregions 4 and 5 in an area west of Cape Manifold to Corio Bay. Some areas have been invaded by feral pine trees (self propagating). Some areas of freehold land are being cleared for pine plantations. Plant harvesting is a potential threat. Di</t>
  </si>
  <si>
    <t>SEASON: Late autumn to early winter. INTENSITY: Low to moderate. INTERVAL: Minimum of 4-5 years between fires. ISSUES: Consider pollination and fruiting events of Bowenia serrulata and avoid burning during these periods where practical. Mosaic burning wil</t>
  </si>
  <si>
    <t>Habitat for Grevillea venusta and Comesperma oblongatum which are both listed as "Vulnerable" in the Queensland Nature Conservation Act 1992 and in the Environment Protection and Biodiversity Conservation Act 1999. Habitat for species poorly known from th</t>
  </si>
  <si>
    <t>Bailey et al. (2003), SG-3; Brushe et al. (in prep), Map Unit c101</t>
  </si>
  <si>
    <t>Syncarpia glomulifera and/or Eucalyptus portuensis and/or Corymbia intermedia open forest on sandy terrace flats and granite outwash</t>
  </si>
  <si>
    <t>Syncarpia glomulifera and/or Eucalyptus portuensis and/or Corymbia intermedia open-forest to woodland (15-30m tall). Associated species in the canopy may include Lophostemon suaveolens, C. trachyphloia, E. latisinensis and E. platyphylla. There is often a</t>
  </si>
  <si>
    <t>8.3.8</t>
  </si>
  <si>
    <t>8.3.6a: Occurs in the northern subregions (1, 2, 3 and 6). Scattered throughout the lowlands from east of Dingo Beach in the north to Mountain View station (20km west of Clairview). Very little remains of this vegetation type due to its occurrence on very</t>
  </si>
  <si>
    <t>SEASON: Early winter. INTENSITY: Low to moderate. INTERVAL: 3 - 4 years at a minimum. STRATEGY: Aim to burn no more that 70% of any given area preferably less. ISSUES: This ecosystem is poorly known and geographically restricted within the northern part o</t>
  </si>
  <si>
    <t xml:space="preserve">Any remnants which are in good condition with minimal weed invasion (if they exist) are considered to be extremely high value as most remnants are heavily invaded by weeds. Known habitat for Red Goshawk (listed as "Endangered" under the Queensland Nature </t>
  </si>
  <si>
    <t>Byfield NP, Dryander NP, West Hill NP, Keppel Bay Islands NP, Eungella NP, [Andromache CP], [South Cumberland Islands NP]</t>
  </si>
  <si>
    <t>2, 3, 4, (11.14)</t>
  </si>
  <si>
    <t>Bailey et al. (2003), ETc-3; Brushe et al. (in prep), Map Unit c31, c32, c33; Ryan et al. (2003), Vegetation unit 8TF2</t>
  </si>
  <si>
    <t>Eucalyptus tereticornis and/or Corymbia intermedia (or C. clarksoniana) and/or C. tessellaris +/- Lophostemon suaveolens open forest on alluvial levees and lower terraces</t>
  </si>
  <si>
    <t>Eucalyptus tereticornis, Corymbia intermedia (or C. clarksoniana) and Lophostemon suaveolens open-forest to woodland, or C. tessellaris open-forest to woodland. Sometimes C. tessellaris or C. intermedia may be dominant. Other, less common species in the c</t>
  </si>
  <si>
    <t>8.3.6</t>
  </si>
  <si>
    <t>Occurs throughout all of the northern subregions, from Gloucester Island south to St Lawrence. Also mapped within the Shoalwater Bay Military Training Area in subregion 4. Extensively cleared for sugar cane. Highly fragmented in the northern subregions wh</t>
  </si>
  <si>
    <t>SEASON: Vary; winter, late winter and storm burns. INTENSITY: Moderate. INTERVAL: No more frequent that 3 - 5 years except were weed control takes priority (i.e. within rehabilitation zones). STRATEGY: Aim to burn no more that 70% of any given area prefer</t>
  </si>
  <si>
    <t>A vegetation community with a very diverse ground layer, which has been poorly surveyed for flora and fauna. Likely to be habitat for the Red-cheeked Dunnart (Sminthopsis virginiae) which has been recorded south of Mount Blackwood, and otherwise rarely re</t>
  </si>
  <si>
    <t>Dryander NP, Cape Palmerston NP, Conway NP, West Hill NP, Gloucester Island NP, Cape Hillsborough NP, Skull Knob CP, Pioneer Peaks NP, Andromache CP, Sandringham Bay CP, [South Cumberland Islands NP], [Mount Ossa NP], [Eungella NP], [Mount Kinchant CP], [</t>
  </si>
  <si>
    <t>2, 6, 3, (1), (4)</t>
  </si>
  <si>
    <t>Batianoff, Dillewaard and Franks (1997), Vegetation unit 14; Bean (1991), Vegetation type 4 and 17; Brushe et al. c34-3; Cumming (1997), Vegetation type 8 (in part), 9; Kemp (2009) C; Nexus Environmental Studies Pty Ltd (1998), 3c; Pollock and Champion (1</t>
  </si>
  <si>
    <t>Eucalyptus platyphylla and/or Lophostemon suaveolens and/or Corymbia clarksoniana woodland on alluvial plains</t>
  </si>
  <si>
    <t>Eucalyptus platyphylla and/or Lophostemon suaveolens and/or Corymbia clarksoniana open-forest to low woodland (7-24m tall). Includes areas with almost pure stands of E. platyphylla, and a few areas which are pure stands of L. suaveolens. More commonly the</t>
  </si>
  <si>
    <t>Fragmented nature of remnants and their susceptibility to weeds, and, in the absence of fire, rainforest pioneer species.</t>
  </si>
  <si>
    <t>8.3.5</t>
  </si>
  <si>
    <t>FB</t>
  </si>
  <si>
    <t xml:space="preserve">Mainly occurs on the Goorganga Plains south-east of Proserpine. It is also mapped behind Blacks Beach, north Mackay, Cape Palmerston area, and between Corio Bay and Yeppoon. This vegetation type has been extensively drained and cultivated for sugar cane. </t>
  </si>
  <si>
    <t>ISSUES: There is no evidence that this ecosystem has any ecological needs for fire. Fire may remove important habitat features and/or dietary items for its inhabitant fauna.</t>
  </si>
  <si>
    <t>Intact (non-weedy) examples of this vegetation type are now very rare and those remaining are under severe threat. Habitat for a number of species with a narrow habitat range and poorly known/collected, including Eleocharis philippinensis, Eleocharis diet</t>
  </si>
  <si>
    <t>Cape Palmerston NP, Northumberland Islands NP, [Conway NP]</t>
  </si>
  <si>
    <t>Bailey et al. (2003) CW-1_3; Cumming (1997), Vegetation types 33, 34; Nexus Environmental Studies Pty Ltd (1998) Vegetation units 6a, 6b, 6c</t>
  </si>
  <si>
    <t>Freshwater wetlands with permanent water and aquatic vegetation</t>
  </si>
  <si>
    <t>Freshwater wetlands with permanent or semi-permanent water and aquatic vegetation. Includes sedgelands, grasslands and forblands with areas of open water in the deepest sections. Dominant and associated species may include Leersia hexandra, Nymphoides ind</t>
  </si>
  <si>
    <t>Invasion by aggressive introduced grasses that form monocultures which exclude native species.</t>
  </si>
  <si>
    <t>8.3.4</t>
  </si>
  <si>
    <t>8.3.3a: Widely spread throughout the lowland areas of the bioregion, from east of Dingo Beach in the north to St Lawrence. Also occurs in subregions 4 and 5 from Townshend Island in the north to Yeppoon. Ranges from excellent to very poor, usually dependi</t>
  </si>
  <si>
    <t>ISSUES: River oaks are fire sensitive and will be killed by even low intensity fire.</t>
  </si>
  <si>
    <t>Habitat for Rourea brachyandra, Rhamphicarpa australiensis, Eulophia bicallosa and Pratia podenzanae which are listed under the Queensland Nature Conservation Act as "Near Threatened". Also habitat for Eucalyptus raveretiana which are listed under the Que</t>
  </si>
  <si>
    <t>Byfield NP, Cape Palmerston NP, West Hill NP, Bluff Hill NP, Dryander NP, Eungella NP, [Andromache CP], [Mount Martin NP], [Sandringham Bay CP]</t>
  </si>
  <si>
    <t>2, 3, 4, 6, (5)</t>
  </si>
  <si>
    <t>Bailey et al. (2003), CRPml-3, RP-3; Batianoff, Dillewaard and Franks (1997), 16, 17, 18; Bean (1992b ), Vegetation type Cc: Riverine forest; Brushe et al.: Map Unit c29, c30; c54-11, c54-12, c77; Cumming (1997), Vegetation type: 22</t>
  </si>
  <si>
    <t>Melaleuca leucadendra and/or M. fluviatilis and/or Casuarina cunninghamiana +/- Syncarpia glomulifera open forest, on creek banks</t>
  </si>
  <si>
    <t>Melaleuca leucadendra and/or M. fluviatilis and/or Casuarina cunninghamiana open-forest to woodland (to low open-forest to low-woodland) (8-30m tall). Associated species may include Lophostemon suaveolens, Corymbia intermedia, Nauclea orientalis, Terminal</t>
  </si>
  <si>
    <t>The linear nature of the RE makes it prone to disturbance from cane fires and earthworks associated with river drainage enhancement. This has resulted in invasion by aggressive introduced grasses and other weeds including vines.</t>
  </si>
  <si>
    <t>8.3.3</t>
  </si>
  <si>
    <t>Mainly across subregions 2 and 3 from east of Ben Lomond in the north to Mosquito Creek (south of Elalie). Also found in Subregion 4 within the Shoalwater Bay Military Training Area. Extensively cleared for sugar cane. Most remnants are south of Sarina, b</t>
  </si>
  <si>
    <t>SEASON: Early winter to winter INTENSITY: Moderate. INTERVAL: 5-8 years. STRATEGY: At least 50% should be left unburnt. ISSUES: Seasonal inundation probably results in high litter decomposition rates and consequent low rates of fuel accumulation. Such inu</t>
  </si>
  <si>
    <t xml:space="preserve">This vegetation type often has a diverse ground stratum, and some of these species remain poorly collected and known. It is known habitat for the threatened species Habenaria xanthantha and Eulophia bicallosa which are both listed as "Near Threatened" in </t>
  </si>
  <si>
    <t>Cape Palmerston NP, Sandringham Bay CP, Newry Islands NP, Skull Knob CP, [Lindeman Islands NP], [West Hill NP]</t>
  </si>
  <si>
    <t>2, (4), (3), (6)</t>
  </si>
  <si>
    <t xml:space="preserve">Batianoff, Dillewaard and Franks (1997), Vegetation unit 11; Brushe et al. (in prep), c48-3, c48-3c, c111; Cumming (1997), Vegetation type 18; Nexus Environmental Studies Pty Ltd (1998), Vegetation mapping unit 3d; Pollock and Champion (1994), Vegetation </t>
  </si>
  <si>
    <t>Melaleuca viridiflora woodland on seasonally inundated alluvial plains with impeded drainage</t>
  </si>
  <si>
    <t>Melaleuca viridiflora var. viridiflora open-forest to woodland (to low open-forest to low open-woodland) (5-14m tall). Occasional associated canopy species or emergents include Corymbia clarksoniana, Eucalyptus platyphylla, Lophostemon suaveolens, C. dall</t>
  </si>
  <si>
    <t>8.3.2</t>
  </si>
  <si>
    <t>8.3.1a: Widely distributed along watercourses throughout subregions 1 to 3 and 6, from Cape Gloucester to St Lawrence. Major lowland rainforest type now mostly cleared for sugar cane. Threatened by fire, pesticide run-off, weed invasion, and machinery dam</t>
  </si>
  <si>
    <t xml:space="preserve">ISSUES: 8.3.1a: There is some evidence to suggest that low intensity fire directly adjacent to this forest will encourage germination of rainforest pioneers and consequent, eventual expansion of this ecosystem if it is not currently at its natural limits </t>
  </si>
  <si>
    <t>Habitat for flora species which are listed under the Queensland Nature Conservation Act 1992 as "Near Threatened" (Actephila sessilifolia, Macropteranthes fitzalanii, Rhodamnia glabrescens, Rhodamnia pauciovulata, Rourea brachyandra, Sarcotoechia heteroph</t>
  </si>
  <si>
    <t>Byfield NP, Dryander NP, Reliance Creek NP, Bluff Hill NP, South Cumberland Islands NP, [Eungella NP], [Mount Martin NP]</t>
  </si>
  <si>
    <t>2, 3, 4, 5, 11.14, (6), (1)</t>
  </si>
  <si>
    <t>Batianoff et al. (1997), 15; McDonald (1995), Groups 7, 8</t>
  </si>
  <si>
    <t>Semi-deciduous to evergeen notophyll to mesophyll vine forest, +/- sclerophyll emergents, fringing or in the vicinity of watercourses</t>
  </si>
  <si>
    <t>Semi-deciduous to evergreen notophyll to mesophyll vine forest, +/- sclerophyll emergents, fringing or in the vicinity of watercourses</t>
  </si>
  <si>
    <t>Semi-deciduous to evergreen notophyll to mesophyll vine forest. Emergents may include Terminalia sericocarpa, Nauclea orientalis, Lophostemon suaveolens and Melaleuca leucadendra. Canopy composition is variable but may include Beilschmiedia obtusifolia, C</t>
  </si>
  <si>
    <t>8.3.1</t>
  </si>
  <si>
    <t>8.2.14a: Occurs only in subregion 5 adjacent to the coast from Island Head Creek to Corio Bay. Dune forests are naturally restricted communities which are vulnerable to erosion and weed invasion, and this ecosystem is particularly vulnerable due to it's o</t>
  </si>
  <si>
    <t>Habitat for Zoysia macrantha subsp. macrantha which is at the northern limit of it's range here.
8.2.14c: The record of Coronidium rupicola from this ecosystem is a significant southern outlier.</t>
  </si>
  <si>
    <t>Byfield NP, Byfield CP</t>
  </si>
  <si>
    <t>5, (2)</t>
  </si>
  <si>
    <t>Bailey et al. (2003), S-2h, CW-2h; Brushe et al. (in prep), c12bh, c13ah</t>
  </si>
  <si>
    <t>Banksia integrifolia and/or Corymbia tessellaris and/or Acacia disparrima +/- rainforest spp. tall shrubland, on Holocene parabolic dunes</t>
  </si>
  <si>
    <t>Banksia integrifolia subsp. compar and/or Corymbia tessellaris and/or Acacia disparrima subsp. disparrima shrubland to open forest. Includes small areas of rainforest, and often occurs as a very fine mosaic with patches of Banksia integrifolia/Allocasuari</t>
  </si>
  <si>
    <t>8.2.14</t>
  </si>
  <si>
    <t xml:space="preserve">8.2.13a: Scattered across subregion 2 from Rocky Point near Conway in the north to Kelly Creek, south-east of Ilbilbie. Extensively cleared for housing developments. Many of the remaining areas are susceptible to hydrological changes caused by alteration </t>
  </si>
  <si>
    <t>Habitat for the only known occurrence of Livistona drudei, ("Vulnerable" under the Queensland Nature Conservation Act 1992), in the Central Queensland Coast bioregion .</t>
  </si>
  <si>
    <t>[Bakers Creek CP], [Conway NP]</t>
  </si>
  <si>
    <t>2, 4, (5)</t>
  </si>
  <si>
    <t>Brushe et al. (in prep), Map Unit 19;</t>
  </si>
  <si>
    <t>Melaleuca spp. and/or Corymbia spp. and/or Lophostemon suaveolens and/or Acacia spp. open forest on dune sands mixed with alluvial material +/- marine sediments</t>
  </si>
  <si>
    <t>Melaleuca spp., Livistona decora and/or Acacia spp. and/or Lophostemon suaveolens open to closed forest (8-30m tall). Other common to occasional canopy species may include Eucalyptus tereticornis, Corymbia intermedia, Corymbia tessellaris and Livistona de</t>
  </si>
  <si>
    <t>8.2.13</t>
  </si>
  <si>
    <t>8.2.12a: Occurs in subregion 5 within Port Clinton and between Cape Clinton and The Peaks (20km north of Corio Bay). Also found between Corio Bay and Yeppoon. Overall the condition is good, with minimal weed invasion and human disturbance. Examples outsid</t>
  </si>
  <si>
    <t>SEASON: Late Autumn/ early winter. INTENSITY: Moderate to high. INTERVAL: Minimum 8-10 years interval between fires. STRATEGY: Not identified. ISSUES: 8.2.12a: Imperata cylindrica is probably an artefact of inappropriate fire causing displacement of heath</t>
  </si>
  <si>
    <t>Habitat for several species at the northern limit of their range, including Brachyloma daphnoides, Homoranthus virgatus, Phebalium woombye, Phyllota phylicoides, Platysace linearifolia, Caustis recurvata, Pseudanthus orientalis, Persoonia virgata and Zier</t>
  </si>
  <si>
    <t>5, 4, (11.14)</t>
  </si>
  <si>
    <t>Bailey et al. (2003), CF-2, AS-2; Brushe et al. (in prep), Map Unit 10, 13b</t>
  </si>
  <si>
    <t>Corymbia intermedia and/or Eucalyptus latisinensis and/or Acacia spp. and/or other heath spp., shrublands and woodlands on parallel dunes (subregions 4 and 5)</t>
  </si>
  <si>
    <t>Corymbia intermedia and/or Eucalyptus latisinensis and/or Allocasuarina littoralis low open-woodland to open-forest (4-18m tall) with a heath understorey, or Acacia julifera subsp. curvinervia and/or Leptospermum neglectum and/or Ricinocarpos pinifolius a</t>
  </si>
  <si>
    <t>8.2.12</t>
  </si>
  <si>
    <t>Scattered across subregion 2 from the O'Connell River in the north to Clairview in the south and on Flock Pigeon Island. Also found in subregion 5 in Island Head Creek and Port Clinton areas, and between Yeppoon and the mouth of the Fitzroy River. Suscept</t>
  </si>
  <si>
    <t>ISSUES: The ground stratum of this ecosystem is generally moist, decomposition rates high and consequently fuel accumulation usually low. Although vine forest species can be common, monitoring at an area of major geographical occurrence (Cape Palmerston N</t>
  </si>
  <si>
    <t>Potential habitat for the threatened species Phaius australis ("Endangered" under the Queensland Nature Conservation Act 1992) and Sowerbaea subtilis ("Vulnerable" under the Queensland Nature Conservation Act 1992).</t>
  </si>
  <si>
    <t>Cape Palmerston NP, West Hill NP, Conway NP, Broad Sound Islands NP, [Bakers Creek CP], [Cape Hillsborough NP]</t>
  </si>
  <si>
    <t>2, 5, 11.14</t>
  </si>
  <si>
    <t>Bailey et al. (2003), 8MEa_2; Brushe et al. (in prep), c18b</t>
  </si>
  <si>
    <t>Melaleuca spp. closed forest in parallel dune swales</t>
  </si>
  <si>
    <t>Melaleuca spp. closed-forest to woodland (4-18m tall). Dominants may include one or several of M. leucadendra, M. quinquenervia, M. viridiflora var. attenuata and M. dealbata. Occasional associated species include Livistona decora, and Corymbia tessellari</t>
  </si>
  <si>
    <t>8.2.11</t>
  </si>
  <si>
    <t>SH</t>
  </si>
  <si>
    <t>Occurs in subregion 5 from the mouth of Island Head Creek to Corio Bay. Relatively weed free except possibly where natural disturbance has been augmented with vehicular activity in the more accessible areas. Easily distinguished from all other sand dune c</t>
  </si>
  <si>
    <t>ISSUES: Fire in adjacent areas potentially will increase the size and erodibility of these areas.</t>
  </si>
  <si>
    <t>Habitat for Zornia pallida which is listed as "Near Threatened" in the Queensland Nature Conservation Act 1992. High values as a uniquely dynamic terrestrial ecosystem. Limited extent. Part of a natural successional series in coastal dune areas.</t>
  </si>
  <si>
    <t>Bailey et al. (2003), SB-2; Brushe et al. (in prep), c25</t>
  </si>
  <si>
    <t>Sand blows with bare sand and areas of sparse herbland or shrubland</t>
  </si>
  <si>
    <t>Bare sand with isolated herbaceous plants, typically dominated by species such as Eragrostis interrupta, Podolepis arachnoidea, Evolvulus alsinoides, Brunonia australis, Bulbostylis barbata and Elionurus citreus. In some places there are shrubs forming em</t>
  </si>
  <si>
    <t>8.2.10</t>
  </si>
  <si>
    <t>Occurs in very small patches along the coast. Found most extensively around Slade Pt, North Mackay. Mapped at Proserpine Plain, Hay Point to Three Mile Beach east of Carmila and on several islands, from Stone Is (near Bowen) to Aquila Is near Carmila. Thi</t>
  </si>
  <si>
    <t>SEASON: Vary; winter, late winter and storm burns. INTENSITY: Moderate. INTERVAL: 4-6 years. STRATEGY: No more than 70% of each patch in any given year. ISSUES: This ecosystem is considered erodible, and planned burns should only be conducted when rapid r</t>
  </si>
  <si>
    <t>The majority of this vegetation type occurs on large high aeolian deposits, and is overall very rare. The largest representation of this vegetation community occurs at Slade Point. This ecosystem is important habitat for small mammals. These dunes are a k</t>
  </si>
  <si>
    <t>South Cumberland Islands NP, Gloucester Island NP, Broad Sound Islands NP, Northumberland Islands NP, [Holbourne Island NP]</t>
  </si>
  <si>
    <t>2, 11.2, (6), (1)</t>
  </si>
  <si>
    <t>Batianoff and Franks (1997), 31SS (in part); Kemp (2009) Gd; Warrien and Lavarack (in prep), Vegetation unit 1a</t>
  </si>
  <si>
    <t>Tussock grassland on coastal dunes</t>
  </si>
  <si>
    <t xml:space="preserve">Heteropogon triticeus and/or Imperata cylindrica and/or Themeda triandra open-tussock grassland to closed-tussock grassland. Common subdominant or associated grasses may include Eragrostis interrupta, Heteropogon contortus, Eriachne triodioides, Aristida </t>
  </si>
  <si>
    <t>Rare ecosystem that is subject to development pressure and is also susceptible to erosion associated with recreational uses and grazing.</t>
  </si>
  <si>
    <t>8.2.9</t>
  </si>
  <si>
    <t>8.2.8a: Occurs in subregion 5, from the northern tip of Townshend Island to Corio Bay. Also found on Great Keppel Island and South Percy Island in the Northumberland Island Group (subregion 4). Inappropriate fire regimes may be a threat, and weed invasion</t>
  </si>
  <si>
    <t>SEASON: April to June. INTENSITY: Low to High. INTERVAL: 8.2.8a and b: 6-8 years as a minimum interval between fires. STRATEGY: 8.2.8a and b: Attempt to retain some areas unburnt. Do not re-light areas remaining unburnt after the initial fire. ISSUES: 8.2</t>
  </si>
  <si>
    <t>Habitat for Samadera bidwillii listed as "Vulnerable" in the Queensland Nature Conservation Act 1992. Habitat for many species at the northern limit of their range, including Persoonia virgata, Hovea clavata, Phyllota phylicoides, Homoranthus virgatus, Pl</t>
  </si>
  <si>
    <t>Byfield NP, Whitsunday Islands NP, Percy Isles NP, Byfield CP</t>
  </si>
  <si>
    <t>5, 1, (4)</t>
  </si>
  <si>
    <t>Bailey et al. (2003), CW-2, CH-2p; Brushe et al. (in prep), c9a, c13a, c14, c15, c16; Queensland Herbarium (2008) Ajw_2, Cdw_2, Ehdw_2;</t>
  </si>
  <si>
    <t>Corymbia spp. and/or Eucalyptus spp. and/or Acacia spp. and/or Allocasuarina littoralis low open forest on Pleistocene parabolic dunes</t>
  </si>
  <si>
    <t>Corymbia spp. and/or Eucalyptus spp. and/or Acacia spp. and/or Allocasuarina littoralis open-forest to open-shrubland (1-38m tall). A wide variety of Eucalyptus and Corymbia species may be dominant in the canopy, and common Acacia dominants are Acacia jul</t>
  </si>
  <si>
    <t>8.2.8</t>
  </si>
  <si>
    <t>8.2.7a: Occurs in the Slade Point and Andergrove areas of North Mackay, subregion 2. Suffering minor to moderate weed invasion and substantial changes to drainage, affecting the level of the water table. Extensively cleared around the Mackay area. Overall</t>
  </si>
  <si>
    <t>SEASON: 8.2.7a and e: n/a.. 8.2.7b: Refer to notes. INTENSITY: 8.2.7a and e: n/a.. 8.2.7b: High. INTERVAL: 8.2.7a and e: n/a.. 8.2.7b: No less than 8years, 8-15 years is preferred. 8.2.7c: If possible avoid fires more frequent than 6 years. STRATEGY: 8.2.</t>
  </si>
  <si>
    <t>A naturally rare and restricted vegetation community. Dense tall stands of Melaleuca leucadendra in large swamps is unusual, and in the Slade Point area are considered to be part of an outstanding area of conservation significance (Pollock, 1995). Potenti</t>
  </si>
  <si>
    <t>Byfield NP, Percy Isles NP, Whitsunday Islands NP, Byfield CP</t>
  </si>
  <si>
    <t>5, 2, (4), (11.14)</t>
  </si>
  <si>
    <t>Batianoff and Franks (1997), 34 MS (in part), 38 OF (Corymbia tessellaris open-forest component); Cumming (1997), Vegetation type 21, 23, 24</t>
  </si>
  <si>
    <t>Melaleuca spp. and/or Lophostemon suaveolens and/or Eucalyptus robusta open forest in wetlands associated with parabolic dunes</t>
  </si>
  <si>
    <t>Melaleuca spp. and/or Lophostemon suaveolens and/or Eucalyptus robusta open-forest to woodland to open-scrub (5-25m tall). Includes pure stands of individual Melaleuca spp., or mixed Melaleuca communities, or Eucalyptus robusta with M. quinquenervia, or L</t>
  </si>
  <si>
    <t>Has been extensively cleared and remnant areas degraded from weed invasion, erosion caused by recreational activities and changes in hydrology.</t>
  </si>
  <si>
    <t>8.2.7</t>
  </si>
  <si>
    <t>8.2.6a: Occurs in subregion 2 and 6 in scattered patches along coastal areas. In the north it is found from near Mount Maria (15km south-east of Bowen) to 5km east of Dingo Beach. It also occurs from Conway Beach north to Clairview Bluff and on some islan</t>
  </si>
  <si>
    <t>ISSUES: 8.2.6a: It is considered likely that this ecosystem represents a disturbed version of 8.2.2 (i.e.. subjected to fire or additional exposure). The decision to burn this ecosystem should be mindful of the significant habitat values of 8.2.2. Ideally</t>
  </si>
  <si>
    <t>Potential habitat for the species Livistona drudei which is listed as "Vulnerable" in the Queensland Nature Conservation Act 1992, (the only currently known records for this species in the Central Queensland Coast lie in the adjacent RE 8.12.13a on a sand</t>
  </si>
  <si>
    <t>Cape Palmerston NP, West Hill NP, Bakers Creek CP, Keppel Bay Islands NP, Skull Knob CP, Newry Islands NP, Cape Hillsborough NP, Byfield NP, Dryander NP, Bloomsbury CP</t>
  </si>
  <si>
    <t>2, 5, (6)</t>
  </si>
  <si>
    <t xml:space="preserve">Batianoff, Dillewaard and Franks (1997), Vegetation Unit 4; Bean (1991), Vegetation type 8; Batianoff and Franks (1997), 38 OF (in part), Cumming (1997), Vegetation types 26, 27 and 28, Nexus Environmental Studies Pty Ltd (1998), Mapping unit 2a; Pollock </t>
  </si>
  <si>
    <t>Corymbia tessellaris +/- Acacia leptocarpa +/- Allocasuarina littoralis +/- Banksia integrifolia +/- rainforest species open-forest on parallel dunes</t>
  </si>
  <si>
    <t>Corymbia tessellaris open-forest to low woodland. Acacia leptocarpa and/or Allocasuarina littoralis and/or Banksia integrifolia are occasionally present as a codominant or subdominant canopy tree. There is sometimes a well-developed secondary tree layer o</t>
  </si>
  <si>
    <t>8.2.6</t>
  </si>
  <si>
    <t>Occurs in subregion 5 from Island Head Creek south to Stockyard Point (10km north of Corio Bay). Threatening processes include recreational four-wheel-driving in the Three Rivers area. Some examples have weeds such as *Lantana camara and *Passiflora suber</t>
  </si>
  <si>
    <t>ISSUES: Not normally flammable. May need active protection from wildfire in extreme conditions or after prolonged drought.</t>
  </si>
  <si>
    <t>Habitat for Samadera bidwillii (listed as "Vulnerable" in the Queensland Nature Conservation Act 1992). Also habitat for death adders and fruit pigeons. A naturally restricted ecosystem.</t>
  </si>
  <si>
    <t>Bailey et al. (2003), RF-2; Brushe et al. (in prep), Map Unit c17; McDonald (1995), Group 12</t>
  </si>
  <si>
    <t>Evergreen notophyll Archontophoenix cunninghamiana vine forest, in deep depressions and narrow gullies on coastal parabolic dunes</t>
  </si>
  <si>
    <t>Evergreen notophyll vine forest. Emergents of Archontophoenix cunninghamiana and/or Elaeocarpus eumundi may be present. The canopy includes species such as Endiandra sieberi, Cryptocarya vulgaris, Elaeocarpus eumundi, Syzygium oleosum, Archontophoenix cun</t>
  </si>
  <si>
    <t>8.2.5</t>
  </si>
  <si>
    <t>8.2.4a: Occurs in subregion 5 within the Shoalwater Bay Military Training Area in the Island Head Creek and Port Clinton areas. Many years of drought has possibly caused a drying out of these swamps to the point where shrub species (such as Banksia robur)</t>
  </si>
  <si>
    <t>SEASON: Avoid late winter periods, ideally burn from April to June. Spring burns acceptable providing sufficient rainfall is received to avoid high fire intensities. INTENSITY: Moderate. INTERVAL: 8.2.4a: 8 - 15 years (a minimum of 4-6 years could be acce</t>
  </si>
  <si>
    <t>The presence of a shallow to very deep peat layer is significant due to it's rarity - particularly in the Central Queensland Coast Bioregion. Habitat for the species Sowerbaea subtilis ("Vulnerable" in the Queensland Nature Conservation Act 1992), which i</t>
  </si>
  <si>
    <t>Brushe et al. (in prep), c22, c23, c24.</t>
  </si>
  <si>
    <t>Sedgeland, or closed-heath, or Melaleuca spp. open shrubland to open forest, on swampy sand plains with peat</t>
  </si>
  <si>
    <t>Lepironia articulata and/or Baumea spp. and/or other Restionaceae and Cyperaceae spp. open-sedgeland to closed-sedgeland (0.5-1.8m tall), or dwarf shrubland to closed-heath (0.5-1.8m tall). Melaleuca quinquenervia or M. viridiflora var. viridiflora (or M.</t>
  </si>
  <si>
    <t>8.2.4</t>
  </si>
  <si>
    <t>8.2.3a: Occurs in subregions 4 and 5, from Townshend Island, south to Corio Bay. It is most extensive in an area west of Cape Manifold to Stockyard Point. Subject to damage by wildfire, particularly in late spring to early summer. Over-frequent fire can a</t>
  </si>
  <si>
    <t>SEASON: April to June. INTENSITY: 8.2.3a and b: High. 8.2.3c: Moderate to High. INTERVAL: 8-10 years minimum, longer periods of up to 15 years are acceptable. STRATEGY: Attempt to retain some areas unburnt. Do not re-light areas remaining unburnt after th</t>
  </si>
  <si>
    <t xml:space="preserve">The species Samadera bidwillii (listed as "Vulnerable" in the Queensland Nature Conservation Act 1992), is occasionally found in this habitat. Potential habitat for Sowerbaea subtilis ("Vulnerable" in the Queensland Nature Conservation Act 1992). Habitat </t>
  </si>
  <si>
    <t>Brushe et al. (in prep), c11, c11b, c11a, c12a, c12, c12b; Bailey et al. (2003), S-2</t>
  </si>
  <si>
    <t>Allocasuarina littoralis and/or Leptospermum neglectum and/or Leptospermum polygalifolium and/or Baeckea frutescens shrubland on coastal sand ridges, parabolic dunes and whaleback dunes</t>
  </si>
  <si>
    <t xml:space="preserve">Allocasuarina littoralis and/or Leptospermum neglectum and/or Leptospermum polygalifolium and/or Baeckea frutescens dwarf shrubland to low open-forest (0.7-8m tall). Dominance and structure varies considerably according to the period of time since it was </t>
  </si>
  <si>
    <t>8.2.3</t>
  </si>
  <si>
    <t>Occurs in small scattered patches and narrow linear sections, along the coastal margin of the entire bioregion. Also occurs on many islands. Ranges from good to poor. Condition reports for numerous locations are provided in Appendix 3 of Cali (2008). This</t>
  </si>
  <si>
    <t>ISSUES: Although many plants found within this ecosystem will return after fire (i.e.. rainforest pioneers), interim disturbance by fire promotes weed infestation including that by guinea grass (Megathyrsus maximus). These weeds alter the structure of the</t>
  </si>
  <si>
    <t>Habitat for flora species including Xylosma ovatum (where sand overlies rocky substrate), Brachychiton compactus, Senna acclinis, Rourea brachyandra, Bonamia dietrichiana and Macropteranthes fitzalanii, Cassia sp. (Paluma Range G.Sankowsky+ 450), which ar</t>
  </si>
  <si>
    <t>Byfield NP, Broad Sound Islands NP, Cape Palmerston NP, Percy Isles NP, West Hill NP, South Cumberland Islands NP, Northumberland Islands NP, Dryander NP, Gloucester Island NP, Whitsunday Islands NP, [Skull Knob CP], [Holbourne Island NP], [Bloomsbury CP]</t>
  </si>
  <si>
    <t>5, 2, 6, (1), (3), (4)</t>
  </si>
  <si>
    <t>Bailey et al. (2003), CDS-2, 8FS; Bean (1991), Vegetation type 7; Brushe et al. (in prep), Map Unit c7, c8; Batianoff (1992b), Vegetation unit 4; Batianoff 1995, Vegetation type 3; Batianoff (1996) Vegetation type 2c; Batianoff, Dillewaard and Franks (199</t>
  </si>
  <si>
    <t>Semi-evergreen microphyll vine thicket to vine forest, on coastal dunes</t>
  </si>
  <si>
    <t>Semi-evergreen microphyll vine thicket to vine forest. The canopy is sometimes clumped forming an open-scrub to tall shrubland with open areas of bare sand or grassland/herbland. Emergents may include Mimusops elengi, Pleiogynium timorense and occasionall</t>
  </si>
  <si>
    <t>Remnant areas degraded by weed invasion (e.g. Catharanthus roseus, Cenchrus echinatus, Lantana camara, Passiflora suberosa and Tridax procumbens) inappropriate fire regime, combined with the impacts of coastal development and recreational uses.</t>
  </si>
  <si>
    <t>8.2.2</t>
  </si>
  <si>
    <t>Occurs along the coastal margin of the entire bioregion, including many islands. Disturbance caused by vehicles, stock, and human traffic readily causes erosion and invasion by weed species, particularly *Cenchrus echinatus, *Melinis repens, *Lantana cama</t>
  </si>
  <si>
    <t xml:space="preserve">ISSUES: Coast she-oak is fire sensitive and will be killed by even low intensity fire. Removal of ground layer vegetation often results in infestation of pest species such as guinea grass (Megathyrsus maximus), red natal grass (Melinis repens), and other </t>
  </si>
  <si>
    <t>Provides nesting sites for significant species including the Flat Back Turtle (Natator depressus) (Pollock, 1995), and Beach Thick Knee, both are listed as "Vulnerable" in the Queensland Nature Conservation Act 1992. Habitat for the significant species Mo</t>
  </si>
  <si>
    <t>Byfield NP, Whitsunday Islands NP, Broad Sound Islands NP, Keppel Bay Islands NP, Cape Palmerston NP, Percy Isles NP, South Cumberland Islands NP, West Hill NP, Dryander NP, [Gloucester Island NP], [Newry Islands NP], [Skull Knob CP], [Bakers Creek CP], [</t>
  </si>
  <si>
    <t>5, 2, 4, 1, (6)</t>
  </si>
  <si>
    <t>Bailey et al. (2003), CCD-2, 8CQ; Batianoff, (1995a), Vegetation community 10; Batianoff, (1996), Map unit 2a,2b,2c,2d; Batianoff and Franks (1997), Vegetation unit 31 SS (in part); Batianoff, Dillewaard and Franks (1997), Vegetation Map Unit 1a, 1b and 3</t>
  </si>
  <si>
    <t>Casuarina equisetifolia woodland and/or sparse herbland to open-scrub on foredunes and beaches</t>
  </si>
  <si>
    <t>Casuarina equisetifolia subsp. incana open-forest to low woodland (to isolated clumps of trees) and/or dwarf open-shrubland to open-scrub and/or sparse-herbland to herbland, on foredunes. The vegetation is usually zoned according to tidal inundation/expos</t>
  </si>
  <si>
    <t>8.2.1</t>
  </si>
  <si>
    <t>Relatively common in coastal areas throughout the bioregion, from Proserpine to Cape Manifold. Generally occurs in small or narrow patches. Some areas are in good condition, however some have been dramatically altered by draining and filling for agricultu</t>
  </si>
  <si>
    <t xml:space="preserve">ISSUES: Although this ecosystem is expected to be fire tolerant, it is likely that hydrological actions, and seasonal location of the halo-zone (area of salt influence) are the 'disturbing factors' which drive periodic change in structure and floristics. </t>
  </si>
  <si>
    <t xml:space="preserve">Habitat for the threatened fauna species False Water Rat (Xeromys myoides), (listed as "Vulnerable" in the Queensland Nature Conservation Act 1992) and the locally rare species Swamp Rat (Rattus lutreolus), and Pale Field Rat (Rattus tunneyi). Stronghold </t>
  </si>
  <si>
    <t>Cape Palmerston NP, MacKenzie Island CP, Sandringham Bay CP, West Hill NP, Causeway Lake CP</t>
  </si>
  <si>
    <t>2, 5, 4, 11.14</t>
  </si>
  <si>
    <t>Brushe et al. (in prep), Map Unit 3(8), c3; Ryan et al. (2003), Vegetation unit 8MEa_1</t>
  </si>
  <si>
    <t>Melaleuca spp. and/or Eucalyptus tereticornis and/or Corymbia tessellaris woodland with a ground stratum of salt tolerant grasses and sedges, usually in a narrow zone adjoining tidal ecosystems</t>
  </si>
  <si>
    <t>Melaleuca spp. and/or Eucalyptus tereticornis and/or Corymbia tessellaris low open-woodland to open-forest (to open-shrubland) (2-20m tall). Canopy dominants are very variable, ranging from dense stands of Melaleuca quinquenervia or M. leucadendra, to mor</t>
  </si>
  <si>
    <t>Remnant areas degraded from effects of draining and filling, invasion by weeds (particularly para-grass and hymenachne) and changes in hydrology due to the construction of bund walls, redirection of freshwater flows, and pig damage.</t>
  </si>
  <si>
    <t>8.1.5</t>
  </si>
  <si>
    <t>Mapped around the mouth of Proserpine River, on the Goorganga Plains, from Sand Bay (south of Cape Hillsborough) to Cape Palmerston and around Corio Bay. Threatening processes include draining and filling for agriculture and industrial development, weed i</t>
  </si>
  <si>
    <t>ISSUES: Fire can degrade habitat values including removal of food items for wader birds and other bird species.</t>
  </si>
  <si>
    <t xml:space="preserve">This RE is the main stronghold for Schoenoplectus litoralis, Phragmites spp. and Eleocharis dulcis. Habitat for the threatened fauna species False Water Rat (Xeromys myoides) (listed as "Vulnerable" in the Queensland Nature Conservation Act 1992) and the </t>
  </si>
  <si>
    <t>Byfield NP, Bakers Creek CP, Percy Isles NP, Sandringham Bay CP, Brampton Islands NP, [Broad Sound Islands NP]</t>
  </si>
  <si>
    <t>2, 5, (4)</t>
  </si>
  <si>
    <t>Bailey et al. (2003), CW-1; Batianoff, Dillewaard and Franks (1997), Vegetation Unit 7 (in part); Brushe et al. (in prep), Map Unit c108; Cumming (1997), Vegetation type 35; Nexus Environmental Studies Pty Ltd (1998), 7a; Queensland Herbarium (2008) Wetsl</t>
  </si>
  <si>
    <t>Schoenoplectus litoralis and/or Eleocharis dulcis sedgeland or Paspalum vaginatum tussock grassland</t>
  </si>
  <si>
    <t>Schoenoplectus litoralis and/or Eleocharis dulcis sparse-sedgeland to closed-sedgeland or Paspalum vaginatum sparse-tussock grassland to closed-tussock grassland. Often consists of areas of permanent, slightly tidally-influenced open water, often with a z</t>
  </si>
  <si>
    <t>Remnant areas degraded from effects of draining and filling, invasion by weeds and changes in hydrology.</t>
  </si>
  <si>
    <t>8.1.4</t>
  </si>
  <si>
    <t>Occurs in mainland coastal areas throughout the bioregion. Also mapped on Whitsunday Island and Pine Peak Island (north of Percy Island). Best developed on the Goorganga Plains, Llewellyn Bay (just north of Cape Palmerston) and Corio Bay areas. Many small</t>
  </si>
  <si>
    <t>ISSUES: Fire removes grassy habitat which may be used by the false water rat as cover from predators such as owls and the tawny frogmouth, hampering its movements. Fire can degrade habitat values including removal of food items for wader birds and other b</t>
  </si>
  <si>
    <t>Many of the plant species defining this vegetation type are unique to it, or only to this and other land zone 1 REs. Habitat for the threatened fauna species False Water Rat (Xeromys myoides) which is listed as "Vulnerable" in the Queensland Nature Conser</t>
  </si>
  <si>
    <t>Byfield NP, Sandringham Bay CP, Cape Palmerston NP, West Hill NP, Whitsunday Islands NP, Cape Hillsborough NP, [Bakers Creek CP], [Percy Isles NP]</t>
  </si>
  <si>
    <t>2, 5, 6</t>
  </si>
  <si>
    <t>Bailey et al. (2003), CMC-1; Batianoff, Dillewaard and Franks (1997), Vegetation Unit 7 (in part); Bean (1991), Vegetation type 9 - mangroves and saltpan (in part); Brushe et al. (in prep), Map Unit c103; Cumming (1997), Vegetation type 31; Nexus Environm</t>
  </si>
  <si>
    <t>Sporobolus virginicus tussock grassland on marine sediments</t>
  </si>
  <si>
    <t>Sporobolus virginicus open-tussock grassland to closed-tussock grassland. Occasional emergents may include mangrove spp., Melaleuca spp., Acacia spp. and Clerodendrum inerme. Other ground layer species which may be present include Fimbristylis ferruginea,</t>
  </si>
  <si>
    <t>8.1.3</t>
  </si>
  <si>
    <t>OFB</t>
  </si>
  <si>
    <t>Found along the mainland coast throughout the bioregion. Common to occasional in small patches. Also occurs in small areas on a few islands. An extensive area is mapped adjacent to Llewellyn Bay near Sarina. Occasionally subject to drainage changes due to</t>
  </si>
  <si>
    <t>ISSUES: Although typically inflammable, some areas merge with saltwater couch grasslands which can support fire.</t>
  </si>
  <si>
    <t>Habitat for Tecticornia indica, Tecticornia halocnemoides subsp. tenuis, Sarcocornia quinqueflora, Tecticornia pergranulata subsp. queenslandica which are largely restricted to this ecosystem. Many of the plant species defining this vegetation type are un</t>
  </si>
  <si>
    <t>Cape Palmerston NP, West Hill NP, Byfield NP, Whitsunday Islands NP, Conway NP, Skull Knob CP, Sandringham Bay CP, Dryander NP, Bakers Creek CP, Keppel Bay Islands NP, Newry Islands NP, [Reliance Creek NP], [Cape Hillsborough NP], [Percy Isles NP]</t>
  </si>
  <si>
    <t>2, 6, 5, (1)</t>
  </si>
  <si>
    <t>Bailey et al. (2003), CMD-1; Batianoff, Dillewaard and Franks (1997), Vegetation unit 7 (in part); Bean (1991), Vegetation type 9 - mangroves and saltpan (in part); Brushe et al. (in prep), Vegetation Unit c2; Cumming (1997), Vegetation type 32; Danaher (</t>
  </si>
  <si>
    <t>Samphire open forbland on saltpans and plains adjacent to mangroves</t>
  </si>
  <si>
    <t>Samphire open-forbland to isolated clumps of forbs. Vascular plants may be absent over large areas, or may include one or several of the following succulent herbs; Sesuvium portulacastrum, Tecticornia indica subsp. julacea, T. indica subsp. leiostachya, T</t>
  </si>
  <si>
    <t>8.1.2</t>
  </si>
  <si>
    <t>Found along the coast of the mainland and on many islands. Common throughout the bioregion, but most extensive around the Proserpine River mouth, in the area east of Calen and near Cape Palmerston. Generally good, being a fairly resilient ecosystem. *Lant</t>
  </si>
  <si>
    <t>ISSUES: Scorching within the supra-littoral margin, particularly when this ecotone merges into flammable vegetation such as woodlands and forests of Melaleuca spp.</t>
  </si>
  <si>
    <t>Many of the plant species defining this vegetation type are unique to it, or only to this and other land zone 1 REs. Breeding site for many marine fish species and habitat for a large number of specialised fauna and flora species which are restricted to t</t>
  </si>
  <si>
    <t>Cape Palmerston NP, Conway NP, Sandringham Bay CP, Whitsunday Islands NP, Bakers Creek CP, Dryander NP, West Hill NP, Byfield NP, Skull Knob CP, Newry Islands NP, Reliance Creek NP, South Cumberland Islands NP, Cape Hillsborough NP, Conway CP, [Gloucester</t>
  </si>
  <si>
    <t>2, 5, 1, 6</t>
  </si>
  <si>
    <t>Bailey et al. (2003), CM-1; Batianoff (1995), Vegetation Unit 8; Batianoff, Dillewaard and Franks (1997), Vegetation Unit 8; Bean (1991), Vegetation type 9 (in part); Brushe et al. (in prep), Map Unit c1; Cumming (1997), Vegetation types 1, 2, 3, 4; Danah</t>
  </si>
  <si>
    <t>Mangrove closed forest of marine clay plains and estuaries</t>
  </si>
  <si>
    <t>Closed-forest to open-shrubland of mangrove species forming a variety of associations, depending on their position in relation to tidal channels and the amount of freshwater input they receive. The seaward edge and fringe of waterways is often dominated b</t>
  </si>
  <si>
    <t>8.1.1</t>
  </si>
  <si>
    <t>7.12.69: Western edge of the bioregion, from just north of Mt Carbine, south to Bluewater.</t>
  </si>
  <si>
    <t>SEASON: Cool, dry season (June-Sep). INTENSITY: Low to moderate. INTERVAL: 2-5 years. STRATEGY: Mosaic burn &lt; 30%. Begin burning early in the fire season, with progressive patch fires burnt through the year. Stop burning when the network of fires and othe</t>
  </si>
  <si>
    <t>Mount Lewis NP, Paluma Range NP, Dinden NP, Millstream Falls NP</t>
  </si>
  <si>
    <t>9, 5, (9.3), (7)</t>
  </si>
  <si>
    <t>Stanton and Stanton (2005), G69, R69, G49, R49</t>
  </si>
  <si>
    <t>Eucalyptus drepanophylla and/or E. granitica +/- Corymbia clarksoniana +/- C. erythrophloia woodland, on uplands on granite and rhyolite</t>
  </si>
  <si>
    <t>Eucalyptus drepanophylla (ironbark) and/or E. granitica +/- Corymbia clarksoniana (Clarkson's bloodwood) +/- C. erythrophloia (red bloodwood) woodland. Uplands on granite and rhyolite, of the dry rainfall zone. (BVG1M: 13c)
 Major vegetation communities i</t>
  </si>
  <si>
    <t>7.12.69</t>
  </si>
  <si>
    <t>Very rare, occurs on western and southern parts of the Atherton Tablelands and there is a small occurrence south of Koombooloomba Dam.</t>
  </si>
  <si>
    <t>STRATEGY: Do not burn deliberately. ISSUES: Typically unlikely to burn owing to lack of flammable grasses. Occasional hot fires along fringes, particularly on hillslopes, may lead to loss of rainforest at edges. Low intensity burns away from rainforest ed</t>
  </si>
  <si>
    <t>Mount Hypipamee NP, Tully Gorge NP, Herberton Range NP, Koombooloomba NP</t>
  </si>
  <si>
    <t>Stanton and Stanton (2005), G5a; Tracey and Webb (1975), 5a</t>
  </si>
  <si>
    <t>Complex notophyll vine forest of cloudy moist to wet highlands on granite</t>
  </si>
  <si>
    <t>Complex notophyll vine forest. Highlands on granite, of the cloudy wet to moist rainfall zone. (BVG1M: 2a)</t>
  </si>
  <si>
    <t>7.12.68</t>
  </si>
  <si>
    <t>Limited to Bartle Frere South Peak and Thornton Peak. This is a wetland. The persistence of this ecosystem may be related to fire or shallow soils.</t>
  </si>
  <si>
    <t>SEASON: Avoid dry conditions or fires will spread too much. April to July or as early as March, conditions permitting. INTENSITY: Moisture and topography affect severity. Low to high. INTERVAL: 6-15 years with some areas burnt at longer intervals. Fire in</t>
  </si>
  <si>
    <t>Wooroonooran NP, Daintree NP</t>
  </si>
  <si>
    <t>7, 9</t>
  </si>
  <si>
    <t>Stanton and Stanton (2005), G158; Tracey and Webb (1975), 10</t>
  </si>
  <si>
    <t>Gleichenia dicarpa, Gahnia sieberiana, Lycopodiella cernua, and Lycopodium deuterodensum closed fernland, on granite highlands, on Thornton Peak and Mt Bartle Frere</t>
  </si>
  <si>
    <t>Gleichenia dicarpa (coral fern), Gahnia sieberiana (red fruit saw sedge), Lycopodiella cernua (coral fern), and Lycopodium deuterodensum (bushy clubmoss) closed fernland. Granite highlands, on Thornton Peak and Mt Bartle Frere. (BVG1M: 34f)</t>
  </si>
  <si>
    <t>A rare ecosystem threatened by recreational activities.</t>
  </si>
  <si>
    <t>7.12.67</t>
  </si>
  <si>
    <t>7.12.66: Widely distributed across the bioregion, except the far north.
7.12.66e:  Patches of bare rock &lt; 0.2 ha are defined as more open areas of the surrounding ecosystems.</t>
  </si>
  <si>
    <t xml:space="preserve">SEASON: (1) No active fire management required or (2) dry season. INTENSITY: Various. INTERVAL: (1) No active fire management required or (2) 8-15 years. STRATEGY: (1) No active fire management required or (2) mosaic burn of 40-60%. Do not re-light areas </t>
  </si>
  <si>
    <t>Paluma Range NP, Girringun NP, Hinchinbrook Island NP, Wooroonooran NP, Dinden NP, Tully Gorge NP, Kirrama NP, Girramay NP, Mount Windsor NP, Mount Lewis NP, Mount Hypipamee NP, Bare Hill CP, Daintree NP, [Herberton Range NP], [Mount Windsor NP (R)], [Gre</t>
  </si>
  <si>
    <t>5, 7, 6, (4), (9), (1)</t>
  </si>
  <si>
    <t>Stanton and Stanton (2005), G108, G110, R108, R110, G65, R65, R196, G196, G260a in part (Qld Herbarium and WTMA (2005) G260ad), R260a in part (Qld Herbarium and WTMA (2005) R260ad); Tracey and Webb (1975), 21</t>
  </si>
  <si>
    <t>Lophostemon confertus low shrubland or low closed forest, on exposed rocky slopes on granite and rhyolite</t>
  </si>
  <si>
    <t xml:space="preserve">Lophostemon confertus (brush box) low shrubland or low to medium closed-forest. Exposed rocky slopes on granite and rhyolite. (BVG1M: 28e)
 Major vegetation communities include: 
7.12.66a:  Woodland to low woodland, open-forest, closed-forest, or mosaics </t>
  </si>
  <si>
    <t>7.12.66</t>
  </si>
  <si>
    <t>7.12.65: Scattered across the entire length of the bioregion, mainly in western areas and more common in the south. Distinguished from other Allocasuarina dominated rock-pavement types by its occurrence in dry western areas.
7.12.65e:  Minor components: 1</t>
  </si>
  <si>
    <t>SEASON: Avoid dry conditions or fires will spread too much. April to July or as early as March, conditions permitting. INTENSITY: Moisture and topography affect severity. Low to high. INTERVAL: 6-15 years with some areas burnt at longer intervals. STRATEG</t>
  </si>
  <si>
    <t>Hann Tableland NP, Paluma Range NP, Girringun NP, Mount Windsor NP, Mount Lewis NP, Daintree NP, Bare Hill CP, Kirrama NP, Dinden NP, Cedar Bay NP, Davies Creek NP, Annan River (Yuku Baja-Muliku) NP, Millstream Falls NP, Danbulla NP, [Mount Windsor NP (R)</t>
  </si>
  <si>
    <t>9.3, 5, 6, 4, 9</t>
  </si>
  <si>
    <t xml:space="preserve">Stanton and Stanton (2005), G195, G21 in part (Qld Herbarium and WTMA (2005) G244b), R21 in part (Qld Herbarium and WTMA (2005) R244b), G131 (Qld Herbarium and WTMA (2005) G247a and G247b), R131 in part (Qld Herbarium and WTMA (2005) R247a, R247b), G182, </t>
  </si>
  <si>
    <t>Rock pavement or areas of skeletal soil, on granite and rhyolite of dry western or southern areas +/- shrublands to closed forests of Acacia spp. and/or Lophostemon suaveolens and/or Allocasuarina littoralis and/or Eucalyptus lockyeri subsp. exuta</t>
  </si>
  <si>
    <t>Rock pavements or areas of skeletal soil, on granite and rhyolite, mostly of dry western or southern areas, often with shrublands to closed forests of Acacia spp. (wattles) and/or Lophostemon suaveolens (swamp mahogany) and/or Allocasuarina littoralis (bl</t>
  </si>
  <si>
    <t>7.12.65</t>
  </si>
  <si>
    <t>7.12.64: Hinchinbrook Island and the vicinity of Bishops Peak. Distinguished from Allocasuarina dominated rock-pavement types by its occurrence on Hinchinbrook island and Bishops Peak area, and common occurrence of Banksia plagiocarpa and Leptospermum pol</t>
  </si>
  <si>
    <t>Habitat for the following threatened plant species (some of which are endemic to Hinchinbrook Island and the Bishops Peak area): Tetramolopium sp. (Mt Bowen D.G.Fell+ DGF1224), Drosera adelae, Acacia homaloclada, Comesperma praecelsum, Banksia plagiocarpa</t>
  </si>
  <si>
    <t>Hinchinbrook Island NP, Girringun NP, Goold Island NP</t>
  </si>
  <si>
    <t>Stanton and Stanton (2005), G21 in part (Qld Herbarium and WTMA (2005) G244c), G146 in part (Qld Herbarium and WTMA (2005) G245b), G145 in part (Qld Herbarium and WTMA (2005) G246b), R260a in part (Qld Herbarium and WTMA (2005) R260ae), G260a in part (Qld</t>
  </si>
  <si>
    <t>Xanthorrhoea spp., Allocasuarina littoralis, Banksia plagiocarpa +/- Leptospermum polygalifolium +/- Rhodomyrtus trineura subsp. trineura heathland and associated rock pavements, of granite uplands and highlands of Hinchinbrook Island and near Bishops Pea</t>
  </si>
  <si>
    <t>Heathlands with Xanthorrhoea spp. (grasstree), Allocasuarina littoralis (black sheoak), Banksia plagiocarpa (blue banksia) +/- Leptospermum polygalifolium (yellow tea tree) +/- Rhodomyrtus trineura subsp. trineura (native guava), and associated rock pavem</t>
  </si>
  <si>
    <t>7.12.64</t>
  </si>
  <si>
    <t>Scattered along the western edge of the bioregion from the Atherton Tablelands to west of Paluma.</t>
  </si>
  <si>
    <t>Paluma Range NP, Kirrama NP</t>
  </si>
  <si>
    <t>6, 4, 5</t>
  </si>
  <si>
    <t>Stanton and Stanton (2005), R134, G134</t>
  </si>
  <si>
    <t>Eucalyptus moluccana woodland, on granite and rhyolite</t>
  </si>
  <si>
    <t>Eucalyptus moluccana (gum-topped box) woodland. Granite and rhyolite. (BVG1M: 13d)</t>
  </si>
  <si>
    <t>A rare ecosystem threatened by degradation associated with grazing and timber harvesting.</t>
  </si>
  <si>
    <t>7.12.63</t>
  </si>
  <si>
    <t>7.12.62: Limited to the northern edges of Mt. Windsor Tableland, western slopes of the Mt Carbine Tableland, and the western slopes of Mt Lewis.</t>
  </si>
  <si>
    <t>Daintree NP, Mount Lewis NP, Mount Windsor NP</t>
  </si>
  <si>
    <t>9, (9.3)</t>
  </si>
  <si>
    <t>Stanton and Stanton (2005), G271, CG271, G194, G272</t>
  </si>
  <si>
    <t>Eucalyptus sp., and/or Corymbia stockeri, +/- C. hylandii +/- Syncarpia glomulifera +/- E. portuensis woodland, on dry granite hill slopes, in the north-west of the bioregion</t>
  </si>
  <si>
    <t>Eucalyptus sp. (ironbark), and/or Corymbia stockeri (blotchy bloodwood), +/- C. hylandii (Hyland's bloodwood) +/- Syncarpia glomulifera (turpentine) +/- E. portuensis (white mahogany) woodland. Granite hillslopes in the north-west of the bioregion, of the</t>
  </si>
  <si>
    <t>7.12.62</t>
  </si>
  <si>
    <t>7.12.61: Widely distributed throughout the bioregion.</t>
  </si>
  <si>
    <t>Girringun NP, Hann Tableland NP, Paluma Range NP, Girramay NP, Daintree NP, Bowling Green Bay NP, Kirrama NP, Tully Gorge NP, Wooroonooran NP, Hinchinbrook Island NP, Goold Island NP, Annan River (Yuku Baja-Muliku) NP, Dinden NP, Mount Windsor NP, Black M</t>
  </si>
  <si>
    <t>5, 9.3, 6, 9, 1, (11.1), (7), (4), (2)</t>
  </si>
  <si>
    <t>Stanton and Stanton (2005), G135, G32, CG32, R32, CR32, R14c, G14c Tracey and Webb (1975), 14c</t>
  </si>
  <si>
    <t>Eucalyptus tereticornis +/- E. granitica woodland to open forest of foothills and uplands on granite and rhyolite</t>
  </si>
  <si>
    <t>Eucalyptus tereticornis (forest red gum) +/- E. granitica (granite ironbark) woodland to open-forest. Foothills and uplands on granite and rhyolite, of the moist and dry rainfall zones. (BVG1M: 9d)
 Major vegetation communities include: 
7.12.61a:  Eucaly</t>
  </si>
  <si>
    <t>7.12.61</t>
  </si>
  <si>
    <t>7.12.60c:  This rare vegetation community is extinct.</t>
  </si>
  <si>
    <t>SEASON: Early to mid-dry season in normal season (March-May) and in drier areas (e.g., Mt Molloy region) where there is likelihood of fire continuing into dry period leaving ground exposed for long duration. Early to late-season in wet year (March-Sep). I</t>
  </si>
  <si>
    <t>Girringun NP, Hinchinbrook Island NP, Goold Island NP, Paluma Range NP, Mount Lewis NP, Mount Mackay NP, [Orpheus Island NP], [Tully Gorge NP]</t>
  </si>
  <si>
    <t>5, 2, 6, 1, (4), (7)</t>
  </si>
  <si>
    <t>Stanton and Stanton (2005), G41, CG41, R41, CR41, G78, R78, G33</t>
  </si>
  <si>
    <t>Melaleuca viridiflora +/- Corymbia clarksoniana +/- Eucalyptus platyphylla woodland to open forest, on granite and rhyolite</t>
  </si>
  <si>
    <t>Melaleuca viridiflora (broad leaf tea tree) +/- Corymbia clarksoniana (Clarkson's bloodwood) +/- Eucalyptus platyphylla (poplar gum) woodland to open-forest. Granite and rhyolite. (BVG1M: 21a)
 Major vegetation communities include: 
7.12.60a: Floodplain (</t>
  </si>
  <si>
    <t>7.12.60</t>
  </si>
  <si>
    <t>Near-coastal ranges north of Cairns, with an isolated occurrence near Cardwell. Distinguished from 7.12.55 by its near-coastal occurrence in the moist zone (7.12.55 occurs in drier zones to the north-west). Problematic weeds up-slope of the Cook Highway i</t>
  </si>
  <si>
    <t>Macalister Range NP, Kuranda NP, Girringun NP, [Mowbray NP]</t>
  </si>
  <si>
    <t>8, 9, (3), (7)</t>
  </si>
  <si>
    <t>Stanton and Stanton (2005), G34, CG34, R34; Tracey and Webb (1975), 16h</t>
  </si>
  <si>
    <t>Eucalyptus leptophleba and Corymbia clarksoniana open forest to woodland, on foothills, on granite and rhyolite</t>
  </si>
  <si>
    <t>Eucalyptus leptophleba (Molloy red box) and Corymbia clarksoniana (Clarkson's bloodwood) open-forest to woodland. Foothills on granite and rhyolite, of the moist rainfall zone. (BVG1M: 9b)</t>
  </si>
  <si>
    <t>A rare ecosystem threatened by weed invasion and vine forest invasion.</t>
  </si>
  <si>
    <t>7.12.59</t>
  </si>
  <si>
    <t>Restricted to two main areas - the ranges east of Mt Carbine, and south of Ravenshoe. Distinguished from 7.12.27 by the presence of Corymbia dimorpha, C. citriodora, and Eucalyptus granitica.</t>
  </si>
  <si>
    <t>Mount Lewis NP, Millstream Falls NP</t>
  </si>
  <si>
    <t>4, 9, 6</t>
  </si>
  <si>
    <t>Stanton and Stanton (2005), G115, R115</t>
  </si>
  <si>
    <t>Eucalyptus reducta, E. granitica, Corymbia dimorpha, C. citriodora and Syncarpia glomulifera woodland to open forest, on granite and rhyolite</t>
  </si>
  <si>
    <t>Eucalyptus reducta (Queensland stringybark), E. granitica (granite ironbark), Corymbia dimorpha (yellow jacket), C. citriodora (lemon-scented gum) and Syncarpia glomulifera (turpentine) woodland to open-forest. Granite and rhyolite. (BVG1M: 9d)</t>
  </si>
  <si>
    <t>7.12.58</t>
  </si>
  <si>
    <t>Western edge of the bioregion from Mt Carbine south to the Hidden Valley area west of Paluma. The weed Praxelis clematidea is a problem from the Herberton Range south. Occurs on shallow soils as opposed to the fairly deep soils of 7.12.4, and also disting</t>
  </si>
  <si>
    <t>Threatened species include Diuris oporina, Homoranthus porteri and Prostanthera clotteniana. The very localised endemic Melaleuca uxorum occurs in this habitat west of Tolga on the Herberton Range. Other species of local significance are Eucalyptus lockye</t>
  </si>
  <si>
    <t>Mount Lewis NP, Millstream Falls NP, [Herberton Range NP]</t>
  </si>
  <si>
    <t>4, 6, 5, (7), (9), (9.3)</t>
  </si>
  <si>
    <t>Stanton and Stanton (2005), G55, R55</t>
  </si>
  <si>
    <t>Shrubland and low woodland mosaic with Syncarpia glomulifera, Corymbia abergiana, Eucalyptus portuensis, Allocasuarina littoralis and Xanthorrhoea johnsonii, on uplands and highlands on granite</t>
  </si>
  <si>
    <t xml:space="preserve">Shrubland and low woodland mosaic with Syncarpia glomulifera (turpentine), Corymbia abergiana (range bloodwood), Eucalyptus portuensis (white mahogany), Allocasuarina littoralis (black sheoak) and Xanthorrhoea johnsonii (grasstree). Uplands and highlands </t>
  </si>
  <si>
    <t>7.12.57</t>
  </si>
  <si>
    <t>7.12.56: Restricted to the Palm Islands. Possibly threatened by excessive burning (which may change this ecosystem to a grassland).</t>
  </si>
  <si>
    <t>Orpheus Island NP</t>
  </si>
  <si>
    <t>Stanton and Stanton (2005), G232, G239, G105</t>
  </si>
  <si>
    <t>Corymbia tessellaris, C. clarksoniana grassy woodland, open woodland and grassland, on shallow soils on granite, on the Palm Islands</t>
  </si>
  <si>
    <t>Corymbia tessellaris (Moreton Bay ash), C. clarksoniana (Clarkson's bloodwood) grassy woodland, open-woodland and grassland. Shallow soils on granite, on the Palm Islands. (BVG1M: 9c)
 Major vegetation communities include: 
7.12.56a:  Corymbia tessellaris</t>
  </si>
  <si>
    <t>7.12.56</t>
  </si>
  <si>
    <t>Western parts of the bioregion from the northern end of the Atherton Tablelands to near Helenvale. The northern parts of this ecosystem are in good condition, whilst the southwest areas have suffered some clearing. Distinguished from 7.12.59 by its occurr</t>
  </si>
  <si>
    <t>Annan River (Yuku Baja-Muliku) NP, Black Mountain NP, Daintree NP, Davies Creek NP, Bare Hill CP, Mount Lewis NP</t>
  </si>
  <si>
    <t>9, 7</t>
  </si>
  <si>
    <t>Stanton and Stanton (2005), G16h, CG16h, R16h; Tracey and Webb (1975), 16h</t>
  </si>
  <si>
    <t>Eucalyptus leptophleba woodland to open forest, of dry foothills and uplands on granite and rhyolite</t>
  </si>
  <si>
    <t>Eucalyptus leptophleba (Molloy red box) woodland to open-forest. Foothills and uplands on granite and rhyolite, of the dry rainfall zone. (BVG1M: 9b)</t>
  </si>
  <si>
    <t>7.12.55</t>
  </si>
  <si>
    <t>7.12.54: Distributed patchily along the entire coastal edge of the bioregion. Eucalypt components are distinguished from 7.12.23 by their low wind-sheared nature. (7.12.23 is a medium to tall forest).
7.12.54g:  Patches of bare rock &lt; 0.2 ha are defined a</t>
  </si>
  <si>
    <t>Hinchinbrook Island NP, Orpheus Island NP, Family Islands NP, Goold Island NP, Cedar Bay NP, Fitzroy Island NP, Daintree NP, Russell River NP, [Hope Islands NP]</t>
  </si>
  <si>
    <t>1, 2, 3, 6, (7), (9)</t>
  </si>
  <si>
    <t>Stanton and Stanton (2005), G104, R104, G187, R187, G59, G233, G254, G207, R207, R59 in part (Qld Herbarium and WTMA (2005) R267a), R260a in part (Qld Herbarium and WTMA (2005) R260ag), G260a in part (Qld Herbarium and WTMA (2005) G260ag).</t>
  </si>
  <si>
    <t>Complex of shrubland and low open forest on wind-exposed granite and rhyolite coastal headlands and islands, on skeletal soils</t>
  </si>
  <si>
    <t>Complex of shrubland and low open-forest. Wind-exposed granite and rhyolite coastal headlands and islands, on skeletal soils. (BVG1M: 28e)
 Major vegetation communities include: 
7.12.54a:  Woodland, low woodland, low forest and shrubland with Corymbia te</t>
  </si>
  <si>
    <t>7.12.54</t>
  </si>
  <si>
    <t>7.12.53: Extends the full range of the bioregion but predominantly occurs at the drier northern, western and southern extremes. Distinguished from 7.12.23 by the dominance of Corymbia clarksoniana instead of C. intermedia (usually lower altitude and/or dr</t>
  </si>
  <si>
    <t>SEASON: Dry season and storm burns. Burn as soon after heavy rain as fire will carry until reliable rain ends. INTENSITY: High. INTERVAL: 3-20 years. STRATEGY: Mosaic burn &lt;30%. Begin burning early in the fire season, with progressive patch fires burnt th</t>
  </si>
  <si>
    <t>Girringun NP, Paluma Range NP, Daintree NP, Orpheus Island NP, Dinden NP, Girramay NP, Mount Cook NP, Dinden NP (R), Macalister Range NP, Little Mulgrave NP, Danbulla NP, Hinchinbrook Island NP, Wooroonooran NP, Davies Creek NP, Gadgarra NP, Herberton Ran</t>
  </si>
  <si>
    <t>5, 1, 9, 6, 7, (4), (3.2)</t>
  </si>
  <si>
    <t>Stanton and Stanton (2005), G144, CG144, R144, G164, R164, R250b, G250b, G226, G180, G150, R150, G48, CG250b; Tracey and Webb (1975), 16e.</t>
  </si>
  <si>
    <t>Corymbia clarksoniana +/- C. tessellaris, +/- Eucalyptus drepanophylla +/- C. intermedia open forest to woodland, or E. drepanophylla woodland, of moist to dry lowlands, foothills and uplands on granite and rhyolite</t>
  </si>
  <si>
    <t>Corymbia clarksoniana (Clarkson's bloodwood) +/- C. tessellaris (Moreton Bay ash), +/- Eucalyptus drepanophylla (ironbark) +/- C. intermedia (pink bloodwood) open-forest to woodland, or E. drepanophylla woodland. Lowlands, foothills and uplands on granite</t>
  </si>
  <si>
    <t>7.12.53</t>
  </si>
  <si>
    <t>From west of the Atherton Tablelands south to the Paluma Range. Occurs at lower altitudes and drier areas than 7.12.22, and distinguished from 7.12.22 by its medium (as opposed to tall) stature, and common occurrence of species such as Eucalyptus drepanop</t>
  </si>
  <si>
    <t>SEASON: Early (as soon as fire will carry after rain), then late dry season (storm burns, Nov-Dec). INTENSITY: Moderate to high. INTERVAL: 6-10 years. STRATEGY: Burn progressively in a mosaic of &lt;30% of area. Begin burning early in the fire season, with p</t>
  </si>
  <si>
    <t>Paluma Range NP, Koombooloomba NP, Kirrama NP, Herberton Range NP, Herberton Range CP, Herberton Range NP (R), Tully Falls NP</t>
  </si>
  <si>
    <t>6, 5, 4</t>
  </si>
  <si>
    <t>Stanton and Stanton (2005), G61, R61; Tracey and Webb (1975), 14b</t>
  </si>
  <si>
    <t>Eucalyptus resinifera, Corymbia intermedia, Allocasuarina littoralis, Syncarpia glomulifera, E. drepanophylla +/- E. reducta woodland on granite and rhyolite, in the dry to moist rainfall zone</t>
  </si>
  <si>
    <t>Eucalyptus resinifera (red mahogany), Corymbia intermedia (pink bloodwood), Allocasuarina littoralis, Syncarpia glomulifera (turpentine), E. drepanophylla (ironbark) +/- E. reducta (Queensland stringybark) woodland. Hills on granite and rhyolite, in the d</t>
  </si>
  <si>
    <t>7.12.52</t>
  </si>
  <si>
    <t xml:space="preserve">7.12.51: Seaview Range in the vicinity of Hidden Valley. Occurs at lower altitudes and drier areas than 7.12.22, and distinguished from 7.12.22 by its medium (as opposed to tall) stature, and common occurrence of species such as Corymbia leptoloma and C. </t>
  </si>
  <si>
    <t>Stanton and Stanton (2005), G156, G157, R156, R157</t>
  </si>
  <si>
    <t>Eucalyptus resinifera, Syncarpia glomulifera, E. portuensis, Corymbia abergiana, +/- C. leptoloma woodland, of rocky hills on granite and rhyolite in the Paluma-Seaview (south-west) subregion</t>
  </si>
  <si>
    <t xml:space="preserve">Eucalyptus resinifera (red mahogany), Syncarpia glomulifera (turpentine), E. portuensis (white mahogany), Corymbia abergiana (range bloodwood), +/- C. leptoloma (Paluma yellow bloodwood) woodland. Rocky hills on granite and rhyolite in the Paluma-Seaview </t>
  </si>
  <si>
    <t>7.12.51</t>
  </si>
  <si>
    <t>From Atherton south to the ranges west of Bluewater.</t>
  </si>
  <si>
    <t>Tully Falls NP, Girringun NP, Tully Gorge NP, Koombooloomba NP, Japoon NP, Girramay NP, Kirrama NP, Herberton Range NP, Hinchinbrook Island NP, Wooroonooran NP, Malaan NP, Paluma Range NP, Tully Falls NP (R)</t>
  </si>
  <si>
    <t>6, 7, 4, (5)</t>
  </si>
  <si>
    <t>Stanton and Stanton (2005), G9, R9, CG9; Tracey and Webb (1975), 9</t>
  </si>
  <si>
    <t>Simple microphyll vine-fern forest of highlands on granite and rhyolite</t>
  </si>
  <si>
    <t>Simple microphyll vine-fern forest. Highlands on granite and rhyolite, of the wet rainfall zone. (BVG1M: 6b)</t>
  </si>
  <si>
    <t>7.12.50</t>
  </si>
  <si>
    <t>Restricted to Hinchinbrook Island.</t>
  </si>
  <si>
    <t>Hinchinbrook Island NP</t>
  </si>
  <si>
    <t>Stanton and Stanton (2005), G219</t>
  </si>
  <si>
    <t>Notophyll vine forest and thicket with Planchonella euphlebia and Podocarpus grayae, on granite</t>
  </si>
  <si>
    <t>Notophyll vine forest and thicket with Planchonella euphlebia (hickory boxwood) and Podocarpus grayae (northern brown pine). Granite. (BVG1M: 6b)</t>
  </si>
  <si>
    <t>7.12.49</t>
  </si>
  <si>
    <t>5c</t>
  </si>
  <si>
    <t>Widely distributed throughout bioregion. Distinguished from 7.12.1 and other similar ecosystems by its low, wind-sheared nature.</t>
  </si>
  <si>
    <t>Girringun NP, Tully Gorge NP, Wooroonooran NP, Girramay NP, Daintree NP, Paluma Range NP, Tully Falls NP, Mount Mackay NP, Cedar Bay NP, Kirrama NP, Dinden NP, Mount Lewis NP, Malaan NP, Koombooloomba NP, Japoon NP, Macalister Range NP, Kuranda NP, [Kirra</t>
  </si>
  <si>
    <t>6, 7, 9, 5, (2)</t>
  </si>
  <si>
    <t>Stanton and Stanton (2005), G31, R31</t>
  </si>
  <si>
    <t>Wind-sheared notophyll vine forest on exposed granite and rhyolite ridge-crests and steep slopes</t>
  </si>
  <si>
    <t>Wind-sheared notophyll vine forest. Exposed granite and rhyolite ridge-crests and steep slopes. (BVG1M: 5c)</t>
  </si>
  <si>
    <t>7.12.48</t>
  </si>
  <si>
    <t>7.12.47: Restricted to the Paluma Range, northwest of Paluma Dam. Lantana camara often forms dense thickets around the margin and invades suitable canopy gaps within the rainforest. Some (possibly metamorphic) examples adjacent to the rhyolitic occurrence</t>
  </si>
  <si>
    <t>Threatened species include Cassia sp. (Paluma Range G.Sankowsky+ 450). Habitat for the only known locations of Cupaniopsis wadsworthii and Pouteria queenslandica in the bioregion.</t>
  </si>
  <si>
    <t>Stanton and Stanton (2005), R222, R203, M203</t>
  </si>
  <si>
    <t>Notophyll-microphyll semi-evergreen vine forest with Argyrodendron polyandrum emergents, on rhyolite</t>
  </si>
  <si>
    <t xml:space="preserve">Notophyll-microphyll semi-evergreen vine forest with Argyrodendron polyandrum (brown tulip oak) emergents. Rhyolite. (BVG1M: 7a)
 Major vegetation communities include: 
7.12.47a:  Notophyll-microphyll semi-evergreen vine forest and thicket with emergents </t>
  </si>
  <si>
    <t>A rare ecosystem threatened by weed (Lantana) invasion and rainforest invasion.</t>
  </si>
  <si>
    <t>7.12.47</t>
  </si>
  <si>
    <t>7.12.46: Restricted to Great Palm Island. A rare ecosystem, currently with no areas in protected tenures.</t>
  </si>
  <si>
    <t>Stanton and Stanton (2005), G238, G26 in part (Qld Herbarium and WTMA (2005) G26a); Olsen 26</t>
  </si>
  <si>
    <t>Microphyll vine forest with Gossia bidwillii +/- Araucaria cunninghamii, on steep granite talus and boulder slopes of the Palm Islands</t>
  </si>
  <si>
    <t>Microphyll vine forest with Gossia bidwillii (python tree) +/- Araucaria cunninghamii (hoop pine). Steep granite talus and boulder slopes of the Palm Islands. (BVG1M: 7a)
 Major vegetation communities include: 
7.12.46a:  Low notophyll/microphyll vine thi</t>
  </si>
  <si>
    <t>7.12.46</t>
  </si>
  <si>
    <t>Restricted to Mt Carbine Tableland.</t>
  </si>
  <si>
    <t>Daintree NP, Mount Lewis NP</t>
  </si>
  <si>
    <t>Stanton and Stanton (2005), G192; Tracey and Webb (1975), 2a</t>
  </si>
  <si>
    <t>Simple notophyll vine forest dominated by Dryadodaphne trachyphloia, on granite</t>
  </si>
  <si>
    <t>Simple notophyll vine forest dominated by Dryadodaphne trachyphloia. Highlands on granite, of the wet rainfall zone. (BVG1M: 6b)</t>
  </si>
  <si>
    <t>7.12.45</t>
  </si>
  <si>
    <t>From Bellenden Ker Range north to near Helenvale. Although apparently disturbed communities, they appear to be natural disturbance or man-made during pre-European times. Widespread in Cape York.</t>
  </si>
  <si>
    <t>Wooroonooran NP, [Daintree NP]</t>
  </si>
  <si>
    <t>7, (9)</t>
  </si>
  <si>
    <t>Stanton and Stanton (2005), G109</t>
  </si>
  <si>
    <t>Simple notophyll vine forest dominated by Blepharocarya involucrigera, on granite</t>
  </si>
  <si>
    <t>Simple notophyll vine forest dominated by Blepharocarya involucrigera (rose butternut). Granite. (BVG1M: 5c)</t>
  </si>
  <si>
    <t>7.12.44</t>
  </si>
  <si>
    <t>Restricted to Bellenden Ker Range. This ecosystem is taller (average height 45-50m) than the surrounding ecosystem (7.12.16), and has a uniform canopy of Stockwellia quadrifida. A very rare ecosystem confined to one small area, and therefore at risk of ex</t>
  </si>
  <si>
    <t>Structurally and floristically very unique.</t>
  </si>
  <si>
    <t>Wooroonooran NP</t>
  </si>
  <si>
    <t>7</t>
  </si>
  <si>
    <t>Stanton and Stanton (2005), G111; Tracey and Webb (1975), 8</t>
  </si>
  <si>
    <t>Simple notophyll vine forest dominated by Stockwellia quadrifida, on granite</t>
  </si>
  <si>
    <t>Simple notophyll vine forest dominated by Stockwellia quadrifida (stockwellia). Granite. (BVG1M: 6b)</t>
  </si>
  <si>
    <t>7.12.43</t>
  </si>
  <si>
    <t>7.12.42: Restricted to Great Palm Island. Essentially a tall notophyll vine forest with Argyrodendron polyandrum and Flindersia brayleyana that includes areas of natural wind disturbance dominated by Acacia flavescens and A. cincinnata. Distinguished from</t>
  </si>
  <si>
    <t>Endemic ecosystem to Palm Islands.</t>
  </si>
  <si>
    <t>Stanton and Stanton (2005), G253, G256</t>
  </si>
  <si>
    <t>Notophyll vine forest with Flindersia brayleyana and Argyrodendron polyandrum on granite uplands of Great Palm Island</t>
  </si>
  <si>
    <t>Notophyll vine forest with Flindersia brayleyana (Queensland maple) and Argyrodendron polyandrum (brown tulip oak). Granite uplands of Great Palm Island. (BVG1M: 5c)
 Major vegetation communities include: 
7.12.42a:  Tall notophyll vine forest with Flinde</t>
  </si>
  <si>
    <t>A rare ecosystem threatened by clearing.</t>
  </si>
  <si>
    <t>7.12.42</t>
  </si>
  <si>
    <t>Stanton and Stanton (2005), G218</t>
  </si>
  <si>
    <t>Podocarpus grayae, Callitris endlicheri and Acacia celsa heathland/shrubland on steep rocky granite slopes of the Hinchinbrook Island uplands and highlands</t>
  </si>
  <si>
    <t>Podocarpus grayae (northern brown pine), Callitris endlicheri (black cypress pine) and Acacia celsa (brown salwood) heathland/shrubland. Steep rocky granite slopes of the Hinchinbrook Island uplands and highlands. (BVG1M: 6b)</t>
  </si>
  <si>
    <t>7.12.41</t>
  </si>
  <si>
    <t>5d</t>
  </si>
  <si>
    <t>CVI</t>
  </si>
  <si>
    <t xml:space="preserve">7.12.40: Scattered across the bioregion, especially common on the Bellenden Ker Range. Naturally wind or cyclone-disturbed communities that appear to be in a stable state either due to repeated disturbance and exposure, or due to the perpetual prevention </t>
  </si>
  <si>
    <t xml:space="preserve">Wooroonooran NP, Djiru NP, Hinchinbrook Island NP, Clump Mountain NP, Girringun NP, Girramay NP, Paluma Range NP, Daintree NP, Tully Gorge NP, Russell River NP, Mount Mackay NP, Japoon NP, Hull River NP, Family Islands NP, Fitzroy Island NP, Goold Island </t>
  </si>
  <si>
    <t>7, 3, 6, 9, (2), (5)</t>
  </si>
  <si>
    <t>Stanton and Stanton (2005), G66, R66, G2ax(w), R2ax(w), CG1ax(w), CG2ax(w), G6x(w), R6x(w), G8x(w)</t>
  </si>
  <si>
    <t>Closed vineland of wind-disturbed vine forest on granites and rhyolites</t>
  </si>
  <si>
    <t>Closed vineland of wind-disturbed vine forest. Granites and rhyolites. (BVG1M: 5d)
 Major vegetation communities include: 
7.12.40a:  Open areas in vine forests, dominated by sprawling vines, commonly Merremia peltata and a number of other vine species, p</t>
  </si>
  <si>
    <t>7.12.40</t>
  </si>
  <si>
    <t>1a</t>
  </si>
  <si>
    <t>7.12.39: Scattered through central parts of bioregion including Mount Cullumbullum and surrounding ranges, the eastern side of Thornton Range and Wooroonooran National Park. Occurs on better-drained and more fertile soils than 7.12.1.</t>
  </si>
  <si>
    <t>Tully Gorge NP, Daintree NP, Wooroonooran NP, Girringun NP, Japoon NP, Mount Lewis NP, Danbulla NP, Gadgarra NP</t>
  </si>
  <si>
    <t>7, 6, 9</t>
  </si>
  <si>
    <t>Stanton and Stanton (2005), G1a, CG1a, G1b, CR1a; Tracey and Webb (1975), 1a</t>
  </si>
  <si>
    <t>Complex mesophyll vine forest on fertile, well drained granites and rhyolites of very wet and wet lowlands, foothills and uplands</t>
  </si>
  <si>
    <t xml:space="preserve">Complex mesophyll vine forest. Fertile, well drained granites and rhyolites of the lowlands, foothills and uplands. Very wet and wet rainfall zone. (BVG1M: 1a)
 Major vegetation communities include: 
7.12.39a:  Complex mesophyll vine forest. Lowlands and </t>
  </si>
  <si>
    <t>7.12.39</t>
  </si>
  <si>
    <t>495 ha.</t>
  </si>
  <si>
    <t>7.12.38: This regional ecosystem is confined to the Black Mountain-Mount Simon area near Cooktown, although a variant of the deciduous microphyll vine forest element is found in the far south, on the Seaview Range. Fire regimes and intensity is important.</t>
  </si>
  <si>
    <t>The Black Trevethan Range is the only known habitat for several very restricted threatened species of fauna including Cophixalus saxatilis, Nactus galgajuga, Carlia scirtetis, Ctenotus nullum. Caves formed in these boulder fields provide roost sites for M</t>
  </si>
  <si>
    <t>Black Mountain NP, Annan River (Yuku Baja-Muliku) NP, Paluma Range NP, [Mount Lewis NP]</t>
  </si>
  <si>
    <t>9, (5)</t>
  </si>
  <si>
    <t>Stanton and Stanton (2005), R11, R11a, G11, G260a in part (Qld Herbarium and WTMA (2005) G260ab); Neldner and Clarkson (1995), 195; Tracey and Webb (1975), 21, 11</t>
  </si>
  <si>
    <t>Deciduous microphyll vine forest and/or blue-green algae-covered granite and rhyolite boulderfields</t>
  </si>
  <si>
    <t>Deciduous microphyll vine forest and/or blue-green algae-covered granite and rhyolite boulderfields Foothills of the moist rainfall zone. (BVG1M: 29b)
 Major vegetation communities include: 
7.12.38a:  Blue-green algae-covered boulders on giant granodiori</t>
  </si>
  <si>
    <t>A rare ecosystem subject to weed invasion.</t>
  </si>
  <si>
    <t>7.12.38</t>
  </si>
  <si>
    <t>7.12.37: Scattered across most of the bioregion. Distinguished from other Allocasuarina spp. dominated rock-pavement types by its eastern fall position and high rainfall, and exclusion from Hinchinbrook Island and Bishops Peak (occurrences of which are sp</t>
  </si>
  <si>
    <t xml:space="preserve">Girringun NP, Tully Gorge NP, Wooroonooran NP, Hinchinbrook Island NP, Girramay NP, Daintree NP, Paluma Range NP, Japoon NP, Fitzroy Island NP, Kirrama NP, Tully Falls NP, Malaan NP, Mount Mackay NP, Herberton Range CP, Annan River (Yuku Baja-Muliku) NP, </t>
  </si>
  <si>
    <t>6, 7, 5, 9, (3), (2), (4)</t>
  </si>
  <si>
    <t>Stanton and Stanton (2005), G213, G145 in part (Qld Herbarium and WTMA (2005) G246a), R146, G146 in part (Qld Herbarium and WTMA (2005) G146 and G245a), R213, R21 in part (Qld Herbarium and WTMA (2005) R244a), G21 in part (Qld Herbarium and WTMA (2005) G2</t>
  </si>
  <si>
    <t>Rock pavements and seepage areas of wet lowlands, uplands and highlands of the eastern escarpment and central range (excluding Hinchinbrook Island and Bishops Peak) on granite and rhyolite, with Allocasuarina spp. shrublands and/or sedgelands</t>
  </si>
  <si>
    <t>Rock pavements and seepage areas of wet lowlands, uplands and highlands of the eastern escarpment and central range (excluding high granite areas of Hinchinbrook Island and Bishops Peak), with Allocasuarina spp. (sheoaks) shrublands and/or sedgelands Gran</t>
  </si>
  <si>
    <t>7.12.37</t>
  </si>
  <si>
    <t>4000 ha.</t>
  </si>
  <si>
    <t>Found in the Kirrama-Oak Hills area. Threatened by timber harvesting operations that creates disturbance and facilitates weed invasion.</t>
  </si>
  <si>
    <t>Girringun NP, Kirrama NP</t>
  </si>
  <si>
    <t>Stanton and Stanton (2005), G16o, R16o; Tracey and Webb (1975), 16o</t>
  </si>
  <si>
    <t>Eucalyptus portuensis, E. tereticornis, Corymbia intermedia woodland, on granites and rhyolites in the Kirrama - Oak Hills area</t>
  </si>
  <si>
    <t>Eucalyptus portuensis (white mahogany), E. tereticornis (forest red gum), Corymbia intermedia (pink bloodwood) woodland. Extensive dissected granites and rhyolites in the Kirrama - Oak Hills area. (BVG1M: 9d)</t>
  </si>
  <si>
    <t>7.12.35</t>
  </si>
  <si>
    <t>Widespread along the western edge of the bioregion, particularly common in the Kirrama-Oak Hills area and in the vicinity of the Atherton Tablelands. Distinguished from 7.12.24 by a tendency to occur in drier, more western zones and by the common presence</t>
  </si>
  <si>
    <t>Hann Tableland NP, Paluma Range NP, Girringun NP, Mount Windsor NP, Dinden NP, Herberton Range NP, Bare Hill CP, Daintree NP, Mount Lewis NP, Davies Creek NP, Herberton Range CP, Mount Cook NP, Herberton Range NP (R), Kirrama NP, Danbulla NP, Dinden NP (R</t>
  </si>
  <si>
    <t>5, 6, 9.3, 4, 7, 9, (9.6)</t>
  </si>
  <si>
    <t>Stanton and Stanton (2005), G16m, R16m; Tracey and Webb (1975), 16m</t>
  </si>
  <si>
    <t>Eucalyptus portuensis and/or E. drepanophylla +/- C. intermedia +/- C. citriodora +/- E. granitica open woodland to open forest, on uplands on granite</t>
  </si>
  <si>
    <t>Eucalyptus portuensis and/or E. drepanophylla, +/- C. intermedia +/- C. citriodora, +/- E. granitica open woodland to open forest, on uplands on granite</t>
  </si>
  <si>
    <t xml:space="preserve">Eucalyptus portuensis (white mahogany) and/or E. drepanophylla (ironbark), +/- C. intermedia (pink bloodwood) +/- C. citriodora (lemon-scented gum), +/- E. granitica (granite ironbark) open-woodland to open-forest. Uplands on granite, of the dry rainfall </t>
  </si>
  <si>
    <t>7.12.34</t>
  </si>
  <si>
    <t>14c</t>
  </si>
  <si>
    <t>7.12.33: Central and western ranges on the north-eastern edge of Mount Windsor Tableland, and north of the Daintree River.</t>
  </si>
  <si>
    <t>Daintree NP</t>
  </si>
  <si>
    <t>Stanton and Stanton (2005); G181, G169; Tracey and Webb (1975), 16k</t>
  </si>
  <si>
    <t>Corymbia nesophila woodland to open forest on granite</t>
  </si>
  <si>
    <t xml:space="preserve">Corymbia nesophila (Melville Island bloodwood) woodland to open-forest. Granite. (BVG1M: 14c)
 Major vegetation communities include: 
7.12.33a:  Corymbia nesophila woodland to open-woodland. Granite. (BVG1M: 14c)
7.12.33b:  Corymbia nesophila open forest </t>
  </si>
  <si>
    <t>7.12.33</t>
  </si>
  <si>
    <t>4055 ha.</t>
  </si>
  <si>
    <t>7.12.30: Mount Windsor Tableland, Mount Carbine Tableland, Lamb Range, Mount Fox and the Kirrama-Oak Hills region. Corymbia citriodora, which is always present, becomes the only tree species in some forests. Fairly low woodland, typically grassy but can b</t>
  </si>
  <si>
    <t>Mount Windsor NP, Mount Lewis NP, Paluma Range NP, Daintree NP, Millstream Falls NP, Girringun NP, Davies Creek NP, Mount Windsor NP (R)</t>
  </si>
  <si>
    <t>9, 6, 4, 5, (9.6)</t>
  </si>
  <si>
    <t>Stanton and Stanton (2005), G129, G16i, R16i, R223, G223; Tracey and Webb (1975), 16i</t>
  </si>
  <si>
    <t>Corymbia citriodora +/- Eucalyptus portuensis woodland to open forest on granite and rhyolite</t>
  </si>
  <si>
    <t>Corymbia citriodora (lemon-scented gum) +/- Eucalyptus portuensis (white mahogany) woodland to open-forest. Granite and rhyolite (often coarse-grained red earths and lithosols with much surface rock). (BVG1M: 10b)
 Major vegetation communities include: 
7</t>
  </si>
  <si>
    <t>7.12.30</t>
  </si>
  <si>
    <t>7.12.29: Very common on the Kirrama Range and Seaview Range, scattered elsewhere throughout the bioregion. Severe rill, gully and sheet erosion occurs in places. Distinguished from 7.12.53 by the dominance of Corymbia intermedia instead of C. clarksoniana</t>
  </si>
  <si>
    <t>Girringun NP, Paluma Range NP, Kirrama NP, Hinchinbrook Island NP, Koombooloomba NP, Girramay NP, Wooroonooran NP, Herberton Range NP, Dinden NP, Goold Island NP, Mount Hypipamee NP, Tully Gorge NP, Herberton Range NP (R), Kirrama NP (R), Danbulla NP, Mou</t>
  </si>
  <si>
    <t>5, 6, (9.6), (1), (9.4)</t>
  </si>
  <si>
    <t>Stanton and Stanton (2005); G16e in part (Qld Herbarium and WTMA (2005) G250a), CG16e (Qld Herbarium and WTMA (2005) CG250a), R16e (Qld Herbarium and WTMA (2005) R250a), G120, R120, R14d, G14d, G133, R133, G91, CG91, R91, R59; Tracey and Webb (1975), 16e,</t>
  </si>
  <si>
    <t>Corymbia intermedia and/or Lophostemon suaveolens open forest to woodland +/- areas of Allocasuarina littoralis and A. torulosa on uplands, on granite and rhyolite</t>
  </si>
  <si>
    <t>Corymbia intermedia (pink bloodwood) and/or Lophostemon suaveolens (swamp mahogany) open-forest to woodland +/- areas of Allocasuarina littoralis (black sheoak) and A. torulosa (forest sheoak). Uplands, on granite and rhyolite. (BVG1M: 9c)
 Major vegetati</t>
  </si>
  <si>
    <t>7.12.29</t>
  </si>
  <si>
    <t>710 ha.</t>
  </si>
  <si>
    <t>7.12.28: Drier extremes of the bioregion, predominantly the Herbert River Gorge area and Seaview Range to the southern end of the bioregion. Also minor occurrences in the far north (north of Helenvale). Often tends to pure stands of E. platyphylla on lowe</t>
  </si>
  <si>
    <t>Girringun NP, Paluma Range NP, Annan River (Yuku Baja-Muliku) NP, Bare Hill CP, [Davies Creek NP]</t>
  </si>
  <si>
    <t>5, 1, 6, 11.1</t>
  </si>
  <si>
    <t>Stanton and Stanton (2005); G16p, CG16p, R16p, G42, R42; Tracey and Webb (1975), 16p</t>
  </si>
  <si>
    <t>Eucalyptus platyphylla +/- E. drepanophylla +/- Corymbia spp. open woodland to open forest on granite and rhyolite</t>
  </si>
  <si>
    <t>Eucalyptus platyphylla (poplar gum) +/- E. drepanophylla (ironbark) +/- Corymbia spp. (bloodwoods) open-woodland to open-forest. Granite and rhyolite. (BVG1M: 9b)
 Major vegetation communities include: 
7.12.28a:  Eucalyptus platyphylla, E. drepanophylla,</t>
  </si>
  <si>
    <t>7.12.28</t>
  </si>
  <si>
    <t>650 ha.</t>
  </si>
  <si>
    <t>7.12.27: Widespread on the Mt Windsor and Mt Carbine tablelands, western Atherton tablelands (and for some distance south), and minor occurrences on the Seaview Range. Some areas are threatened by timber harvesting operations that create disturbance and f</t>
  </si>
  <si>
    <t>Mount Windsor NP, Mount Lewis NP, Daintree NP, Paluma Range NP, Dinden NP, Danbulla NP, Mount Windsor NP (R), Millstream Falls NP, Dinden NP (R), [Girringun NP]</t>
  </si>
  <si>
    <t>9, 6, 4, 7, (5)</t>
  </si>
  <si>
    <t>Stanton and Stanton (2005), G113, G30, G58, R113, R30, R58; Tracey and Webb (1975), 16n</t>
  </si>
  <si>
    <t>Eucalyptus reducta open forest to woodland on uplands and highlands on shallow granitic and rhyolitic soils</t>
  </si>
  <si>
    <t>Eucalyptus reducta (Queensland stringybark) open-forest to woodland. Uplands and highlands on shallow granitic and rhyolitic soils, of the moist rainfall zone. (BVG1M: 9d)
 Major vegetation communities include: 
7.12.27a:  Eucalyptus reducta medium open-f</t>
  </si>
  <si>
    <t>7.12.27</t>
  </si>
  <si>
    <t>15 000 ha.</t>
  </si>
  <si>
    <t>7.12.26: Scattered throughout the bioregion but very common on the Cardwell Range and Hinchinbrook Island, also the Kirrama Range, Seaview Range, Yarrabah, and ranges west of Gordonvale. Susceptible to sheet and gully erosion. Dense regeneration of unders</t>
  </si>
  <si>
    <t>Girringun NP, Hinchinbrook Island NP, Paluma Range NP, Girramay NP, Tully Gorge NP, Little Mulgrave NP, Kirrama NP, Fitzroy Island NP, Wooroonooran NP, Daintree NP, Herberton Range CP, Dinden NP, Goold Island NP, Tully Falls NP, Grey Peaks NP, Koombooloom</t>
  </si>
  <si>
    <t>6, 5, (7), (4)</t>
  </si>
  <si>
    <t>Stanton and Stanton (2005), G13f, G16f, G60, G67, G67v, R13f, R16f, R60, R67, R67v, R161, G161; Tracey and Webb (1975), 13f, 16f</t>
  </si>
  <si>
    <t>Syncarpia glomulifera +/- Corymbia intermedia +/- Allocasuarina spp. open forest, or Lophostemon suaveolens, Allocasuarina littoralis, C. intermedia shrubland +/- vine forest spp. on exposed ridgelines or steep slopes, on granite and rhyolite</t>
  </si>
  <si>
    <t xml:space="preserve">Syncarpia glomulifera (turpentine) +/- Corymbia intermedia (pink bloodwood) +/- Allocasuarina spp. (sheoaks) closed-forest to woodland, or Lophostemon suaveolens (swamp mahogany), Allocasuarina littoralis (black sheoak), C. intermedia shrubland, (or vine </t>
  </si>
  <si>
    <t>7.12.26</t>
  </si>
  <si>
    <t>1550 ha.</t>
  </si>
  <si>
    <t>7.12.25: Several distinct areas over the bioregion - including the far north-west near Helenvale, the slopes of the Herberton Range west of Atherton, the western slopes of the Lamb Range, Hinchinbrook Island, the Cardwell Range, and the Paluma Range. Susc</t>
  </si>
  <si>
    <t>SEASON: Early (as soon as fire will carry after rain), then late dry season (storm burns, Nov-Dec). INTENSITY: Moderate to high. INTERVAL: 3-5 years with some areas left for up to 10 years. STRATEGY: Burn progressively in a mosaic of &lt; 30%. Burn with good</t>
  </si>
  <si>
    <t>Girringun NP, Hinchinbrook Island NP, Paluma Range NP, Herberton Range NP, Cedar Bay NP, Tully Falls NP, [Herberton Range NP (R)]</t>
  </si>
  <si>
    <t>9, 6, 5, (9.4)</t>
  </si>
  <si>
    <t>Stanton and Stanton (2005), G64, G64b, R64, G139, G139b, CG139, R139; Tracey and Webb (1975), 16c</t>
  </si>
  <si>
    <t>Eucalyptus cloeziana open forest to woodland on granite and rhyolite, often on poorly drained soils</t>
  </si>
  <si>
    <t>Eucalyptus cloeziana (Gympie messmate) open-forest to woodland. Granite and rhyolite, often on poorly drained soils with a seasonally high water table and a seasonal soil moisture deficit. (BVG1M: 9d)
 Major vegetation communities include: 
7.12.25a:  Euc</t>
  </si>
  <si>
    <t>7.12.25</t>
  </si>
  <si>
    <t>3202 ha.</t>
  </si>
  <si>
    <t xml:space="preserve">7.12.24: Mainly central and southern parts of the bioregion, predominantly on the eastern fall of the main ranges. Extensively cleared near Cardwell for *Pinus caribaea plantations. Distinguished from 7.12.34 by a tendency to occur in wetter zones and by </t>
  </si>
  <si>
    <t>Girringun NP, Paluma Range NP, Hinchinbrook Island NP, Girramay NP, Wooroonooran NP, Mount Lewis NP, Goold Island NP, Gadgarra NP, Little Mulgrave NP, Grey Peaks NP, Kirrama NP, Macalister Range NP, Kuranda NP, [Mowbray NP]</t>
  </si>
  <si>
    <t>5, 6, 7, 2, (1), (3), (9)</t>
  </si>
  <si>
    <t>Stanton and Stanton (2005), G15b, CG15b, R15b, G16d, R16d, G16m in part (Qld Herbarium and WTMA (2005) G16mb); Tracey and Webb (1975), 15b, 16d</t>
  </si>
  <si>
    <t>Eucalyptus portuensis and Corymbia intermedia open forest to woodland (or vine forest with E. portuensis and C. intermedia emergents), on foothills and uplands on granite and rhyolite</t>
  </si>
  <si>
    <t>Eucalyptus portuensis (white mahogany) and Corymbia intermedia (pink bloodwood) open-forest to woodland (or vine forest with E. portuensis and C. intermedia emergents). Foothills and uplands on granite and rhyolite, of the wet and moist rainfall zones. (B</t>
  </si>
  <si>
    <t>7.12.24</t>
  </si>
  <si>
    <t>200 ha.</t>
  </si>
  <si>
    <t>7.12.23: Near-coastal foothills south of Port Douglas. Distinguished from 7.12.53 by the dominance of Corymbia intermedia instead of C. clarksoniana (wetter zones than 7.12.53). Distinguished from 7.12.29 by its occurrence on headlands and near-coastal fo</t>
  </si>
  <si>
    <t>Girringun NP, Hinchinbrook Island NP, Girramay NP, Tully Gorge NP, Family Islands NP, Goold Island NP, Hull River NP, Russell River NP, Fitzroy Island NP, Grey Peaks NP, Paluma Range NP, [Wooroonooran NP], [Djiru NP]</t>
  </si>
  <si>
    <t>6, 7, 3, (2), (1)</t>
  </si>
  <si>
    <t>Stanton and Stanton (2005), G73, G73v, CG73, CG73v, G74, G74v, R73, R73v, R74, R74v, G16a, G16g, CG16g, R16g; Tracey and Webb (1975), 14d, 16g</t>
  </si>
  <si>
    <t>Corymbia intermedia and/or C. tessellaris +/- Eucalyptus tereticornis, open forest to tall open forest to woodland (or vine forest with these species as emergents) on coastal granite and rhyolite headlands and near-coastal foothills</t>
  </si>
  <si>
    <t>Corymbia intermedia (pink bloodwood) and/or C. tessellaris (Moreton Bay ash) +/- Eucalyptus tereticornis (forest red gum), open-forest to tall open-forest to woodland (or vine forest with these species as emergents). Coastal granite and rhyolite headlands</t>
  </si>
  <si>
    <t>Less than 30% remains unaffected by severe degradation (rainforest invasion, timber harvesting and weed invasion.) and less than 10 000 Ha remain.</t>
  </si>
  <si>
    <t>7.12.23</t>
  </si>
  <si>
    <t>7000 ha.</t>
  </si>
  <si>
    <t>7.12.22: Occurs to the west of, adjacent to, and overlapping with RE 7.12.21 in drier and more fire-prone situations. Distributed patchily along the entire length of the bioregion. The ecological integrity of much of this type has been compromised by logg</t>
  </si>
  <si>
    <t>Important arboreal mammal habitat for species including the yellow-bellied glider (Petaurus australis). Habitat for the tropical bettong (Bettongia tropica). Habitat for the restricted spp. Bertya polystigma, Pityrodia salviifolia, Pomaderris argyrophylla</t>
  </si>
  <si>
    <t>Paluma Range NP, Koombooloomba NP, Daintree NP, Mount Windsor NP, Mount Lewis NP, Kirrama NP, Herberton Range NP, Tully Falls NP, Girringun NP, Dinden NP, Danbulla NP, Herberton Range CP, Wooroonooran NP, Mount Spurgeon NP, Gadgarra NP, Little Mulgrave NP</t>
  </si>
  <si>
    <t>6, 5, 9, 4, 7</t>
  </si>
  <si>
    <t>Stanton and Stanton (2005), A14b, A14bv, G14b, G14bv, G70, G70v, R14b, R14bv, R70, R70v, L14b; Tracey and Webb (1975), 14b</t>
  </si>
  <si>
    <t>Eucalyptus resinifera +/- E. portuensis +/- Syncarpia glomulifera tall open forest to tall woodland (or vine forest with these species as emergents) of granite and rhyolite uplands and highlands</t>
  </si>
  <si>
    <t>Eucalyptus resinifera (red mahogany) +/- Eucalyptus portuensis (white mahogany) +/- Syncarpia glomulifera (turpentine) tall open-forest to tall woodland (or vine forest with these species as emergents). Granite and rhyolite uplands and highlands, of the m</t>
  </si>
  <si>
    <t>Less than 10% remains unaffected by severe degradation (rainforest invasion, timber harvesting and weed invasion.)</t>
  </si>
  <si>
    <t>7.12.22</t>
  </si>
  <si>
    <t xml:space="preserve">7.12.21: Occurs as a narrow band, generally not more than a few hundred metres wide, on the western margin of the rainforests of the Mount Windsor Tableland, Mount Carbine Tableland, Lamb Range, Herberton Range, Cardwell Range and the Seaview Range. Most </t>
  </si>
  <si>
    <t>Habitat for arboreal mammals. Habitat for the restricted species Bertya polystigma, Pityrodia salviifolia, Pomaderris argyrophylla, Dodonaea uncinata, Phebalium longifolium and Persoonia tropica.</t>
  </si>
  <si>
    <t xml:space="preserve">Girringun NP, Kirrama NP, Paluma Range NP, Koombooloomba NP, Mount Windsor NP, Mount Lewis NP, Bowling Green Bay NP, Daintree NP, Dinden NP, Danbulla NP, Wooroonooran NP, Herberton Range NP, Tully Falls NP, Herberton Range CP, Mount Spurgeon NP, Gadgarra </t>
  </si>
  <si>
    <t>5, 6, 9, 4, 7, 11.1, (9.6)</t>
  </si>
  <si>
    <t>Stanton and Stanton (2005), G121, G121v, G56, G56v, CG56, R121, R121v, R56, R56v; Tracey and Webb (1975), 14a</t>
  </si>
  <si>
    <t>Eucalyptus grandis open forest to woodland, or Corymbia intermedia, E. pellita, and E. grandis, open forest to woodland, (or vine forest with these species as emergents) on granite and rhyolite</t>
  </si>
  <si>
    <t>Eucalyptus grandis (rose gum) open-forest to woodland, or Corymbia intermedia (pink bloodwood), E. pellita (red stringybark), and E. grandis, open-forest to woodland, (or vine forest with these species as emergents). Granites and rhyolites. (BVG1M: 8a)
 M</t>
  </si>
  <si>
    <t>7.12.21</t>
  </si>
  <si>
    <t>12 189 ha.</t>
  </si>
  <si>
    <t xml:space="preserve">A habitat usually restricted to above 1200 m altitude on the larger mountain massifs such as the Bellenden Ker Range and the Mount Carbine Tableland, but also at lower altitudes on exposed ridges of isolated mountains such as Thornton Peak, Mount Hemmant </t>
  </si>
  <si>
    <t>A habitat with a relatively high number of threatened species including: Dracophyllum sayeri, Cinnamomum propinquum, Trachymene geraniifolia, Polyosma rigidiuscula and Linospadix palmeriana. Also spatially restricted and disjunct species of flora, includi</t>
  </si>
  <si>
    <t>Daintree NP, Wooroonooran NP, Mount Lewis NP, Cedar Bay NP, Mount Spurgeon NP, Hinchinbrook Island NP, Mount Windsor NP, [Mount Lewis NP (R)]</t>
  </si>
  <si>
    <t>Stanton and Stanton G10; Tracey and Webb (1975), 10</t>
  </si>
  <si>
    <t>Simple microphyll vine-fern thicket of windswept exposed peaks on granite</t>
  </si>
  <si>
    <t>Simple microphyll vine-fern thicket. Windswept exposed peaks on granite, of the cloudy wet and moist rainfall zones. (BVG1M: 6b)</t>
  </si>
  <si>
    <t>7.12.20</t>
  </si>
  <si>
    <t>69 640 ha.</t>
  </si>
  <si>
    <t>7.12.19: Highlands north of Innisfail. Most accessible areas have been logged. Mostly weed free accept for access roads. Widespread in highland areas. Most accessible areas have been logged.</t>
  </si>
  <si>
    <t>Habitat of many endemic species of fauna and flora. Threatened species include: Acrotriche baileyana, Aglaia brassii, Albizia sp. (Windsor Tableland B.Gray 2181), Austrobuxus megacarpus, Austromuellera valida, Bubbia queenslandica subsp. queenslandica, Bu</t>
  </si>
  <si>
    <t>Wooroonooran NP, Daintree NP, Mount Windsor NP, Mount Lewis NP, Danbulla NP, Dinden NP, Mount Windsor NP (R), Cedar Bay NP, Mount Spurgeon NP, Mount Lewis NP (R), Dinden NP (R)</t>
  </si>
  <si>
    <t>Stanton and Stanton (2005), G9 in part (Qld Herbarium and WTMA (2005) G9a), R9 in part (Qld Herbarium and WTMA (2005) R9a), G99, G138, G188; Tracey and Webb (1975), 9</t>
  </si>
  <si>
    <t>Simple microphyll vine-fern forest with Balanops australiana, Elaeocarpus spp. +/- Trochocarpa bellendenkerensis +/- Uromyrtus spp. +/- Agathis atropurpurea of cloudy wet highlands, on granite and rhyolite</t>
  </si>
  <si>
    <t>Simple microphyll vine-fern forest with Balanops australiana (pimply ash), Elaeocarpus spp. (quandongs) +/- Trochocarpa bellendenkerensis (tree heath) +/- Uromyrtus spp. +/- Agathis atropurpurea (blue kauri). Highlands, on granite and rhyolite, of the clo</t>
  </si>
  <si>
    <t>7.12.19</t>
  </si>
  <si>
    <t>8d</t>
  </si>
  <si>
    <t>7100 ha.</t>
  </si>
  <si>
    <t xml:space="preserve">Generally restricted to southern end of bioregion, small patches in Monkhouse Timber Reserve and Daintree N.P. Most of the rainforest species present are fast-growing secondary species as a result of disturbance, mainly fire. This transitional rainforest </t>
  </si>
  <si>
    <t>Girringun NP, Kirrama NP, Daintree NP, Dinden NP, Mount Windsor NP, Paluma Range NP, Dinden NP (R), [Kirrama NP (R)], [Mount Windsor NP (R)], [Bare Hill CP]</t>
  </si>
  <si>
    <t>5, 6, (1), (9)</t>
  </si>
  <si>
    <t>Stanton and Stanton (2005), G13b, CG13b, R13b; Tracey and Webb (1975), 13b</t>
  </si>
  <si>
    <t>Corymbia torelliana open forest usually with a well developed simple notophyll vine forest element, on granites and rhyolites</t>
  </si>
  <si>
    <t>Corymbia torelliana (cadaghi) open-forest usually with a well developed simple notophyll vine forest element. Granites and rhyolites. (BVG1M: 8d)</t>
  </si>
  <si>
    <t>A rare ecosystem threatened by rainforest invasion.</t>
  </si>
  <si>
    <t>7.12.17</t>
  </si>
  <si>
    <t>158 000 ha.</t>
  </si>
  <si>
    <t xml:space="preserve">7.12.16:  Most accessible areas have been logged to varying degrees in the past. Widespread regional ecosystem of upland areas. Most accessible areas have been logged to varying degrees in the past. Rampant Calamus spp. growth is characteristic following </t>
  </si>
  <si>
    <t>Habitat of many endemic species of fauna and flora. Threatened species include: Aceratium ferrugineum, Aglaia brassii, Albizia sp. (Windsor Tableland B.Gray 2181), Argophyllum cryptophlebum, Austrobuxus megacarpus, Bubbia queenslandica subsp. queenslandic</t>
  </si>
  <si>
    <t>Girringun NP, Wooroonooran NP, Koombooloomba NP, Tully Gorge NP, Daintree NP, Paluma Range NP, Mount Windsor NP, Kirrama NP, Tully Falls NP, Mount Lewis NP, Girramay NP, Dinden NP, Danbulla NP, Herberton Range NP, Japoon NP, Little Mulgrave NP, Bowling Gr</t>
  </si>
  <si>
    <t>6, 7, 9, 5, (4)</t>
  </si>
  <si>
    <t>Stanton and Stanton (2005), G8, G8(a), CG8, R8, R8(a), G262; Tracey and Webb (1975), 8</t>
  </si>
  <si>
    <t>Simple to complex notophyll vine forest, including small areas of Araucaria bidwillii of cloudy wet and moist uplands and highlands on granites and rhyolites</t>
  </si>
  <si>
    <t>Simple to complex notophyll vine forest, including small areas of Araucaria bidwillii (Bunya pine) Uplands and highlands on granites and rhyolites, of the cloudy wet to moist rainfall zones. (BVG1M: 6b)
 Major vegetation communities include: 
7.12.16a:  S</t>
  </si>
  <si>
    <t>7.12.16</t>
  </si>
  <si>
    <t>580 ha.</t>
  </si>
  <si>
    <t>From the Paluma Range north to about Cardwell. This is a stable regional ecosystem resulting from natural disturbances such as cyclones or storms. They are usually derived from rainforest communities.</t>
  </si>
  <si>
    <t>Paluma Range NP, [Kirrama NP]</t>
  </si>
  <si>
    <t>Stanton and Stanton (2005) G12d, R12d; Tracey and Webb (1975), 12d</t>
  </si>
  <si>
    <t>Acacia melanoxylon and A. celsa closed forest of cloudy wet uplands and highlands on granites and rhyolites</t>
  </si>
  <si>
    <t>Acacia melanoxylon (blackwood) and A. celsa (brown salwood) closed-forest. Uplands and highlands on granites and rhyolites, of the cloudy wet rainfall zone. (BVG1M: 5d)</t>
  </si>
  <si>
    <t>7.12.13</t>
  </si>
  <si>
    <t>80 ha.</t>
  </si>
  <si>
    <t>7.12.12: Mainly the Mount Leach Range, Goolboddi (Orpheus) Island and Macalister Range. These communities occur in areas of natural disturbance, probably derived from sclerophyll communities. Some appear to be quite stable (long term), whilst some areas a</t>
  </si>
  <si>
    <t>Girringun NP, Orpheus Island NP, Macalister Range NP, Girramay NP, Clump Mountain NP, Djiru NP, Annan River (Yuku Baja-Muliku) NP, [Cedar Bay NP], [Mowbray NP]</t>
  </si>
  <si>
    <t>6, 9, 8, 1, (3)</t>
  </si>
  <si>
    <t>Stanton and Stanton (1999), G12c, R12c, G40, G47, R47; Tracey and Webb (1975), 12c</t>
  </si>
  <si>
    <t>Acacia mangium and A. celsa open forest to closed forest or A. polystachya woodland to closed forest of granite and rhyolite foothills</t>
  </si>
  <si>
    <t xml:space="preserve">Acacia mangium (black wattle) and A. celsa (brown salwood) open-forest to closed-forest or A. polystachya woodland to closed-forest. Granite and rhyolite foothills, of the moist rainfall zone. (BVG1M: 5d)
 Major vegetation communities include: 
7.12.12a: </t>
  </si>
  <si>
    <t>7.12.12</t>
  </si>
  <si>
    <t>845 ha.</t>
  </si>
  <si>
    <t>7.12.11: This regional ecosystem is found on dry parts of the eastern or northern escarpments of the Seaview and Paluma Ranges. Occurs on steeper, more unstable, rocky sites than 7.12.1. It has structural and floristic affinities with communities found on</t>
  </si>
  <si>
    <t>Paluma Range NP, Girringun NP, Bowling Green Bay NP, Orpheus Island NP, Fitzroy Island NP, Hinchinbrook Island NP, Brook Islands NP</t>
  </si>
  <si>
    <t>5, 1, (11.1)</t>
  </si>
  <si>
    <t>Stanton and Stanton (2005), G27, R27, G141, CG141, R141, A141, G212, G6 in part (Qld Herbarium and WTMA (2005) G6a), R6 in part (Qld Herbarium and WTMA (2005) R6a); Olsen: 27</t>
  </si>
  <si>
    <t>Simple to complex notophyll vine forest and semi-evergreen notophyll vine forest of rocky areas and talus, on moist foothills and uplands on granite and rhyolite</t>
  </si>
  <si>
    <t>Simple to complex notophyll vine forest and semi-evergreen notophyll vine forest. Rocky areas and talus on foothills and uplands on granite and rhyolite. Moist rainfall zone. (BVG1M: 5c)
 Major vegetation communities include: 
7.12.11a:  Complex notophyll</t>
  </si>
  <si>
    <t>7.12.11</t>
  </si>
  <si>
    <t>930 ha.</t>
  </si>
  <si>
    <t>7.12.10: Confined to the southern portion of the Wet Tropics bioregion, from the Herbert River Gorge south. Common on the Seaview and Paluma ranges, particularly on the escarpments where the water-holding capacity of soils is reduced and/or rainfall is di</t>
  </si>
  <si>
    <t>Threatened species include Cassia sp. (Paluma Range G.Sankowsky+ 450). Another species of local significance is Parsonsia lenticellata.</t>
  </si>
  <si>
    <t>Paluma Range NP, Girringun NP, Tully Gorge NP</t>
  </si>
  <si>
    <t>5, 6</t>
  </si>
  <si>
    <t>Stanton and Stanton (2005), R25, G25, R114, G26, R26; Olsen, 25, 26</t>
  </si>
  <si>
    <t>Notophyll vine forest with emergent Araucaria cunninghamii of the moist and dry foothills and uplands on granites and rhyolites of the Seaview and Paluma Ranges</t>
  </si>
  <si>
    <t>Notophyll vine forest with emergent Araucaria cunninghamii (hoop pine). Foothills and uplands on granites and rhyolites of the Seaview and Paluma Ranges. Moist and dry rainfall zones. (BVG1M: 5b)
 Major vegetation communities include: 
7.12.10a:  Notophyl</t>
  </si>
  <si>
    <t>7.12.10</t>
  </si>
  <si>
    <t>8500 ha.</t>
  </si>
  <si>
    <t>Widely distributed throughout the bioregion in higher rainfall areas. This is a long-term transitional regional ecosystem resulting from natural disturbances such as cyclones. This is a stable regional ecosystem occurring on exposed, low fertility sites a</t>
  </si>
  <si>
    <t>Tully Gorge NP, Girringun NP, Daintree NP, Girramay NP, Japoon NP, Paluma Range NP, Mount Mackay NP, Mount Cook NP, Wooroonooran NP, Mowbray NP, Koombooloomba NP, Mount Windsor NP, Dinden NP, Cedar Bay NP, Hinchinbrook Island NP, Tully Falls NP, Kirrama N</t>
  </si>
  <si>
    <t>7, 9, 6, 5, (2), (3.2), (8)</t>
  </si>
  <si>
    <t>Stanton and Stanton (2005), R12a, G12a; Tracey and Webb (1975), 12a</t>
  </si>
  <si>
    <t>Acacia celsa open forest to closed forest, on granites and rhyolites</t>
  </si>
  <si>
    <t>Acacia celsa (brown salwood) open-forest to closed forest. Foothills, uplands and highlands on granites and rhyolites, of the very wet and wet rainfall zone. (BVG1M: 5d)</t>
  </si>
  <si>
    <t>7.12.9</t>
  </si>
  <si>
    <t>18 000 ha.</t>
  </si>
  <si>
    <t>7.12.7: Widespread throughout the bioregion. Agathis robusta was eagerly sought after by the timber industry. The condition of this RE is dependent upon the past practises of logging, which was variable between forestry districts. Lantana camara often for</t>
  </si>
  <si>
    <t>Threatened species include: Alectryon semicinereus, Alpinia hylandii, Elaeocarpus coorangooloo, Arytera dictyoneura and Actephila sessilifolia. Rhodamnia longisepala is endemic and confined to this RE on the Windsor Tableland.</t>
  </si>
  <si>
    <t>Girringun NP, Mount Windsor NP, Daintree NP, Dinden NP, Kirrama NP, Little Mulgrave NP, Tully Gorge NP, Macalister Range NP, Kuranda NP, Danbulla NP, Dinden NP (R), Mount Windsor NP (R), Bare Hill CP, Cedar Bay NP, Hinchinbrook Island NP, Hann Tableland N</t>
  </si>
  <si>
    <t>9, 7, 6, 9.3, 8, (4)</t>
  </si>
  <si>
    <t>Stanton and Stanton (2005),G6, CG6, R6, R57, R63, G68; Tracey and Webb (1975), 6</t>
  </si>
  <si>
    <t>Simple to complex microphyll to notophyll vine forest, often with Agathis robusta or A. microstachya, on granites and rhyolites of moist foothills and uplands</t>
  </si>
  <si>
    <t>Simple to complex microphyll to notophyll vine forest, often with Agathis robusta (kauri pine) or A. microstachya (bull kauri). Granites and rhyolites of foothills and uplands, of the moist rainfall zone. (BVG1M: 5c)
 Major vegetation communities include:</t>
  </si>
  <si>
    <t>7.12.7</t>
  </si>
  <si>
    <t>2d</t>
  </si>
  <si>
    <t>1200 ha.</t>
  </si>
  <si>
    <t xml:space="preserve">7.12.6: Only present in Daintree - Bloomfield sub-region, mainly on the Black Trevethan Range Within the Wet Tropics bioregion this ecosystem type tends to be highly susceptible to woody weed invasion, including African tulip tree (Spathodea campanulata) </t>
  </si>
  <si>
    <t>Annan River (Yuku Baja-Muliku) NP, Black Mountain NP, [Cedar Bay NP]</t>
  </si>
  <si>
    <t>Stanton and Stanton (2005), R4, G4, R172; Tracey and Webb (1975), 4</t>
  </si>
  <si>
    <t>Semi-deciduous mesophyll vine forest on granites and rhyolites, of the moist and dry lowlands and foothills</t>
  </si>
  <si>
    <t xml:space="preserve">Semi-deciduous mesophyll vine forest. Lowlands and foothills on granites and rhyolites, of the moist and dry rainfall zones. (BVG1M: 2d)
 Major vegetation communities include: 
7.12.6a:  Semi-deciduous mesophyll vine forest. Lowlands and foothills of the </t>
  </si>
  <si>
    <t>7.12.6</t>
  </si>
  <si>
    <t>2000 ha.</t>
  </si>
  <si>
    <t>7.12.5: Widespread in eastern parts of the bioregion, particularly the Tully/Cardwell area and upper Herbert, the Yarrabah/Gordonvale area, and the Helenvale region. This ecosystem often occurs with a vine forest understorey, especially in areas where fir</t>
  </si>
  <si>
    <t xml:space="preserve">Girringun NP, Tully Gorge NP, Girramay NP, Daintree NP, Hinchinbrook Island NP, Grey Peaks NP, Mount Mackay NP, Wooroonooran NP, Macalister Range NP, Japoon NP, Hull River NP, Djiru NP, Family Islands NP, Mowbray NP, Cedar Bay NP, Kuranda NP, Annan River </t>
  </si>
  <si>
    <t>6, 7, 9, 2, (3), (1), (8)</t>
  </si>
  <si>
    <t>Stanton and Stanton (2005), G106, G13a, G13av, CG13a, CG13av, G16b, G16bv, CG16b, R13a, R13av, CR13a, CR13av, R16b, R16bv, G80, G142, CG142, G118, G86; Tracey and Webb (1975), 13a, 16b,</t>
  </si>
  <si>
    <t>Eucalyptus pellita +/- Corymbia intermedia open forest, or Acacia mangium and Lophostemon suaveolens open forest, (or vine forest with these species as emergents), on granite and rhyolite</t>
  </si>
  <si>
    <t xml:space="preserve">Eucalyptus pellita (red stringybark) +/- Corymbia intermedia (pink bloodwood) open-forest, or Acacia mangium (black wattle) and Lophostemon suaveolens (swamp mahogany) open-forest, (or vine forest with these species as emergents). Granites and rhyolites, </t>
  </si>
  <si>
    <t>7.12.5</t>
  </si>
  <si>
    <t>3400 ha.</t>
  </si>
  <si>
    <t>Widespread across the bioregion, particularly eastern areas. This ecosystem often has a rainforest understorey, the height and density of which varies according to how recently this community has been burnt. Most of the rainforest species present are fast</t>
  </si>
  <si>
    <t>Girringun NP, Dinden NP, Girramay NP, Hinchinbrook Island NP, Wooroonooran NP, Tully Gorge NP, Grey Peaks NP, Paluma Range NP, Dinden NP (R), Hull River NP, Little Mulgrave NP, Macalister Range NP</t>
  </si>
  <si>
    <t>Stanton and Stanton (2005), G13e, R13e; Tracey and Webb (1975), 13e</t>
  </si>
  <si>
    <t>Syncarpia glomulifera +/- Eucalyptus pellita open forest of granites and rhyolites, on deep soils</t>
  </si>
  <si>
    <t>Syncarpia glomulifera (turpentine) +/-Eucalyptus pellita (red stringy bark) open-forest. Granites and rhyolites, on deep soils, of the very wet and wet rainfall zones. (BVG1M: 9d)</t>
  </si>
  <si>
    <t>7.12.4</t>
  </si>
  <si>
    <t>90 ha.</t>
  </si>
  <si>
    <t>7.12.2: Scattered across the bioregion in areas such as Great Palm Island, May Peak, Mt. Mackay and Thornton Range. Although freely draining, this ecosystem's soils are very wet for much of the year and water tables rarely fall below 2 m.</t>
  </si>
  <si>
    <t>Daintree NP, Mount Mackay NP, Tully Gorge NP, Cedar Bay NP, Girringun NP</t>
  </si>
  <si>
    <t>7, 9, 2, 1</t>
  </si>
  <si>
    <t>Stanton and Stanton (2005), G3b, G227, G3a, G214, R214, A227, (also Qld Herbarium and WTMA (2005) A175, G175); Tracey and Webb (1975), 3b, 3a</t>
  </si>
  <si>
    <t>Notophyll or mesophyll vine forest with Archontophoenix alexandrae or Licuala ramsayi, on granites and rhyolites</t>
  </si>
  <si>
    <t>Notophyll or mesophyll vine forest with Archontophoenix alexandrae (feather palm) or Licuala ramsayi (fan palm), Lower foothills and uplands on granite and rhyolite, with seasonally impeded drainage. Very wet rainfall zone. (BVG1M: 4a)
 Major vegetation c</t>
  </si>
  <si>
    <t>7.12.2</t>
  </si>
  <si>
    <t>120 000 ha.</t>
  </si>
  <si>
    <t>7.12.1: Widespread throughout the bioregion. Destructive cyclonic winds and previous logging activities have resulted in much canopy disturbance, usually resulting in a significant Calamus cover. This is the dominant rainforest regional ecosystem below 40</t>
  </si>
  <si>
    <t>Contains many plant species endemic to the bioregion. The vegetation type 7.12.1c (G166) harbours many regionally endemic species such as Choriceras majus, Haplostichanthus ramiflorus, Beilschmiedia castrisinensis, Mesua larnachiana, Dissiliaria tuckeri a</t>
  </si>
  <si>
    <t xml:space="preserve">Tully Gorge NP, Girringun NP, Wooroonooran NP, Girramay NP, Daintree NP, Japoon NP, Mount Lewis NP, Mount Mackay NP, Hinchinbrook Island NP, Paluma Range NP, Russell River NP, Djiru NP, Kuranda NP, Mowbray NP, Cedar Bay NP, Grey Peaks NP, Little Mulgrave </t>
  </si>
  <si>
    <t>7, 6, 9, (5), (3), (2), (8)</t>
  </si>
  <si>
    <t>Stanton and Stanton (2005), G2a, G2a(a), CG2a(a), G2a(c), CG2a, R2a, R2a(a), CR2a, G72, CG72, G166, CG1c; Tracey and Webb (1975), 2a</t>
  </si>
  <si>
    <t>Simple-complex mesophyll to notophyll vine forest of moderately to poorly-drained granites and rhyolites of moderate fertility of the moist and wet lowlands, foothills and uplands</t>
  </si>
  <si>
    <t>Simple-complex mesophyll to notophyll vine forest. Moderately to poorly-drained granites and rhyolites of moderate fertility of the moist and wet lowlands, foothills and uplands. (BVG1M: 2a)
 Major vegetation communities include: 
7.12.1a:  Mesophyll to n</t>
  </si>
  <si>
    <t>7.12.1</t>
  </si>
  <si>
    <t>7.11.51: Widespread in drier parts of the bioregion. Distinguished from 7.11.19 by the dominance of Corymbia clarksoniana instead of C. intermedia (usually lower altitude and/or drier zones than 7.11.19). Distinguished from 7.11.43 by the common co-domina</t>
  </si>
  <si>
    <t>Kuranda NP, Little Mulgrave NP, Mowbray NP, Wooroonooran NP, Mount Windsor NP, Macalister Range NP, Dinden NP, Gadgarra NP, Annan River (Yuku Baja-Muliku) RR, Annan River (Yuku Baja-Muliku) NP, Mount Cook NP, Daintree NP, Dinden NP (R), Mowbray CP, [Keati</t>
  </si>
  <si>
    <t>8, 7, 9, (3.2)</t>
  </si>
  <si>
    <t>Stanton and Stanton (2005), M250b, CM250b, Q250b, M150, M226</t>
  </si>
  <si>
    <t>Corymbia clarksoniana and/or Eucalyptus drepanophylla open forest to woodland on metamorphics</t>
  </si>
  <si>
    <t xml:space="preserve">Corymbia clarksoniana (Clarkson's bloodwood) and/or Eucalyptus drepanophylla (ironbark) open-forest to woodland. Metamorphics. (BVG1M: 9c)
 Major vegetation communities include: 
7.11.51a:  Corymbia clarksoniana, Eucalyptus tereticornis, E. drepanophylla </t>
  </si>
  <si>
    <t>7.11.51</t>
  </si>
  <si>
    <t>7.11.50: Helens Hill/Mt Poverty area (Herbert Valley) and scattered across the ranges north and west of Cairns.</t>
  </si>
  <si>
    <t>Annan River (Yuku Baja-Muliku) NP, Macalister Range NP, Dinden NP, Annan River (Yuku Baja-Muliku) RR</t>
  </si>
  <si>
    <t>1, 9, (8)</t>
  </si>
  <si>
    <t>Stanton and Stanton (2005), M42, Q16p; Tracey and Webb (1975), 16p</t>
  </si>
  <si>
    <t>Eucalyptus platyphylla +/- E. drepanophylla +/- Corymbia spp. open woodland to open forest on metamorphics</t>
  </si>
  <si>
    <t>Eucalyptus platyphylla (poplar gum) +/- E. drepanophylla (ironbark) +/- Corymbia spp. (bloodwoods) open-woodland to open-forest. Metamorphics. (BVG1M: 9b)
 Major vegetation communities include: 
7.11.50a:  Eucalyptus platyphylla, E. drepanophylla, Corymbi</t>
  </si>
  <si>
    <t>7.11.50</t>
  </si>
  <si>
    <t>Near-coastal areas north of Cairns. Subject to invasion by molasses grass (Melinis minutiflora). Distinguished from 7.11.21 by its occurrence in moister, near-coastal areas and by the absence of species such as Erythrophleum chlorostachys, Melaleuca monan</t>
  </si>
  <si>
    <t>Macalister Range NP, Mowbray NP, Kuranda NP, Annan River (Yuku Baja-Muliku) NP, Smithfield CP, Annan River (Yuku Baja-Muliku) RR, Daintree NP, Mount Whitfield CP</t>
  </si>
  <si>
    <t>8, 9, (3)</t>
  </si>
  <si>
    <t>Stanton and Stanton (2005), M34; Tracey and Webb (1975), 16h</t>
  </si>
  <si>
    <t>Eucalyptus leptophleba, Corymbia clarksoniana and E. platyphylla open forest to woodland on metamorphic foothills</t>
  </si>
  <si>
    <t>Eucalyptus leptophleba (Molloy red box), Corymbia clarksoniana (Clarkson's bloodwood) and E. platyphylla open-forest to woodland. Moist metamorphic foothills. (BVG1M: 9b)</t>
  </si>
  <si>
    <t>7.11.49</t>
  </si>
  <si>
    <t>7.11.48: Scattered across the ranges, mapped only north of Cairns.</t>
  </si>
  <si>
    <t>Daintree NP, [Kuranda NP]</t>
  </si>
  <si>
    <t>Stanton and Stanton (2005), M41, M78</t>
  </si>
  <si>
    <t>Melaleuca viridiflora +/- Corymbia clarksoniana +/- Eucalyptus platyphylla woodland to open forest on metamorphics</t>
  </si>
  <si>
    <t>Melaleuca viridiflora (broad leaf tea tree) +/- Corymbia clarksoniana (Clarkson's bloodwood) +/- Eucalyptus platyphylla (poplar gum) woodland to open-forest. Metamorphics. (BVG1M: 21a)
 Major vegetation communities include: 
7.11.48a: Floodplain (other th</t>
  </si>
  <si>
    <t>A rare ecosystem, threatened by road widening and grazing.</t>
  </si>
  <si>
    <t>7.11.48</t>
  </si>
  <si>
    <t>Central and western parts of the bioregion north of Daintree. Medium to tall open forest of Corymbia nesophila. Tends to be higher in the landscape and on steeper slopes and higher fertility than 7.11.20. Threatened by rainforest spp. and Acacia invasion.</t>
  </si>
  <si>
    <t>Endangered orchids include Crepidium lawleri. Other orchids of local significance are Cooktownia robertsii.</t>
  </si>
  <si>
    <t>Daintree NP, [Cedar Bay NP]</t>
  </si>
  <si>
    <t>Stanton and Stanton (2005), M181; Tracey and Webb (1975), 16k</t>
  </si>
  <si>
    <t>Corymbia nesophila open forest on moderate to steep metamorphic slopes</t>
  </si>
  <si>
    <t>Corymbia nesophila open-forest. Moderate to steep metamorphic slopes. (BVG1M: 14c)</t>
  </si>
  <si>
    <t>7.11.47</t>
  </si>
  <si>
    <t>Mainly Wujal Wujal and the Cowie Point areas north of the Daintree River. Occurs on siliceous sands with surface rock in places. Near-coastal, undulating to steep foothills.</t>
  </si>
  <si>
    <t>9, 9.3, (3.2)</t>
  </si>
  <si>
    <t>Stanton and Stanton (2005), M170, Q170</t>
  </si>
  <si>
    <t>Eucalyptus portuensis open forest, often with Corymbia nesophila, on near-coastal metamorphic foothills north of the Daintree River</t>
  </si>
  <si>
    <t>Eucalyptus portuensis (white mahogany) open-forest, often with Corymbia nesophila (Melville Island bloodwood). Near coastal metamorphic foothills north of the Daintree River. (BVG1M: 9d)</t>
  </si>
  <si>
    <t>7.11.46</t>
  </si>
  <si>
    <t>Restricted to the ranges adjacent to Helenvale, far north of the bioregion.</t>
  </si>
  <si>
    <t>Stanton and Stanton (2005), M139</t>
  </si>
  <si>
    <t>Eucalyptus cloeziana open forest on metamorphics</t>
  </si>
  <si>
    <t>Eucalyptus cloeziana (Gympie messmate) open-forest. Metamorphics. (BVG1M: 9d)</t>
  </si>
  <si>
    <t>7.11.45</t>
  </si>
  <si>
    <t>Widespread across ranges mainly north of the Atherton Tablelands. Some weed invasion and some areas have been logged in the past. Can include some ironbark (granitica) in places.</t>
  </si>
  <si>
    <t>Daintree NP, Kuranda NP, Macalister Range NP, Little Mulgrave NP, Wooroonooran NP, Mowbray NP, Dinden NP, Gadgarra NP, Annan River (Yuku Baja-Muliku) NP, Barron Gorge NP, Mount Windsor NP, Mount Whitfield CP, Mowbray NP (R), Mount Lewis NP, Dinden NP (R),</t>
  </si>
  <si>
    <t>9, 8, 7</t>
  </si>
  <si>
    <t>Stanton and Stanton (2005), M32, CM32</t>
  </si>
  <si>
    <t>Eucalyptus tereticornis open forest to woodland on coastal metamorphic foothills</t>
  </si>
  <si>
    <t>Eucalyptus tereticornis (forest red gum) open-forest to woodland. Coastal metamorphic foothills. (BVG1M: 9c)</t>
  </si>
  <si>
    <t>7.11.44</t>
  </si>
  <si>
    <t xml:space="preserve">Herbert Valley - Helens Hill/Mt Poverty area. Distinguished from 7.11.19 by the dominance of Corymbia clarksoniana instead of C. intermedia (usually lower altitude and/or drier zones than 7.11.19). Distinguished from 7.11.51 by the common co-dominance of </t>
  </si>
  <si>
    <t>Stanton and Stanton (2005), Q144, M144</t>
  </si>
  <si>
    <t>Corymbia clarksoniana +/- C. tessellaris open forest to woodland on metamorphic coastal lowlands and foothills</t>
  </si>
  <si>
    <t>Corymbia clarksoniana (Clarkson's bloodwood) +/- C. tessellaris (Moreton Bay ash) open-forest to woodland. Metamorphic coastal lowlands and foothills. (BVG1M: 9c)</t>
  </si>
  <si>
    <t>A rare ecosystem, threatened by clearing, vine forest invasion, and weed invasion.</t>
  </si>
  <si>
    <t>7.11.43</t>
  </si>
  <si>
    <t>7.11.42: From the Barron River north to Julatten, particularly the Spring Valley area.</t>
  </si>
  <si>
    <t>Mowbray NP</t>
  </si>
  <si>
    <t>Stanton and Stanton (2005), M39, A39</t>
  </si>
  <si>
    <t>Eucalyptus tereticornis, Pandanus sp., Lophostemon suaveolens, Melaleuca dealbata and E. pellita woodland to open forest of perched drainage areas on metamorphics</t>
  </si>
  <si>
    <t>Eucalyptus tereticornis (forest red gum), Pandanus sp. (screw palm), Lophostemon suaveolens (swamp mahogany), Melaleuca dealbata (cloudy tea tree) and E. pellita (red stringybark) woodland to open-forest. Fine peaty sands/muds of perched drainage areas on</t>
  </si>
  <si>
    <t>A rare ecosystem subject to weed invasion (e.g. pines), and hydrological changes due to plantation activities, also rainforest invasion.</t>
  </si>
  <si>
    <t>7.11.42</t>
  </si>
  <si>
    <t>7.11.41: From Davies Creek area northwards towards Mount Molloy (western edge of bioregion). Threatened by residential development.</t>
  </si>
  <si>
    <t>Kuranda NP</t>
  </si>
  <si>
    <t>Stanton and Stanton (2005), M205, M127, M280</t>
  </si>
  <si>
    <t>Melaleuca viridiflora, M. monantha, Acacia flavescens, and Grevillea spp. shrubland, with emergent Corymbia clarksoniana, or open woodland of Eucalyptus drepanophylla with M. monantha or Callitris intratropica, on metamorphics</t>
  </si>
  <si>
    <t>Melaleuca viridiflora (broad leaf tea tree), M. monantha, Acacia flavescens (yellow wattle), and Grevillea spp. shrubland, with emergent Corymbia clarksoniana (Clarkson's bloodwood), or open woodland of Eucalyptus drepanophylla (ironbark) with M. monantha</t>
  </si>
  <si>
    <t>7.11.41</t>
  </si>
  <si>
    <t>7.11.40: Western edge of Thornton Range, north of the Daintree River.
7.11.40i:  Patches of bare rock &lt; 0.2 ha are defined as more open areas of the surrounding ecosystems.</t>
  </si>
  <si>
    <t>SEASON: Grassland: Aug-Dec. Sedgeland: Oct-Dec (occasionally Sep). INTENSITY: Moderate to high. INTERVAL: Grassland: 3-5 years. Sedgeland: 8-12 years. There will be practical difficulties in attempting to burn grassland and sedgeland at different interval</t>
  </si>
  <si>
    <t>Stanton and Stanton (2005), A229, A230, Q229, M229, Q33, M33, Q78, M178, M188, M162 in part (Qld Herbarium and WTMA (2005) M266b), Q162 in part (Qld Herbarium and WTMA (2005) Q266b), M158, Q260a in part (Qld Herbarium and WTMA (2005) Q260ab)</t>
  </si>
  <si>
    <t>Complex of sclerophyll communities dominated by Syncarpia glomulifera, or Melaleuca spp., or sedges, or ferns, or microphyll vine forest with Trochocarpa bellendenkerensis on highlands, on quartzite or associated metamorphics</t>
  </si>
  <si>
    <t>Complex of sclerophyll communities dominated by Syncarpia glomulifera (turpentine), or Melaleuca spp. (tea tree), or sedges, or ferns, or microphyll vine forest with Trochocarpa bellendenkerensis. Uplands and highlands, on quartzite or associated metamorp</t>
  </si>
  <si>
    <t>7.11.40</t>
  </si>
  <si>
    <t>SEASON: Aug-Dec. INTENSITY: Moderate to high. INTERVAL: 3-5 years. STRATEGY: Mosaic burn 25-30%. ISSUES: High intensity fire will manage woody weed encroachment.</t>
  </si>
  <si>
    <t>A very rare ecosystem. A remnant in Eubenangee Swamp National Park (hill with walking track and look-out) remains in excellent condition but requires constant vigilant weed management.</t>
  </si>
  <si>
    <t>Daintree NP, Cedar Bay NP, Eubenangee Swamp NP, Russell River NP, [Mowbray NP], [Moresby Range NP]</t>
  </si>
  <si>
    <t>9, 3, (8)</t>
  </si>
  <si>
    <t>Stanton and Stanton (2005), M59 in part (Qld Herbarium and WTMA (2005) M267a), Q59, M86</t>
  </si>
  <si>
    <t>Themeda triandra, or Imperata cylindrica, Sorghum nitidum and Mnesithea rottboellioides closed tussock grassland of metamorphic headlands and near-coastal hills</t>
  </si>
  <si>
    <t>Themeda triandra (kangaroo grass), or Imperata cylindrica (blady grass), Sorghum nitidum (sorghum) and Mnesithea rottboellioides (northern canegrass) closed tussock grassland. Metamorphic headlands and near-coastal hills. (BVG1M: 32b)
 Major vegetation co</t>
  </si>
  <si>
    <t>A rare ecosystem threatened by weed invasion.</t>
  </si>
  <si>
    <t>7.11.39</t>
  </si>
  <si>
    <t xml:space="preserve">7.11.38: Currently mapped on the ranges from Innisfail to Cairns. Where rock is close to the surface may be occupied by pure Lophostemon confertus. Generally occupies steep slopes. Structure varies according to slope and depth of soil.
7.11.38c:  Patches </t>
  </si>
  <si>
    <t>SEASON: Dry season and storm burns. Burn as soon after heavy rain as fire will carry until reliable rain ends. INTENSITY: Various. INTERVAL: 3-5 years or up to 8 years where these communities adjoin Melaleuca forest/woodland and grassland/ sedgeland commu</t>
  </si>
  <si>
    <t>Wooroonooran NP, Gadgarra NP, Dinden NP, Barron Gorge NP, [Kuranda NP]</t>
  </si>
  <si>
    <t>7, 8</t>
  </si>
  <si>
    <t>Stanton and Stanton (2005), M110, M65, Q65, Q260a in part (Qld Herbarium and WTMA (2005) Q260ac)</t>
  </si>
  <si>
    <t>Lophostemon confertus low woodland to low closed forest +/- Acacia celsa, Syncarpia glomulifera and Allocasuarina spp. on steep metamorphic slopes</t>
  </si>
  <si>
    <t>Lophostemon confertus (brush box) low woodland to low closed-forest +/- Acacia celsa (brown salwood), Syncarpia glomulifera (turpentine) and Allocasuarina spp. (sheoaks). Steep metamorphic slopes. (BVG1M: 28e)
 Major vegetation communities include: 
7.11.</t>
  </si>
  <si>
    <t>7.11.38</t>
  </si>
  <si>
    <t>7.11.37: Occurs between Tolga and Mount Molloy.</t>
  </si>
  <si>
    <t>Dinden NP, Dinden NP (R)</t>
  </si>
  <si>
    <t>8, (9.3)</t>
  </si>
  <si>
    <t>Stanton and Stanton (2005), M49, M69</t>
  </si>
  <si>
    <t>Eucalyptus drepanophylla and Corymbia clarksoniana or C. erythrophloia woodland to open forest on dry uplands on metamorphics, between Tolga and Mount Molloy</t>
  </si>
  <si>
    <t>Eucalyptus drepanophylla (ironbark) and Corymbia clarksoniana (Clarkson's bloodwood) or C. erythrophloia (red bloodwood) woodland to open-forest. Uplands on metamorphics, of the dry rainfall zone. (BVG1M: 13c)
 Major vegetation communities include: 
7.11.</t>
  </si>
  <si>
    <t>7.11.37</t>
  </si>
  <si>
    <t>Basilisk Range only, north of El Arish. Has a dense layer of Xanthorrhoea johnsonii. Distinguished from other ecosystems with similar species dominance by its occurrence on serpentinite.</t>
  </si>
  <si>
    <t>Basilisk Range NP</t>
  </si>
  <si>
    <t>Stanton and Stanton (2005), M94</t>
  </si>
  <si>
    <t>Allocasuarina littoralis, Corymbia intermedia, Lophostemon suaveolens, Xanthorrhoea johnsonii shrubland on serpentinite foothills, with deep red soils</t>
  </si>
  <si>
    <t>Allocasuarina littoralis (black sheoak), Corymbia intermedia (pink bloodwood), Lophostemon suaveolens (swamp mahogany), Xanthorrhoea johnsonii (grasstree) shrubland. Serpentinite foothills, with deep red soils. (BVG1M: 28e)</t>
  </si>
  <si>
    <t>A rare ecosystem threatened by residential development.</t>
  </si>
  <si>
    <t>7.11.36</t>
  </si>
  <si>
    <t>7.11.35: Western ranges of the entire length of the bioregion. Distinguished from 7.11.16 by a tendency to occur in drier, more western zones and by the common presence of Corymbia citriodora, whereas 7.11.16 occurs in wetter areas and has either pure sta</t>
  </si>
  <si>
    <t>Kuranda NP, Mount Windsor NP, Daintree NP, Mount Lewis NP, Bare Hill CP, Dinden NP, Mount Windsor NP (R), Dinden NP (R), Davies Creek NP</t>
  </si>
  <si>
    <t>8, 9, (9.3), (4), (5)</t>
  </si>
  <si>
    <t>Stanton and Stanton (2005), M16i, S16i, Q16m, M16m, CM16m, S16m; Tracey and Webb (1975), 16i, 16m</t>
  </si>
  <si>
    <t>Eucalyptus portuensis +/- Corymbia citriodora woodland to open forest on metamorphics</t>
  </si>
  <si>
    <t>Eucalyptus portuensis (white mahogany) +/- Corymbia citriodora (lemon-scented gum) woodland to open-forest. Metamorphics. (BVG1M: 9d)
 Major vegetation communities include: 
7.11.35a:  Eucalyptus portuensis, E. drepanophylla, Corymbia intermedia, C. citri</t>
  </si>
  <si>
    <t>7.11.35</t>
  </si>
  <si>
    <t>7.11.34: Coastal margin from Cardwell north. The Lugger Point area may soon be threatened by development activities.
7.11.34d:  Patches of bare rock &lt; 0.2 ha are defined as more open areas of the surrounding ecosystems.</t>
  </si>
  <si>
    <t>Annan River (Yuku Baja-Muliku) RR, Daintree NP, Annan River (Yuku Baja-Muliku) NP, Cedar Bay NP, Mount Cook NP, Hull River NP, Archer Point CP</t>
  </si>
  <si>
    <t>9, 3.2, (3)</t>
  </si>
  <si>
    <t>Stanton and Stanton (2005), M104, Q104, M187, M275, M260a in part (Qld Herbarium and WTMA (2005) M260ab)</t>
  </si>
  <si>
    <t>Complex of shrublands, low heathy or shrubby woodland and low open forest, with Corymbia tessellaris and C. intermedia or Melaleuca viridiflora, Allocasuarina spp. and Acacia spp. on metamorphic coastal headlands and islands</t>
  </si>
  <si>
    <t>Complex of shrublands, low heathy or shrubby woodland and low open-forest, with Corymbia tessellaris (Moreton Bay ash) and C. intermedia (pink bloodwood) or Melaleuca viridiflora (broad leaf tea tree), Allocasuarina spp. (sheoaks) and Acacia spp. (wattles</t>
  </si>
  <si>
    <t>7.11.34</t>
  </si>
  <si>
    <t>7.11.33: Central and western ranges north from the Atherton Tablelands. Subject to timber harvesting across its range.</t>
  </si>
  <si>
    <t>Daintree NP, Mount Windsor NP, Kuranda NP, Mount Lewis NP</t>
  </si>
  <si>
    <t>9, 8, 4, (7)</t>
  </si>
  <si>
    <t>Stanton and Stanton (2005), M30, S30, M58</t>
  </si>
  <si>
    <t>Eucalyptus reducta open forest to woodland on metamorphics</t>
  </si>
  <si>
    <t>Eucalyptus reducta (Queensland stringybark) open-forest to woodland. Metamorphics. (BVG1M: 9d)
 Major vegetation communities include: 
7.11.33a:  Eucalyptus reducta open-forest to woodland. Metamorphics. (BVG1M: 9d)
7.11.33b:  Eucalyptus reducta open-fore</t>
  </si>
  <si>
    <t>7.11.33</t>
  </si>
  <si>
    <t xml:space="preserve">7.11.32: Scattered along the ranges north from about Innisfail. Includes areas with a well-developed shrubby/heathy understorey i.e. Xanthorrhoea and Banksia, and areas without shrub/heath understorey. Distinguished from 7.11.6 by its occurrence on steep </t>
  </si>
  <si>
    <t>Gadgarra NP, Wooroonooran NP, Barron Gorge NP, Daintree NP, Macalister Range NP, Little Mulgrave NP, Mowbray NP, Dinden NP, [Kuranda NP]</t>
  </si>
  <si>
    <t>7, 8, 9</t>
  </si>
  <si>
    <t>Stanton and Stanton (2005), M16f, M13f, Q16f, M120, M67, M67v, Q67, Q67v, Q120, M161, M159, M145 in part (Qld Herbarium and WTMA (2005) M246c), M21 in part (Qld Herbarium and WTMA (2005) M244a), Q21 in part (Qld Herbarium and WTMA (2005) Q244a); Tracey an</t>
  </si>
  <si>
    <t>Syncarpia glomulifera and/or Allocasuarina spp. +/- heathy understorey, woodland to tall woodland to open forest (or vine forest with these species as emergents) on steep rocky metamorphic slopes with shallow soils</t>
  </si>
  <si>
    <t xml:space="preserve">Syncarpia glomulifera (turpentine) and/or Allocasuarina spp. (sheoak) +/- heathy understorey, woodland to tall woodland to open-forest (or vine forest with these species as emergents). Steep rocky metamorphic slopes with shallow soils. (BVG1M: 8a)
 Major </t>
  </si>
  <si>
    <t>7.11.32</t>
  </si>
  <si>
    <t>7.11.31: Mostly on the eastern and western sides of the Atherton Tablelands, with scattered occurrences further north and an isolated occurrence on the Seaview Range. The development of a dense rainforest sub- canopy is now widespread. This effectively fi</t>
  </si>
  <si>
    <t>Gadgarra NP, Wooroonooran NP, Daintree NP, Dinden NP, Paluma Range NP</t>
  </si>
  <si>
    <t>7, 9, (8), (4)</t>
  </si>
  <si>
    <t>Stanton and Stanton (2005), M70, M70v, M14b, M14bv, S61; Tracey and Webb (1975), 14b</t>
  </si>
  <si>
    <t>Eucalyptus resinifera +/- Eucalyptus portuensis +/- Syncarpia glomulifera open forest to woodland (or vine forest with these species as emergents) on metamorphics</t>
  </si>
  <si>
    <t>Eucalyptus resinifera (red mahogany) +/- Eucalyptus portuensis (white mahogany) +/- Syncarpia glomulifera (turpentine) open-forest to woodland (or vine forest with these species as emergents). Metamorphics. (BVG1M: 8a)
 Major vegetation communities includ</t>
  </si>
  <si>
    <t>7.11.31</t>
  </si>
  <si>
    <t>From Lake Eacham north to the McDowall Range (Daintree area). Although apparently disturbed communities, they appear to be natural disturbance or man-made during pre-European times.</t>
  </si>
  <si>
    <t>Barron Gorge NP, Crater Lakes NP, Gadgarra NP, Daintree NP, Wooroonooran NP, [Kuranda NP], [Dinden NP]</t>
  </si>
  <si>
    <t>Stanton and Stanton (2005), M109, Q109</t>
  </si>
  <si>
    <t>Simple notophyll vine forest of Blepharocarya involucrigera on metamorphics</t>
  </si>
  <si>
    <t>Simple notophyll vine forest of Blepharocarya involucrigera (rose butternut). Metamorphics. (BVG1M: 5c)</t>
  </si>
  <si>
    <t>7.11.30</t>
  </si>
  <si>
    <t>7.11.29: Mainly the Francis Range (Toowalla area south of Mt Bartle Frere). Occurs on a distinct, sharply undulating landscape. On shallower soils includes sclerophyll sedge and shrubland and fernland communities. Includes perched wetlands.</t>
  </si>
  <si>
    <t>Moderate floristic diversity. 7.11.29a and 7.11.29b have high regional and local endemism (e.g. Bubbia queenslandiana subsp. australis, Hexaspora pubescens and Symplocos sp. (Boonjie B.P.Hyland 2753)). Threatened species include: Bubbia queenslandiana sub</t>
  </si>
  <si>
    <t>Stanton and Stanton (2005), M152, Q152, M167, Q167, M168, Q168, M162 in part (Qld Herbarium and WTMA (2005) M266a), Q162 in part (Qld Herbarium and WTMA (2005) Q266a); Tracey and Webb (1975), 2a</t>
  </si>
  <si>
    <t>Microphyll to notophyll vine forests with Ceratopetalum virchowii and/or Uromyrtus metrosideros, Flindersia bourjotiana, F. pimenteliana and Beilschmiedia oligandra of moist uplands, on sharply undulating metamorphics</t>
  </si>
  <si>
    <t>Microphyll to notophyll vine forests with Ceratopetalum virchowii (dogwood) and/or Uromyrtus metrosideros, Flindersia bourjotiana (Queensland silver ash), F. pimenteliana (silkwood) and Beilschmiedia oligandra (walnut) +/- emergent Licuala ramsayi (fan pa</t>
  </si>
  <si>
    <t>7.11.29</t>
  </si>
  <si>
    <t>Central ranges north from Innisfail. Distinguished from 7.11.1 and other similar ecosystems by its low, wind-sheared nature. Notable for the occurrence of mountain dwelling species at relatively low altitudes.</t>
  </si>
  <si>
    <t>Species rich with many local and regional endemics, and related in adjacent communities to 7.11.12a. Threatened species include: Acronychia acuminata, Argophyllum cryptophlebum, Garcinia brassii, Lenbrassia australiana var. glabrescens, Megahertzia amplex</t>
  </si>
  <si>
    <t>Daintree NP, Wooroonooran NP, Cedar Bay NP, Dinden NP, Kuranda NP, Japoon NP, Barron Gorge NP, Mowbray NP, Little Mulgrave NP, Dinden NP (R), Macalister Range NP</t>
  </si>
  <si>
    <t>Stanton and Stanton (2005), Q31, M31</t>
  </si>
  <si>
    <t>Wind-sheared notophyll vine forest of exposed metamorphic ridge-crests and steep slopes</t>
  </si>
  <si>
    <t>Wind-sheared notophyll vine forest. Exposed metamorphic ridge-crests and steep slopes. (BVG1M: 5c)</t>
  </si>
  <si>
    <t>7.11.28</t>
  </si>
  <si>
    <t>7.11.27: Scattered at moderate to high altitudes north from about Tully. A rare ecosystem, only moderately represented in protected areas.</t>
  </si>
  <si>
    <t>Daintree NP, Wooroonooran NP, Dinden NP, Japoon NP, Barron Gorge NP, Tully Gorge NP</t>
  </si>
  <si>
    <t>9, 7, 8</t>
  </si>
  <si>
    <t>Stanton and Stanton (2005), M9, Q160, Q9; Tracey and Webb (1975), 9</t>
  </si>
  <si>
    <t>Simple microphyll vine-fern forest or microphyll vine-sedge forest of wet metamorphic uplands and highlands</t>
  </si>
  <si>
    <t>Simple microphyll vine-fern forest or microphyll vine-sedge forest. Metamorphic uplands and highlands of the wet rainfall zone. (BVG1M: 6b)
 Major vegetation communities include: 
7.11.27a:  Simple microphyll vine-fern forest. Uplands and highlands of the</t>
  </si>
  <si>
    <t>7.11.27</t>
  </si>
  <si>
    <t xml:space="preserve">7.11.26: Widespread across the bioregion north from about Tully. Molasses grass is a common weed of this ecosystem and is a major threat.
7.11.26c:  Minor components: 13f and 16f. (Webb and Tracey).
7.11.26f:  Patches of bare rock &lt; 0.2 ha are defined as </t>
  </si>
  <si>
    <t>Daintree NP, Annan River (Yuku Baja-Muliku) NP, Macalister Range NP, Annan River (Yuku Baja-Muliku) RR, Wooroonooran NP, Cedar Bay NP, Mount Windsor NP, Barron Gorge NP, Gadgarra NP</t>
  </si>
  <si>
    <t>Stanton and Stanton (2005), M182, M171, Q171, M145 in part (Qld Herbarium and WTMA (2005) M246d), M133, M260a in part, M21 in part (Qld Herbarium and WTMA (2005) M244b).</t>
  </si>
  <si>
    <t>Allocasuarina littoralis and Syncarpia glomulifera open shrubland to closed scrub or Bombax ceiba and Cochlospermum gillivraei open woodland, or Acacia spp. shrubland, on metamorphic rock pavements</t>
  </si>
  <si>
    <t xml:space="preserve">Rock pavements with Allocasuarina littoralis (black sheoak) and Syncarpia glomulifera (turpentine) open-shrubland to closed-scrub or Bombax ceiba (bombax) and Cochlospermum gillivraei (kapok) open-woodland, or Acacia spp. (wattles) shrubland. Metamorphic </t>
  </si>
  <si>
    <t>A rare ecosystem subject to weed and vine forest invasion.</t>
  </si>
  <si>
    <t>7.11.26</t>
  </si>
  <si>
    <t>7.11.25: The Graham Range north of Innisfail. Selectively logged in the past where adequate access was available. Much of the extent is in good condition, albeit cyclone affected. This ecosystem has an abundance of members of the Proteaceae family. Occurs</t>
  </si>
  <si>
    <t>Species rich but lacking local regional endemics and poor numbers of threatened species which include: Dendrobium nindii and Paramapania parvibractea. Most notable for the unusual floristic composition at low altitudes with Balanops australiana, Alloxylon</t>
  </si>
  <si>
    <t>Russell River NP, Ella Bay NP</t>
  </si>
  <si>
    <t>Stanton and Stanton (2005), MA2a, MA2a(a); Tracey and Webb (1975), 2a</t>
  </si>
  <si>
    <t>Simple-complex mesophyll to notophyll vine forest on amphibolites of the very wet lowlands and foothills</t>
  </si>
  <si>
    <t xml:space="preserve">Simple-complex mesophyll to notophyll vine forest. Lowlands and foothills on amphibolite, of the very wet and wet rainfall zones. (BVG1M: 1a)
 Major vegetation communities include: 
7.11.25a:  Mesophyll to notophyll vine forest. Lowlands and foothills on </t>
  </si>
  <si>
    <t>7.11.25</t>
  </si>
  <si>
    <t>7.11.24: Widespread on near-coastal slopes north of about Cardwell. Naturally wind or cyclone-disturbed communities that appear to be in a stable state either due to repeated disturbance and exposure, or due to the perpetual prevention of tree regeneratio</t>
  </si>
  <si>
    <t>Wooroonooran NP, Japoon NP, Ella Bay NP, Daintree NP, Basilisk Range NP, Djiru NP, Russell River NP, Mount Mackay NP, Tully Gorge NP, Dinden NP, Walter Hill Range CP, Family Islands NP, [Moresby Range NP], [Kuranda NP], [Cedar Bay NP], [Hull River NP], [M</t>
  </si>
  <si>
    <t>3, 7, 9</t>
  </si>
  <si>
    <t>Stanton and Stanton (2005), M2ax(w), MA2ax(w), M66, MA66, Q2ax(w), Q66, M1ax(w), M6x(w), M8x(w), M4x(w)</t>
  </si>
  <si>
    <t>Closed vineland of wind-disturbed vine forest of metamorphic slopes, often steep and exposed</t>
  </si>
  <si>
    <t xml:space="preserve">Closed vineland of wind-disturbed vine forest. Metamorphic slopes, often steep and exposed. (BVG1M: 5d)
 Major vegetation communities include: 
7.11.24a:  Open areas in vine forests, dominated by sprawling vines, commonly Merremia peltata and a number of </t>
  </si>
  <si>
    <t>7.11.24</t>
  </si>
  <si>
    <t>7.11.23: Scattered sparsely across the ranges north from Tully. Occurs on better-drained and more fertile soils than 7.11.1.</t>
  </si>
  <si>
    <t>This ecosystem is habitat for a large number of endemic plant species.</t>
  </si>
  <si>
    <t>Daintree NP, Japoon NP, Little Mulgrave NP, Cedar Bay NP, Wooroonooran NP, Dinden NP</t>
  </si>
  <si>
    <t>9, 7, (3), (8)</t>
  </si>
  <si>
    <t>Stanton and Stanton (2005), M1a, CM1a, M1ab, CM1ab; Tracey and Webb (1975), 1a</t>
  </si>
  <si>
    <t>Complex mesophyll vine forest on fertile, well drained metamorphics of very wet and wet footslopes</t>
  </si>
  <si>
    <t>Complex mesophyll vine forest. Fertile, well drained metamorphics of footslopes in the very wet and wet rainfall zones. (BVG1M: 1a)
 Major vegetation communities include: 
7.11.23a:  Complex mesophyll vine forest. Fertile, well drained metamorphics of foo</t>
  </si>
  <si>
    <t>7.11.23</t>
  </si>
  <si>
    <t>7.11.21: Western parts of ranges, north from about Gordonvale. The northern examples are generally in good condition, whist the southwest examples are suffering clearing and fragmentation. Distinguished from 7.11.49 by its occurrence in drier, more north-</t>
  </si>
  <si>
    <t>Kuranda NP, Daintree NP, Annan River (Yuku Baja-Muliku) RR, Bare Hill CP, Annan River (Yuku Baja-Muliku) NP, Dinden NP, [Davies Creek NP], [Black Mountain NP]</t>
  </si>
  <si>
    <t>Stanton and Stanton (2005), M16h, CM16h, M59 in part (Qld Herbarium and WTMA (2005) M267b); Tracey and Webb (1975), 16h</t>
  </si>
  <si>
    <t>Eucalyptus leptophleba woodland to open forest on metamorphic uplands of the dry rainfall zone</t>
  </si>
  <si>
    <t>Eucalyptus leptophleba (Molloy red box) woodland to open-forest. Metamorphic uplands of the dry rainfall zone. (BVG1M: 9b)
 Major vegetation communities include: 
7.11.21a:  Eucalyptus leptophleba, Corymbia clarksoniana, C. tessellaris, C. dallachiana, E.</t>
  </si>
  <si>
    <t>7.11.21</t>
  </si>
  <si>
    <t>Far northwest of the bioregion. Tends to be lower in the landscape and on more gradual slopes and lower fertility than 7.11.47</t>
  </si>
  <si>
    <t>Daintree NP, Annan River (Yuku Baja-Muliku) RR, [Annan River (Yuku Baja-Muliku) NP]</t>
  </si>
  <si>
    <t>Stanton and Stanton (2005), M169, CM169; Tracey and Webb (1975), 16k</t>
  </si>
  <si>
    <t>Corymbia nesophila, Corymbia clarksoniana, Eucalyptus platyphylla, open woodland to open forest on gently sloping metamorphic lowlands and foothills</t>
  </si>
  <si>
    <t>Corymbia nesophila (Melville Island bloodwood), Corymbia clarksoniana (Clarkson's bloodwood), Eucalyptus platyphylla (poplar gum), open-woodland to open-forest. Gently sloping metamorphic lowlands and foothills. (BVG1M: 14c)</t>
  </si>
  <si>
    <t>7.11.20</t>
  </si>
  <si>
    <t xml:space="preserve">7.11.19: Widespread in the bioregion along the central ranges. Distinguished from 7.11.43 and 7.11.51 by the dominance of Corymbia intermedia instead of C. clarksoniana (usually higher altitude and/or wetter zones than 7.11.43 and 7.11.51). Distinguished </t>
  </si>
  <si>
    <t>Little Mulgrave NP, Kuranda NP, Wooroonooran NP, Gadgarra NP, Daintree NP, Dinden NP, Barron Gorge NP, Paluma Range NP, Mount Peter CP, Dinden NP (R)</t>
  </si>
  <si>
    <t>7, 8, 9, (9.6), (3), (4)</t>
  </si>
  <si>
    <t>Stanton and Stanton (2005), M14d, M91, Q91, M16e in part (Qld Herbarium and WTMA (2005) M250a), CM16e in part (Qld Herbarium and WTMA (2005) CM250a), Q16e in part (Qld Herbarium and WTMA (2005) Q250a); Tracey and Webb (1975), 14d, 16e</t>
  </si>
  <si>
    <t>Corymbia intermedia and/or Lophostemon suaveolens open forest to woodland, on uplands on metamorphics</t>
  </si>
  <si>
    <t>Corymbia intermedia (pink bloodwood) and/or Lophostemon suaveolens (swamp mahogany) open-forest to woodland. Uplands on metamorphics. (BVG1M: 9c)
 Major vegetation communities include: 
7.11.19a:  Corymbia intermedia, Eucalyptus tereticornis, Allocasuarin</t>
  </si>
  <si>
    <t>7.11.19</t>
  </si>
  <si>
    <t>2185 ha.</t>
  </si>
  <si>
    <t>7.11.18: Scattered along coastal ranges north from about Cardwell. The structure and maintenance of this regional ecosystem are dependent upon appropriate fire management regimes. Threatened by rainforest invasion and residential development. Distinguishe</t>
  </si>
  <si>
    <t>Daintree NP, Basilisk Range NP, Ella Bay NP, Russell River NP, Mowbray NP, Japoon NP, Moresby Range NP, Djiru NP, Hull River NP, Cedar Bay NP, Barron Gorge NP, Family Islands NP, Dinden NP (R), Dinden NP, Wooroonooran NP, Macalister Range NP, Smithfield C</t>
  </si>
  <si>
    <t>3, 9, 7, 8, (9.3)</t>
  </si>
  <si>
    <t>Stanton and Stanton (2005), M73, M73v, MA73, MA73v, Q73, Q73v, M74, M74v, M16a, M16g, CM16g, Q16g; Tracey and Webb (1975), 16e, 16a, 16g</t>
  </si>
  <si>
    <t>Corymbia intermedia and/or C. tessellaris +/- Eucalyptus tereticornis open forest to woodland (or vine forest with these species as emergents) on coastal metamorphic headlands and foothills</t>
  </si>
  <si>
    <t>Corymbia intermedia (pink bloodwood) and/or C. tessellaris (Moreton Bay ash) +/- Eucalyptus tereticornis (forest red gum), tall open-forest to woodland (or vine forest with these species as emergents). Coastal metamorphic headlands and near-coastal foothi</t>
  </si>
  <si>
    <t>7.11.18</t>
  </si>
  <si>
    <t>100 ha.</t>
  </si>
  <si>
    <t xml:space="preserve">7.11.16: Occasional on metamorphics throughout the bioregion. Distinguished from 7.11.35 by a tendency to occur in wetter zones and by the either pure stands or co-dominance with C. intermedia, whereas 7.11.35 tends to occur in dryer, more western areas, </t>
  </si>
  <si>
    <t>Macalister Range NP, Little Mulgrave NP, Wooroonooran NP, Barron Gorge NP, Gadgarra NP, Mount Whitfield CP, Daintree NP, [Mowbray NP]</t>
  </si>
  <si>
    <t>8, 5, 1, 7, (9)</t>
  </si>
  <si>
    <t>Stanton and Stanton (2005), M15b, M16d, Q16d, Q16m in part (Qld Herbarium and WTMA (2005) Q16mb), M16m in part (Qld Herbarium and WTMA (2005) M16mb), Q150; Tracey and Webb (1975), 15b, 16d</t>
  </si>
  <si>
    <t>Eucalyptus portuensis and Corymbia intermedia open forest to woodland on metamorphics of foothills and uplands</t>
  </si>
  <si>
    <t xml:space="preserve">Eucalyptus portuensis (white mahogany) and Corymbia intermedia (pink bloodwood) open-forest to woodland. Metamorphics of foothills and uplands, of the wet and moist rainfall zones. (BVG1M: 9d)
 Major vegetation communities include: 
7.11.16a:  Eucalyptus </t>
  </si>
  <si>
    <t>7.11.16</t>
  </si>
  <si>
    <t>1335 ha.</t>
  </si>
  <si>
    <t>7.11.14:  The development of a dense rainforest sub canopy effectively fire proofs this ecosystem and prevents the regeneration of the Eucalyptus grandis. This ecosystem is severely threatened by this process, with a large proportion now invaded by vine f</t>
  </si>
  <si>
    <t>Dinden NP, Gadgarra NP, Little Mulgrave NP, Wooroonooran NP, Danbulla NP, Dinden NP (R), Paluma Range NP, Mount Windsor NP, Daintree NP</t>
  </si>
  <si>
    <t>7, 8, (4), (5), (9)</t>
  </si>
  <si>
    <t>Stanton and Stanton (2005), M121, M121v, M56, M56v, Q56, Q56v; Tracey and Webb (1975), 13c</t>
  </si>
  <si>
    <t>Eucalyptus grandis open forest to woodland, or Corymbia intermedia, E. pellita, and E. grandis, open forest to woodland (or vine forest with these species as emergents) on metamorphics</t>
  </si>
  <si>
    <t>Eucalyptus grandis (rose gum) open-forest to woodland, or Corymbia intermedia (pink bloodwood), E. pellita (red stringybark), and E. grandis, open-forest to woodland (or vine forest with these species as emergents). Metamorphics. (BVG1M: 8a)
 Major vegeta</t>
  </si>
  <si>
    <t>7.11.14</t>
  </si>
  <si>
    <t>18 200 ha.</t>
  </si>
  <si>
    <t>Scattered across the ranges from north of Gordonvale. Almost always associated with a rainforest sub-canopy.</t>
  </si>
  <si>
    <t>Kuranda NP, Daintree NP, Dinden NP, Barron Gorge NP, Dinden NP (R), Mount Whitfield CP</t>
  </si>
  <si>
    <t>Stanton and Stanton (2005), M13b, CM13b; Tracey and Webb (1975), 13b</t>
  </si>
  <si>
    <t>Corymbia torelliana open forest, usually with a vine forest element, on metamorphics</t>
  </si>
  <si>
    <t>Corymbia torelliana (cadaghi) open-forest, usually with a vine forest element. Metamorphics. (BVG1M: 8d)</t>
  </si>
  <si>
    <t>7.11.13</t>
  </si>
  <si>
    <t>6500 ha.</t>
  </si>
  <si>
    <t>7.11.12: Widespread on uplands and highlands north of about Tully. Widespread in upland areas. Variable floristic composition from north to south.
7.11.12e:  None currently mapped, as all examples are vine invaded (7.11.12f).</t>
  </si>
  <si>
    <t>Tend to be species rich and harbour many local and regional endemics. Threatened species of 7.11.12a include: Acronychia acuminata, Albizia sp. (Windsor Tableland B.Gray 2181), Argophyllum cryptophlebum, Austromuellera trinervia, Beilschmiedia castrisinen</t>
  </si>
  <si>
    <t>Wooroonooran NP, Gadgarra NP, Daintree NP, Dinden NP, Little Mulgrave NP, Japoon NP, Danbulla NP, Cedar Bay NP, Tully Gorge NP, Barron Gorge NP, Crater Lakes NP, Dinden NP (R), Mowbray NP, [Mount Windsor NP]</t>
  </si>
  <si>
    <t>7, 9, 4, (8)</t>
  </si>
  <si>
    <t>Stanton and Stanton (2005), M8, M8(a), M111, Q8, M126, M1b, M1b(a); Tracey and Webb (1975), 8</t>
  </si>
  <si>
    <t>Simple notophyll vine forest of moist to very wet metamorphic uplands and highlands</t>
  </si>
  <si>
    <t>Simple notophyll vine forest. Metamorphic uplands and highlands. Moist to very wet rainfall zones. (BVG1M: 6b)
 Major vegetation communities include: 
7.11.12a:  Simple notophyll vine forest. Uplands of the cloudy wet and moist rainfall zones. (BVG1M: 6b)</t>
  </si>
  <si>
    <t>7.11.12</t>
  </si>
  <si>
    <t>6200 ha.</t>
  </si>
  <si>
    <t>7.11.10: Scattered across the bioregion north from about Tully. This widespread ecosystem is a result of past disturbances, particularly cyclones and/or past logging, and is a long-lasting deflected successional type. This is stable ecosystem occurring on</t>
  </si>
  <si>
    <t>Daintree NP, Japoon NP, Annan River (Yuku Baja-Muliku) NP, Little Mulgrave NP, Wooroonooran NP, Dinden NP, Kuranda NP, Macalister Range NP, Barron Gorge NP, Mount Whitfield CP, Mowbray NP, Ella Bay NP, [Cedar Bay NP]</t>
  </si>
  <si>
    <t>9, 7, 8, (3)</t>
  </si>
  <si>
    <t>Stanton and Stanton (2005), M12a, MA12a, Q12a; Tracey and Webb (1975), 12a</t>
  </si>
  <si>
    <t>Acacia celsa open forest to closed forest on metamorphics</t>
  </si>
  <si>
    <t>Acacia celsa (brown salwood) open-forest to closed-forest. Metamorphics. (BVG1M: 5d)
 Major vegetation communities include: 
7.11.10a:  Acacia celsa open-forest to closed-forest. Foothills and uplands on metamorphics (excluding amphibolites). Very wet and</t>
  </si>
  <si>
    <t>7.11.10</t>
  </si>
  <si>
    <t>390 ha.</t>
  </si>
  <si>
    <t>7.11.8: Central and northern parts of the bioregion (north of about Innisfail). This widespread regional ecosystem is a result of past disturbances, particularly cyclones and/or past logging, and is a long-lasting intermediate successional community type,</t>
  </si>
  <si>
    <t>Macalister Range NP, Daintree NP, Mowbray NP, Annan River (Yuku Baja-Muliku) NP, Eubenangee Swamp NP, Little Mulgrave NP, Cedar Bay NP</t>
  </si>
  <si>
    <t>9, 8, (3)</t>
  </si>
  <si>
    <t>Stanton and Stanton (2005), M12c,M40, Q40, M47; Tracey and Webb (1975), 12c</t>
  </si>
  <si>
    <t>Acacia polystachya woodland to closed forest, or Acacia mangium and Acacia celsa open forest to closed forest, on metamorphics</t>
  </si>
  <si>
    <t>Acacia polystachya woodland to closed-forest, or Acacia mangium (black wattle) and Acacia celsa (brown salwood) open-forest to closed-forest. Metamorphics. (BVG1M: 5d)
 Major vegetation communities include: 
7.11.8a:  Acacia polystachya dominated communit</t>
  </si>
  <si>
    <t>7.11.8</t>
  </si>
  <si>
    <t>27 000 ha.</t>
  </si>
  <si>
    <t>7.11.7: Mainly from Gordonvale north, on eastern and central ranges. One small area northwest of Paluma. Most accessible areas have been extensively logged in the past. A number of canopy species are deciduous, and heavy leaf fall is characteristic in the</t>
  </si>
  <si>
    <t>Kuranda NP, Daintree NP, Little Mulgrave NP, Mowbray NP, Dinden NP, Macalister Range NP, Barron Gorge NP, Paluma Range NP, Mount Whitfield CP, Smithfield CP, Gadgarra NP, Dinden NP (R), Mount Windsor NP, Wooroonooran NP, Mount Lewis NP, Mount Peter CP, [M</t>
  </si>
  <si>
    <t>8, 9, 7, (5)</t>
  </si>
  <si>
    <t>Stanton and Stanton (2005), Q6, M6, (and Qld Herbarium and WTMA (2005) M6a), M6(a), M6(b), Z6, M183; Tracey and Webb (1975), 6</t>
  </si>
  <si>
    <t>Complex notophyll vine forest with Agathis robusta emergents on foothills and uplands, on metamorphics</t>
  </si>
  <si>
    <t xml:space="preserve">Complex notophyll vine forest with Agathis robusta (kauri pine) emergents. Metamorphics foothills and uplands, of the moist rainfall zone. (BVG1M: 5c)
 Major vegetation communities include: 
7.11.7a:  Complex notophyll vine forests (with emergent Agathis </t>
  </si>
  <si>
    <t>7.11.7</t>
  </si>
  <si>
    <t>400 ha.</t>
  </si>
  <si>
    <t xml:space="preserve">Scattered across the bioregion in central and eastern parts from about Innisfail north to the Daintree. Distinguished from 7.11.32 by its occurrence on relatively deep soils, and its taller stature. This regional ecosystem is typically multi-layered. The </t>
  </si>
  <si>
    <t>Wooroonooran NP, Barron Gorge NP, Little Mulgrave NP, Dinden NP, Dinden NP (R), [Daintree NP], [Gadgarra NP]</t>
  </si>
  <si>
    <t>Stanton and Stanton (2005), M13e, Q13e; Tracey and Webb (1975), 13e</t>
  </si>
  <si>
    <t>Syncarpia glomulifera +/- Eucalyptus pellita open forest of deep soils on metamorphics</t>
  </si>
  <si>
    <t>Syncarpia glomulifera (turpentine) +/-Eucalyptus pellita (red stringy bark) open-forest. Deep soils on metamorphics. (BVG1M: 9d)</t>
  </si>
  <si>
    <t>7.11.6</t>
  </si>
  <si>
    <t>7.11.5: Scattered across the bioregion in central and eastern parts north from about the Murray River. In many areas the sclerophyll canopy component of this ecosystem is no longer regenerating, due to fire exclusion and the development of a rainforest un</t>
  </si>
  <si>
    <t>Daintree NP, Mowbray NP, Kuranda NP, Wooroonooran NP, Mount Lewis NP, Family Islands NP, Dinden NP, Gadgarra NP, Djiru NP, Japoon NP, Mowbray NP (R), Macalister Range NP, Smithfield CP, Basilisk Range NP, Little Mulgrave NP, Barron Gorge NP, Kuranda NP (R</t>
  </si>
  <si>
    <t>9, 8, (3), (7)</t>
  </si>
  <si>
    <t>Stanton and Stanton (2005), M106, M13a, M13av, M16b, M16bv, M80, L16b; Tracey and Webb (1975), 13a, 16b</t>
  </si>
  <si>
    <t>Eucalyptus pellita +/- Corymbia intermedia open forest (or vine forest with E. pellita and C. intermedia emergents) on lowlands and foothills on metamorphics</t>
  </si>
  <si>
    <t>Eucalyptus pellita (red stringybark) +/- Corymbia intermedia (pink bloodwood) open-forest (or vine forest with E. pellita and C. intermedia emergents). Lowlands and foothills on metamorphics, of the very wet and wet rainfall zones. (BVG1M: 9d)
 Major vege</t>
  </si>
  <si>
    <t>7.11.5</t>
  </si>
  <si>
    <t>7.11.3: Footslopes from Cairns north. Subject to reduction by fire in many parts of its range. The dense even canopy (18-32 m tall) is composed of a mixture of deciduous and evergreen trees. Deciduous emergent trees are widely spaced. Emergent trees commo</t>
  </si>
  <si>
    <t>Annan River (Yuku Baja-Muliku) NP, Daintree NP, Cedar Bay NP, Barron Gorge NP, Mount Cook NP, Annan River (Yuku Baja-Muliku) RR, Kuranda NP</t>
  </si>
  <si>
    <t>9, 3.2, 8</t>
  </si>
  <si>
    <t>Stanton and Stanton (2005), M4, M172; Tracey and Webb (1975), 4</t>
  </si>
  <si>
    <t>Semi-deciduous mesophyll vine forest on moist and dry metamorphic foothill slopes</t>
  </si>
  <si>
    <t>Semi-deciduous mesophyll vine forest on metamorphics. Metamorphic foothill slopes, of the moist and dry rainfall zones. (BVG1M: 2d)
 Major vegetation communities include: 
7.11.3a:  Semi-deciduous mesophyll vine forest. Foothills on metamorphics, of the m</t>
  </si>
  <si>
    <t>7.11.3</t>
  </si>
  <si>
    <t>7.11.2: Scattered across the bioregion north of about Tully.</t>
  </si>
  <si>
    <t>Daintree NP, Djiru NP</t>
  </si>
  <si>
    <t>Stanton and Stanton (2005), M3b, CM3b, M214, Q227 (also Qld Herbarium and WTMA (2005) M175); Tracey and Webb (1975), 3b</t>
  </si>
  <si>
    <t>Notophyll or mesophyll vine forest with Archontophoenix alexandrae or Licuala ramsayi, on metamorphics</t>
  </si>
  <si>
    <t>Notophyll or mesophyll vine forest with Archontophoenix alexandrae (feather palm) or Licuala ramsayi (fan palm). Foothills and tablelands on humic gley metamorphic-derived soils with seasonally impeded drainage. These poorly drained soils often display hu</t>
  </si>
  <si>
    <t>7.11.2</t>
  </si>
  <si>
    <t>90 000 ha.</t>
  </si>
  <si>
    <t>7.11.1: Widespread over central and eastern parts of the bioregion north of Tully. Many accessible areas have been subjected to extensive logging in the past. Occurs on more poorly-drained and lower fertility soils than 7.11.23.</t>
  </si>
  <si>
    <t>Very species rich. Threatened species of 7.11.1a include: Archidendron kanisii, Archidendropsis xanthoxylon, Asplenium wildii, Austromuellera trinervia, Beilschmiedia castrisinensis, Cleistanthus discolor, Cleistanthus myrianthus, Cyclophyllum costatum, D</t>
  </si>
  <si>
    <t>Wooroonooran NP, Daintree NP, Japoon NP, Kuranda NP, Dinden NP, Mowbray NP, Cedar Bay NP, Little Mulgrave NP, Basilisk Range NP, Mount Lewis NP, Ella Bay NP, Djiru NP, Barron Gorge NP, Macalister Range NP, Mount Mackay NP, Moresby Range NP, Gadgarra NP, D</t>
  </si>
  <si>
    <t>9, 8, 3, 7</t>
  </si>
  <si>
    <t>Stanton and Stanton (2005), Q2a, M2a, M2a(a), M2a(b), M2a(c), CM2a, Z2a, M100, M154, M72, L2a; Tracey and Webb (1975), 2a</t>
  </si>
  <si>
    <t>Simple-complex mesophyll to notophyll vine forest on moderately to poorly drained metamorphics (excluding amphibolites) of moderate fertility of the moist and wet lowlands, foothills and uplands</t>
  </si>
  <si>
    <t>Simple-complex mesophyll to notophyll vine forest on moderately to poorly drained metamorphics (excluding amphibolites) of moderate fertility of the moist and wet lowlands, foothills and uplands. Lowlands and foothills on xanthozems and red and yellow pod</t>
  </si>
  <si>
    <t>7.11.1</t>
  </si>
  <si>
    <t>Western Atherton Tablelands and lowlands SW of Ingham.</t>
  </si>
  <si>
    <t>Girringun NP, Millstream Falls NP</t>
  </si>
  <si>
    <t>4, (6)</t>
  </si>
  <si>
    <t>Stanton and Stanton (2005), B250b (B16e); Tracey and Webb (1975),16e</t>
  </si>
  <si>
    <t>Corymbia clarksoniana open forest to woodland, on basalt</t>
  </si>
  <si>
    <t>Corymbia clarksoniana (Clarkson's bloodwood) open-forest to woodland. Basalt. (BVG1M: 9c)</t>
  </si>
  <si>
    <t>7.8.19</t>
  </si>
  <si>
    <t>7.8.18: Mt Fox area and the western Atherton Tablelands. Threatened by ground stratum weeds
7.8.18b:  Well-developed vine forest understorey is probably a condition state caused by infrequent burning.</t>
  </si>
  <si>
    <t>Girringun NP, Koombooloomba NP, Hallorans Hill CP, Tully Gorge NP</t>
  </si>
  <si>
    <t>5, 6, 3, 4</t>
  </si>
  <si>
    <t>Stanton and Stanton (2005), B16e in part (Qld Herbarium and WTMA (2005) B250a), B14d, B91, B73, B73v; Tracey and Webb (1975), 16e, 14d</t>
  </si>
  <si>
    <t>Corymbia intermedia and/or Lophostemon suaveolens +/- Allocasuarina torulosa open forest to woodland, on basalt</t>
  </si>
  <si>
    <t>Corymbia intermedia (pink bloodwood) and/or Lophostemon suaveolens (swamp mahogany) +/- Allocasuarina torulosa (forest sheoak) open-forest to woodland. Basalt. (BVG1M: 9c)
 Major vegetation communities include: 
7.8.18a:  Corymbia intermedia, Eucalyptus t</t>
  </si>
  <si>
    <t>7.8.18</t>
  </si>
  <si>
    <t>Millstream Falls NP</t>
  </si>
  <si>
    <t>Stanton and Stanton (2005), B15b, B16m, B16i; Tracey and Webb (1975), 15b, 16m, 16i</t>
  </si>
  <si>
    <t>Eucalyptus portuensis and Corymbia intermedia, +/- C. citriodora open forest to woodland, on basalt</t>
  </si>
  <si>
    <t>Eucalyptus portuensis (white mahogany) and Corymbia intermedia (pink bloodwood), +/- C. citriodora (lemon scented gum) open-forest to woodland. Basalt (deep, well-leached red krasnozems). (BVG1M: 9d)
 Major vegetation communities include: 
7.8.17a:  Corym</t>
  </si>
  <si>
    <t>7.8.17</t>
  </si>
  <si>
    <t>7.8.16: Scattered along the western Atherton Tablelands. Vine forest invasion is a threat to this ecosystem.
7.8.16b:  Well-developed vine forest understorey is probably a condition state caused by infrequent burning.</t>
  </si>
  <si>
    <t>Koombooloomba NP</t>
  </si>
  <si>
    <t>Stanton and Stanton (2005), B110, B14b, B14bv; Tracey and Webb (1975), 14b</t>
  </si>
  <si>
    <t>Eucalyptus resinifera open forest to woodland, on basalt</t>
  </si>
  <si>
    <t>Eucalyptus resinifera (red mahogany) open-forest to woodland. Basalt. (BVG1M: 8a)
 Major vegetation communities include: 
7.8.16a:  Eucalyptus resinifera, Corymbia intermedia, E. cloeziana, Syncarpia glomulifera open forest and woodland with Allocasuarina</t>
  </si>
  <si>
    <t>A rare ecosystem threatened by vine forest invasion.</t>
  </si>
  <si>
    <t>7.8.16</t>
  </si>
  <si>
    <t>7.8.15: Scattered along the western Atherton Tablelands. Lantana camara is a particularly problematic weed in this ecosystem. Vine forest invasion is also a threat. The area around Koombooloomba Pocket remains in good condition.
7.8.15b:  Well-developed v</t>
  </si>
  <si>
    <t>Koombooloomba NP, Tully Falls NP, Herberton Range NP</t>
  </si>
  <si>
    <t>Stanton and Stanton (2005), B56, B56v</t>
  </si>
  <si>
    <t>Eucalyptus grandis open forest to woodland (or vine forest with E. grandis emergents), on basalt</t>
  </si>
  <si>
    <t>Eucalyptus grandis (rose gum) open-forest to woodland (or vine forest with E. grandis emergents). Basalt. (BVG1M: 8a)
 Major vegetation communities include: 
7.8.15a:  Eucalyptus grandis open-forest to woodland. Basalt. (BVG1M: 8a)
7.8.15b:  Eucalyptus gr</t>
  </si>
  <si>
    <t>A rare ecosystem threatened by weed invasion, vine forest invasion, and residential development.</t>
  </si>
  <si>
    <t>7.8.15</t>
  </si>
  <si>
    <t>Northern Atherton Tablelands (adjacent to Tinaroo Dam), and the Mulgrave River Valley. This RE tends to be semi-deciduous.</t>
  </si>
  <si>
    <t>Little Mulgrave NP</t>
  </si>
  <si>
    <t>3, 7</t>
  </si>
  <si>
    <t>Stanton and Stanton (2005), B6, B57; Tracey and Webb (1975), 6, 1c</t>
  </si>
  <si>
    <t>Complex notophyll vine forest with emergent Agathis robusta, on basalt</t>
  </si>
  <si>
    <t>Complex notophyll vine forest with emergent Agathis robusta (Queensland kauri). Basalt. (BVG1M: 5c)</t>
  </si>
  <si>
    <t>7.8.14</t>
  </si>
  <si>
    <t>This ecosystem appears to occur on areas of shallow basalt over schist. This ecosystem may partly be a result of very old clearing or disturbance in pre-European times by indigenous communities.</t>
  </si>
  <si>
    <t>Gadgarra NP, Crater Lakes NP</t>
  </si>
  <si>
    <t>Stanton and Stanton (2005), B109; Tracey and Webb (1975), 2a, 1b</t>
  </si>
  <si>
    <t>Simple notophyll vine forest of Blepharocarya involucrigera of high rainfall, cloudy uplands on basalt</t>
  </si>
  <si>
    <t>Simple notophyll vine forest of Blepharocarya involucrigera (rose butternut). High rainfall, cloudy uplands on basalt. (BVG1M: 5c)</t>
  </si>
  <si>
    <t>A rare ecosystem, threatened by ongoing fragmentation and degradation.</t>
  </si>
  <si>
    <t>7.8.13</t>
  </si>
  <si>
    <t>North Johnstone River. Was logged to varying degrees, but is now mostly in National Park. Cyclone Winifred (1986) damaged much of this ecosystem and it is recovering well.</t>
  </si>
  <si>
    <t>Threatened species include: Barongia lophandra, Carronia pedicellata, Diploglottis pedleyi, Elaeocarpus stellaris, Endiandra globosa, Lepiderema largiflorens and Trichomanes mindorense. Sersalisia sessiliflora and Samadera sp. (Barong B.Gray 742) are loca</t>
  </si>
  <si>
    <t>3, (7)</t>
  </si>
  <si>
    <t>Stanton and Stanton (2005), B283; Tracey and Webb (1975), 2a</t>
  </si>
  <si>
    <t>Complex notophyll vine forest dominated by Backhousia bancroftii, on basaltic terraces and scree slopes of the North Johnstone River</t>
  </si>
  <si>
    <t>Complex notophyll vine forest dominated by Backhousia bancroftii (Johnstone River Hardwood). Basaltic terraces and scree slopes of the North Johnstone River. (BVG1M: 5c)</t>
  </si>
  <si>
    <t>7.8.12</t>
  </si>
  <si>
    <t>7.8.11: Often steep, eastern-facing slopes which are exposed to cyclonic winds. Most occurrences on basalt are west of Innisfail. Naturally wind or cyclone-disturbed communities that appear to be in a stable state either due to repeated disturbance and ex</t>
  </si>
  <si>
    <t>Wooroonooran NP, Japoon NP, [Tully Gorge NP]</t>
  </si>
  <si>
    <t>Stanton and Stanton (2005), B66, B1ax(w)</t>
  </si>
  <si>
    <t>Closed vineland of wind-disturbed vine forest, on basalt foothills and coastal ranges</t>
  </si>
  <si>
    <t>Closed vineland of wind-disturbed vine forest. Basalt foothills of coastal ranges, mostly below 400 metres. (BVG1M: 5d)
 Major vegetation communities include: 
7.8.11a:  Open areas in vine forests with sprawling vines and emergent vine-draped trees or clu</t>
  </si>
  <si>
    <t>7.8.11</t>
  </si>
  <si>
    <t>1412 ha.</t>
  </si>
  <si>
    <t>7.8.10: Mainly the Ravenshoe-Tumoulin area.</t>
  </si>
  <si>
    <t>4, (9.6), (6)</t>
  </si>
  <si>
    <t>Stanton and Stanton (2005), B16o, B134, B132; Tracey and Webb (1975), 16o</t>
  </si>
  <si>
    <t>Eucalyptus tereticornis, E. drepanophylla (or E. granitica), E. portuensis, Corymbia intermedia woodland to open forest, or E. moluccana woodland to open forest, of uplands and highlands, on basalt</t>
  </si>
  <si>
    <t>Eucalyptus tereticornis (blue gum), E. drepanophylla (or E. granitica) (ironbarks), E. portuensis (white mahogany), Corymbia intermedia (pink bloodwood) woodland to open-forest, or E. moluccana (gum-topped box) woodland to open-forest. Uplands and highlan</t>
  </si>
  <si>
    <t>7.8.10</t>
  </si>
  <si>
    <t>7.8.8: Western and northern parts of the Atherton Tablelands. The presence of Angophora floribunda is often diagnostic of this vegetation community. Occurs on gentle topography and on deep soils.</t>
  </si>
  <si>
    <t>Stanton and Stanton (2005), B14c, B30; Tracey and Webb (1975), 14c</t>
  </si>
  <si>
    <t>Eucalyptus tereticornis, E. reducta +/- Angophora floribunda open forest to woodland, on basalt</t>
  </si>
  <si>
    <t>Eucalyptus tereticornis (forest red gum), E. reducta (Queensland stringybark) +/- Angophora floribunda (rough-barked apple) open-forest to woodland. Occurs on basaltic krasnozem and prairie soils. (BVG1M: 9c)
 Major vegetation communities include: 
7.8.8a</t>
  </si>
  <si>
    <t>7.8.8</t>
  </si>
  <si>
    <t>379 ha.</t>
  </si>
  <si>
    <t>7.8.7: Occurs in central-western upland parts of the bioregion (and a small occurrence on lowlands SW of Ingham), Predominantly confined to a small area of basaltic krasnozem in the Kaban area between Atherton and Ravenshoe. A dense ground layer to 1 m is</t>
  </si>
  <si>
    <t>Koombooloomba NP, Tully Falls NP, Curtain Fig NP, [Hallorans Hill CP], [Millstream Falls NP]</t>
  </si>
  <si>
    <t>6, 4, 3, 5, (1)</t>
  </si>
  <si>
    <t>Stanton and Stanton (2005), B32, B59, B86</t>
  </si>
  <si>
    <t>Eucalyptus tereticornis open forest to tall open forest, and associated grasslands, predominantly on basalt uplands</t>
  </si>
  <si>
    <t>Eucalyptus tereticornis (forest red gum) open-forest to tall open-forest, and associated grasslands. Uplands and highlands on basaltic krasnozem and prairie soils, of the moist rainfall zone. (BVG1M: 9c)
 Major vegetation communities include: 
7.8.7a:  Eu</t>
  </si>
  <si>
    <t>A rare ecosystem, threatened by weed invasion.</t>
  </si>
  <si>
    <t>7.8.7</t>
  </si>
  <si>
    <t>1b</t>
  </si>
  <si>
    <t>14 549 ha.</t>
  </si>
  <si>
    <t>7.8.4: From near Koombooloomba Dam, north to the Upper Barron area of the Atherton Tablelands. Large areas of this ecosystem type on the Evelyn Tableland between Atherton and Tully Falls have been cleared for dairy and corn production. Areas of this regio</t>
  </si>
  <si>
    <t>Preferred habitat for regional endemics such as Beilschmiedia brunnea and Darlingia ferruginea. Threatened species include: Asplenium athertonense, Caesalpinia robusta, Cyathea baileyana, Cyathea celebica, Diploglottis pedleyi, Endiandra sideroxylon, Heli</t>
  </si>
  <si>
    <t>Tully Falls NP, Malaan NP, Wooroonooran NP, Koombooloomba NP, Herberton Range NP, Tully Falls NP (R), Mount Hypipamee NP, Tully Gorge NP, Herberton Range NP (R)</t>
  </si>
  <si>
    <t>Stanton and Stanton (2005), B5a, B116, B8, B12a; Tracey and Webb (1975), 5a</t>
  </si>
  <si>
    <t>Simple to complex notophyll vine forest of cloudy wet highlands on basalt</t>
  </si>
  <si>
    <t>Simple to complex notophyll vine forest. Uplands and highlands on basaltic krasnozems, of the cloudy wet rainfall zone. (BVG1M: 1b)
 Major vegetation communities include: 
7.8.4a:  Complex notophyll vine forests. Highlands on very limited areas, of the cl</t>
  </si>
  <si>
    <t>Less than 10% remaining which has not been severely affected by logging activities. Only 35% remaining.</t>
  </si>
  <si>
    <t>7.8.4</t>
  </si>
  <si>
    <t>303 ha.</t>
  </si>
  <si>
    <t>7.8.3: Predominantly the central and western Atherton Tablelands, and a very small patch at Shiptons Flat near Cooktown. Fragments which remain of this ecosystem on the Atherton Tablelands include remnants at Tolga (the "Tolga Scrub"), Wongabel State Fore</t>
  </si>
  <si>
    <t xml:space="preserve">Remnants on the Atherton Tablelands are of special historic significance as an indication of what the formerly extensive Mabi Forest was like.  The Shipton's Flat example is naturally rare, and is of This RE is important tree kangaroo habitat. Threatened </t>
  </si>
  <si>
    <t>Curtain Fig NP, Gadgarra NP, Koombooloomba NP, Hallorans Hill CP, Yungaburra NP, Tully Falls NP, [Millstream Falls NP], [Herberton Range NP]</t>
  </si>
  <si>
    <t>4, (7)</t>
  </si>
  <si>
    <t>Stanton and Stanton (2005), B5b, (and Qld Herbarium and WTMA (2005) B5bb); Tracey and Webb (1975), 5b</t>
  </si>
  <si>
    <t>Complex semi-evergreen notophyll vine forest of uplands on basalt</t>
  </si>
  <si>
    <t>Complex semi-evergreen notophyll vine forest. Uplands on basaltic krasnozems, euchrozem-krasnozems and prairie soil types. (BVG1M: 2d)
 Major vegetation communities include: 
7.8.3a:  Complex semi-evergreen notophyll vine forest. Uplands on basaltic krasn</t>
  </si>
  <si>
    <t>7.8.3</t>
  </si>
  <si>
    <t>8308 ha.</t>
  </si>
  <si>
    <t>7.8.2: Uplands from Tully Falls to Tinaroo Dam (central and western Atherton Tablelands). This RE was heavily and selectively cleared on the Atherton Tableland for agricultural purposes due both to its inherent fertility and the gentle terrain on which it</t>
  </si>
  <si>
    <t>Habitat for threatened species including: Chingia australis, Asplenium unilaterale, Cupaniopsis cooperorum, Aceratium sericoleopsis, Argyrodendron sp. (Boonjie B.P.Hyland RFK2139), Asplenium excisum, Austromuellera trinervia, Endiandra sideroxylon, Haplos</t>
  </si>
  <si>
    <t>Wooroonooran NP, Tully Falls NP, Gadgarra NP, Crater Lakes NP, Tully Gorge NP, Danbulla NP, Japoon NP, Topaz Road NP, Malanda Falls CP, Tully Falls NP (R)</t>
  </si>
  <si>
    <t>4, 7</t>
  </si>
  <si>
    <t>Stanton and Stanton (2005), B1b, B1b(a), B31; Tracey and Webb (1975), 1b</t>
  </si>
  <si>
    <t>Complex mesophyll vine forest of high rainfall, cloudy uplands on basalt, including small areas of wind-sheared notophyll vine forest on ridgelines</t>
  </si>
  <si>
    <t>Complex mesophyll vine forest. Ridgelines and exposed areas may support stunted, wind-sheared notophyll vine forest. High rainfall, cloudy uplands on basaltic krasnozem and euchrozems. (BVG1M: 1b)
 Major vegetation communities include: 
7.8.2a:  Complex m</t>
  </si>
  <si>
    <t>Less than 30% remains unaffected by weed invasion and the long lasting disturbance effects of logging.</t>
  </si>
  <si>
    <t>7.8.2</t>
  </si>
  <si>
    <t>6000 ha.</t>
  </si>
  <si>
    <t>7.8.1: Lowlands from Tully to Gordonvale, with the major occurrence on the gentle relief characteristic of the basalt flows in the lower Palmerston area west of Innisfail. A very large proportion has been cleared for agriculture, and most accessible remna</t>
  </si>
  <si>
    <t>This regional ecosystem represents the optimum development of rainforest in Australia under the most favourable environmental conditions of rainfall, fertility, topography and temperature. Threatened species include: Carronia pedicellata, Chingia australi</t>
  </si>
  <si>
    <t>Wooroonooran NP, Tully Gorge NP, Japoon NP, Meingan Creek CP, Tully Gorge NP (R), Gadgarra NP, Clump Mountain NP, Tully Falls NP, [Ella Bay NP]</t>
  </si>
  <si>
    <t>Stanton and Stanton (2005), B1a, B100, (also Qld Herbarium and WTMA (2005) B2a); Tracey and Webb (1975), 1a</t>
  </si>
  <si>
    <t>Complex mesophyll to mesophyll vine forest on well drained basalt lowlands and foothills</t>
  </si>
  <si>
    <t xml:space="preserve">Complex mesophyll vine forest. Lowlands and foothills, on krasnozem soils derived from basalts and basic volcanic parent material. Very wet and wet rainfall zone. (BVG1M: 1a)
 Major vegetation communities include: 
7.8.1a:  Complex mesophyll vine forest. </t>
  </si>
  <si>
    <t>7.8.1</t>
  </si>
  <si>
    <t>7.5.4: Central-western parts of the bioregion. Threatened by grazing and associated erosion.</t>
  </si>
  <si>
    <t>5, 6, 4</t>
  </si>
  <si>
    <t>Stanton and Stanton (2005), L14d, W14d, X14d, L16e in part (Qld Herbarium and WTMA (2005) L250a), W16e in part (Qld Herbarium and WTMA (2005) W250a), X16e in part (Qld Herbarium and WTMA (2005) X250a), L78, W16e in part (Qld Herbarium and WTMA (2005) W250</t>
  </si>
  <si>
    <t>Corymbia intermedia or Melaleuca viridiflora woodland to open forest of uplands, on weathered soils of a remnant surface</t>
  </si>
  <si>
    <t>Corymbia intermedia (pink bloodwood) or Melaleuca viridiflora (broad leaf tea tree) woodland to open-forest of uplands. Weathered soils of a remnant surface. (BVG1M: 9c)
 Major vegetation communities include: 
7.5.4a:  Corymbia intermedia +/- Eucalyptus t</t>
  </si>
  <si>
    <t>7.5.4</t>
  </si>
  <si>
    <t>7.5.3: Central-western parts of the bioregion.</t>
  </si>
  <si>
    <t>Stanton and Stanton (2005), L16i, L108; Tracey and Webb (1975), 16i</t>
  </si>
  <si>
    <t>Eucalyptus portuensis, Corymbia citriodora, and E. drepanophylla, woodland to open forest of uplands, on weathered soils of a remnant surface</t>
  </si>
  <si>
    <t>Eucalyptus portuensis (white mahogany), Corymbia citriodora (lemon scented gum), and E. drepanophylla (ironbark), woodland to open-forest of uplands. Weathered soils of a remnant surface. (BVG1M: 10b)
 Major vegetation communities include: 
7.5.3a:  Corym</t>
  </si>
  <si>
    <t>A rare ecosystem which is threatened by timber harvesting.</t>
  </si>
  <si>
    <t>7.5.3</t>
  </si>
  <si>
    <t>7.5.2: Central-western parts of the bioregion.</t>
  </si>
  <si>
    <t>5, 9.6, 9.4</t>
  </si>
  <si>
    <t>Stanton and Stanton (2005), L15b, X15b, L197, L110, L41, L16m, W16m, L59, Le41-5w, L49; Tracey and Webb (1975), 15b, 16m</t>
  </si>
  <si>
    <t>Eucalyptus portuensis +/- Corymbia intermedia, open forest to woodland of uplands, on weathered soils of a remnant surface</t>
  </si>
  <si>
    <t>Eucalyptus portuensis (white mahogany) +/- Corymbia intermedia (pink bloodwood), open-forest to woodland of uplands. Weathered soils of a remnant surface. (BVG1M: 9d)
 Major vegetation communities include: 
7.5.2a:  Eucalyptus portuensis, Corymbia interme</t>
  </si>
  <si>
    <t>7.5.2</t>
  </si>
  <si>
    <t>7.5.1: Central-western parts of the bioregion.</t>
  </si>
  <si>
    <t>Stanton and Stanton (2005), L14c, L32, X32, W16o; Tracey and Webb (1975), 14c, 16o</t>
  </si>
  <si>
    <t>Eucalyptus tereticornis, Corymbia intermedia and E. reducta woodland to open forest of uplands, on weathered soils of a remnant surface</t>
  </si>
  <si>
    <t>Eucalyptus tereticornis (forest red gum), Corymbia intermedia (pink bloodwood) and E. reducta (Queensland stringybark) woodland to open-forest of uplands. Weathered soils of a remnant surface. (BVG1M: 9c)
 Major vegetation communities include: 
7.5.1a:  E</t>
  </si>
  <si>
    <t>7.5.1</t>
  </si>
  <si>
    <t>7.3.50: Coastal plain south of Rollingstone. Moderate to poor condition with many areas invaded by Lantana camara, Passiflora suberosa and Hyptis suaveolens.</t>
  </si>
  <si>
    <t>STRATEGY: Do not burn deliberately. Burn surrounding country so that fire cannot penetrate gallery forest. ISSUES: Typically unlikely to burn owing to lack of flammable grasses. Melaleuca forests are fire-adapted, but too high an intensity or frequent fir</t>
  </si>
  <si>
    <t>Stanton and Stanton (2005), A277, A252; Kemp et al. (1999), 42</t>
  </si>
  <si>
    <t>Melaleuca fluviatilis +/- vine forest species, open forest to closed forest, on alluvium fringing streams</t>
  </si>
  <si>
    <t>Melaleuca fluviatilis (tea tree) +/- vine forest species, open-forest to closed-forest. Alluvium fringing streams in drier areas. (BVG1M: 22c)
 Major vegetation communities include: 
7.3.50a: Riverine wetland or fringing riverine wetland. Melaleuca fluvia</t>
  </si>
  <si>
    <t>A rare ecosystem threatened by weed invasion (Lantana and Passiflora)</t>
  </si>
  <si>
    <t>7.3.50</t>
  </si>
  <si>
    <t>7.3.49: Widespread across the bioregion. This RE occurs across land zones on bedrock (excludes alluvial examples of Stanton and Stanton (2005) A50 which go into 7.3.25).</t>
  </si>
  <si>
    <t>Girringun NP, Daintree NP, Mount Lewis NP, Tully Gorge NP, Wooroonooran NP, Girramay NP, Paluma Range NP, Dinden NP, Mount Windsor NP, Davies Creek NP, Macalister Range NP, Kamerunga CP, Bare Hill CP, Koombooloomba NP, Hinchinbrook Island NP, Japoon NP, D</t>
  </si>
  <si>
    <t>9, 7, 6, 5, (3), (8), (4), (1)</t>
  </si>
  <si>
    <t>Stanton and Stanton (2005), B50, G50, R50, M50, CM50, Q50, A153, M184, A184</t>
  </si>
  <si>
    <t>Notophyll vine forest on rubble terraces of streams</t>
  </si>
  <si>
    <t>Notophyll vine forest. Species include Syzygium tierneyanum, Grevillea hilliana, G. baileyana, Chionanthus ramiflora, Atractocarpus fitzalanii, Cryptocarya hypospodia, Millettia pinnata, Xanthostemon chrysanthus, Dysoxylum gaudichaudianum and Blepharocary</t>
  </si>
  <si>
    <t>7.3.49</t>
  </si>
  <si>
    <t>7.3.48: Scattered in western areas over most parts of the bioregion. In this RE the E. portuensis tends to be of lower stature and the ecosystem is more monospecific than 7.3.21 (and occurs in western rather than eastern areas).</t>
  </si>
  <si>
    <t>[Daintree NP]</t>
  </si>
  <si>
    <t>8, 4, 6, 9.6</t>
  </si>
  <si>
    <t>Stanton and Stanton (2005), A16m, A16i; Tracey and Webb (1975), 16m, 16i</t>
  </si>
  <si>
    <t>Eucalyptus portuensis and E. drepanophylla +/- Corymbia intermedia, +/- C. citriodora open woodland to open forest, on dry uplands on alluvium</t>
  </si>
  <si>
    <t>Eucalyptus portuensis (white mahogany) and E. drepanophylla (ironbark) +/- Corymbia intermedia (pink bloodwood), +/- C. citriodora (lemon scented gum) open-woodland to open-forest. Uplands on alluvium, in the dry zone. (BVG1M: 9d)
 Major vegetation commun</t>
  </si>
  <si>
    <t>A rare ecosystem threatened by clearing and weed invasion.</t>
  </si>
  <si>
    <t>7.3.48</t>
  </si>
  <si>
    <t>Stanton and Stanton (2005), A210</t>
  </si>
  <si>
    <t>Allocasuarina littoralis, Corymbia intermedia and Lophostemon suaveolens open forest, on poorly drained alluvium</t>
  </si>
  <si>
    <t>Allocasuarina littoralis (black sheoak), Corymbia intermedia (pink bloodwood) and Lophostemon suaveolens (swamp mahogany) open-forest. Poorly-drained alluvium. (BVG1M: 9e)</t>
  </si>
  <si>
    <t>7.3.47</t>
  </si>
  <si>
    <t>Scattered on coastal plains across most of the bioregion. Mostly in very poor condition with severe infestations of Chrysopogon acicularis (Mackie's pest), Mimosa pudica (sensitive weed) and other weeds, particularly in areas with a history of cattle graz</t>
  </si>
  <si>
    <t>Girringun NP, Girramay NP, Koombooloomba NP, Hull River NP, Hinchinbrook Island NP, [Daintree NP]</t>
  </si>
  <si>
    <t>Stanton and Stanton (2005), A91; Kemp et al. (1999), 35; Tracey and Webb (1975), 19</t>
  </si>
  <si>
    <t>Lophostemon suaveolens open forest to woodland, on alluvial plains</t>
  </si>
  <si>
    <t>Lophostemon suaveolens (swamp mahogany) open-forest to woodland. Alluvial plains. (BVG1M: 28e)</t>
  </si>
  <si>
    <t>7.3.46</t>
  </si>
  <si>
    <t>7.3.45: Widespread across drier parts of the bioregion. This ecosystem is under threat from clearing and weed invasion, particularly via clearing of fence, road and housing infrastructure, and the introduction of cattle grazing, on hobby farms, particular</t>
  </si>
  <si>
    <t>The vegetation community 7.3.45f which occurred extensively on the plains south of Trinity Inlet is now extinct (a few very narrow, structurally and floristically altered roadside remnants remain).</t>
  </si>
  <si>
    <t>Girringun NP, Paluma Range NP, Girramay NP, Kuranda NP, Daintree NP, Hasties Swamp NP, [Mowbray CP], [Mowbray NP], [Orpheus Island NP]</t>
  </si>
  <si>
    <t>1, 3, 2, (8), (4)</t>
  </si>
  <si>
    <t>Stanton and Stanton (2005), A144, A250b, A164, A232, A269, A226, A131 in part (Qld Herbarium and WTMA (2005) A247a); Kemp and Morgan (1999), 29, 34; Kemp et al. (1999), 30, 34; Tracey and Webb (1975), 16e, 19</t>
  </si>
  <si>
    <t>Corymbia clarksoniana +/- C. tessellaris +/- E. drepanophylla open forest to open woodland, on alluvial plains</t>
  </si>
  <si>
    <t>Corymbia clarksoniana (Clarkson's bloodwood) +/- C. tessellaris (Moreton Bay ash) +/- E. drepanophylla (ironbark) open-forest to open woodland. Alluvial plains. (BVG1M: 9e)
 Major vegetation communities include: 
7.3.45a:  Eucalyptus drepanophylla, Corymb</t>
  </si>
  <si>
    <t>A rare ecosystem under threat from clearing and weed invasion and approaching the threshold of 'Of concern' Vegetation Management Act class.</t>
  </si>
  <si>
    <t>7.3.45</t>
  </si>
  <si>
    <t>Mainly north of Cairns on the coastal plains. One small outlier in the far south near Cardwell.</t>
  </si>
  <si>
    <t>Girringun NP, Macalister Range NP, Annan River (Yuku Baja-Muliku) RR, Daintree NP, [Kuranda NP]</t>
  </si>
  <si>
    <t>9, 2, 3, 8</t>
  </si>
  <si>
    <t>Stanton and Stanton (2005), A34; Tracey and Webb (1975), 16h</t>
  </si>
  <si>
    <t>Eucalyptus leptophleba, Corymbia clarksoniana open forest to woodland, on alluvium, in near-coastal areas with moderate rainfall</t>
  </si>
  <si>
    <t>Eucalyptus leptophleba (Molloy red box) +/- Corymbia clarksoniana (Clarkson's bloodwood) open-forest to woodland. Alluvium, in near-coastal areas with moderate rainfall. (BVG1M: 9b)</t>
  </si>
  <si>
    <t>7.3.44</t>
  </si>
  <si>
    <t>7.3.43: Widely distributed in the uplands of the bioregion.</t>
  </si>
  <si>
    <t>Kuranda NP, Daintree NP, Koombooloomba NP, Paluma Range NP, Mount Lewis NP, Girringun NP, Hasties Swamp NP, Tully Falls NP, Kirrama NP, Dinden NP, Gadgarra NP, [Dinden NP (R)]</t>
  </si>
  <si>
    <t>8, 6, 4, 5, 9, (9.4)</t>
  </si>
  <si>
    <t>Stanton and Stanton (2005), A32 in part (Qld Herbarium and WTMA (2005) A32b), A14c; Tracey and Webb (1975), 14c</t>
  </si>
  <si>
    <t>Eucalyptus tereticornis open forest to woodland on uplands on well drained alluvium</t>
  </si>
  <si>
    <t>Eucalyptus tereticornis (forest red gum) open-forest to woodland. Uplands on well-drained alluvium. (BVG1M: 9e)
 Major vegetation communities include: 
7.3.43a: Contains palustrine wetland (e.g. in swales). Eucalyptus tereticornis open forest, tall open f</t>
  </si>
  <si>
    <t>Less than 30% remains unaffected by severe degradation (weed invasion) and there are less than 10 000 Ha remaining.</t>
  </si>
  <si>
    <t>7.3.43</t>
  </si>
  <si>
    <t>7.3.42: Central-western parts of the bioregion in the vicinity of the Atherton Tablelands. This ecosystem is threatened by rainforest invasion that is preventing regeneration of the eucalypts and in many places is in irreversible transition to rainforest.</t>
  </si>
  <si>
    <t>Important habitat for arboreal mammals.</t>
  </si>
  <si>
    <t>[Koombooloomba NP], [Herberton Range NP], [Tully Falls NP]</t>
  </si>
  <si>
    <t>Stanton and Stanton (2005), A56, A56v; Tracey and Webb (1975), 13c, 14a</t>
  </si>
  <si>
    <t>Eucalyptus grandis open forest to woodland (or vine forest with emergent E. grandis), on alluvium</t>
  </si>
  <si>
    <t>Eucalyptus grandis (rose gum) open-forest to woodland (or vine forest with emergent E. grandis). Alluvium. (BVG1M: 8a)
 Major vegetation communities include: 
7.3.42a:  Eucalyptus grandis tall open-forest and woodland. Alluvium. (BVG1M: 8a)
7.3.42b:  Euca</t>
  </si>
  <si>
    <t>A rare ecosystem threatened by rainforest invasion and degraded by timber harvesting.</t>
  </si>
  <si>
    <t>7.3.42</t>
  </si>
  <si>
    <t>Scattered across the coastal plains of most of the bioregion. This ecosystem has a long history of European exploitation due to its grazing and timber values. Tends to pure stands of E. tereticornis (as opposed to the more mixed composition of 7.3.12). Ta</t>
  </si>
  <si>
    <t>Girringun NP, Wooroonooran NP, Paluma Range NP, Girramay NP, Halifax Bay Wetlands NP, Mount Mackay NP, Hull River NP, Hinchinbrook Island NP, Daintree NP, Grey Peaks NP, Djilgarin CP, [Little Mulgrave NP]</t>
  </si>
  <si>
    <t>1, 2, 3, (9)</t>
  </si>
  <si>
    <t>Stanton and Stanton (2005), A32; Kemp and Morgan (1999), 27, 28; Kemp et al. (1999), 20; Tracey and Webb (1975), 19</t>
  </si>
  <si>
    <t>Eucalyptus tereticornis open forest on well drained alluvial plains of lowlands</t>
  </si>
  <si>
    <t>Eucalyptus tereticornis (forest red gum) open-forest. Well-drained alluvial plains of lowlands. (BVG1M: 9e)</t>
  </si>
  <si>
    <t>7.3.40</t>
  </si>
  <si>
    <t>7.3.39: Scattered across western parts of the bioregion.</t>
  </si>
  <si>
    <t>Kirrama NP, Hasties Swamp NP, Mount Windsor NP, [Curtain Fig NP]</t>
  </si>
  <si>
    <t>4, 5, 6</t>
  </si>
  <si>
    <t>Stanton and Stanton (2005), G136, G137, R137, B136, A137, A136, B137, W136, G62 in part (Qld Herbarium and WTMA (2005) G62a), A62 in part (Qld Herbarium and WTMA (2005) A62a), L62 in part (Qld Herbarium and WTMA (2005) L62a).</t>
  </si>
  <si>
    <t>Eucalyptus tereticornis +/- E. platyphylla +/- Corymbia intermedia +/- Lophostemon suaveolens open woodland to open forest, and associated sedgelands and grasslands, on broad drainage depressions of uplands</t>
  </si>
  <si>
    <t>Eucalyptus tereticornis (forest red gum) +/- E. platyphylla (poplar gum) +/- Corymbia intermedia (pink bloodwood) +/- Lophostemon suaveolens (swamp mahogany) open-woodland to open-forest, and associated sedgelands and grasslands. Broad swampy drainage dep</t>
  </si>
  <si>
    <t>A rare ecosystem threatened by weed invasion and drainage changes.</t>
  </si>
  <si>
    <t>7.3.39</t>
  </si>
  <si>
    <t>Scattered across the bioregion.</t>
  </si>
  <si>
    <t>Daintree NP, Dinden NP, Girringun NP, Paluma Range NP, [Dinden NP (R)], [Macalister Range NP]</t>
  </si>
  <si>
    <t>9, 8, 7, 1, (3)</t>
  </si>
  <si>
    <t>Stanton and Stanton (2005), A6; Tracey and Webb (1975), 6</t>
  </si>
  <si>
    <t>Complex notophyll vine forest with emergent Agathis robusta on alluvial fans</t>
  </si>
  <si>
    <t>Complex notophyll vine forest with emergent Agathis robusta (Queensland kauri). Alluvial fans. (BVG1M: 5c)</t>
  </si>
  <si>
    <t>7.3.38</t>
  </si>
  <si>
    <t>Atherton Tablelands. Virtually extinct with less than 8Ha remaining in very small fragments. This ecosystem, once occurring on alluvial systems along streams amongst basalt on the Atherton tablelands, is now almost extinct due to clearing. Together with t</t>
  </si>
  <si>
    <t>This RE along with 7.8.3 make up the "Mabi Forest" listed as "Critically Endangered" under the Environment Protection and Biodiversity Conservation Act 1999.</t>
  </si>
  <si>
    <t>Stanton and Stanton (2005), A5b; Tracey and Webb (1975), 5b</t>
  </si>
  <si>
    <t>Complex semi-evergreen notophyll vine forest of uplands on alluvium</t>
  </si>
  <si>
    <t>Complex semi-evergreen notophyll vine forest. Uplands on alluvium. (BVG1M: 2d)</t>
  </si>
  <si>
    <t>7.3.37</t>
  </si>
  <si>
    <t>7.3.36: Central uplands of the bioregion. This RE is approaching the threshold of Endangered Vegetation Management Status and therefore consideration of any further clearing should be very carefully assessed.</t>
  </si>
  <si>
    <t>Danbulla NP, Wooroonooran NP, Koombooloomba NP, [Hinchinbrook Island NP]</t>
  </si>
  <si>
    <t>4, 7, (6)</t>
  </si>
  <si>
    <t>Stanton and Stanton (2005), A1b, A5a, A8; Tracey and Webb (1975), 1b, 5a, 8</t>
  </si>
  <si>
    <t>Complex mesophyll vine forest or simple notophyll vine forest of high rainfall, cloudy uplands on alluvium</t>
  </si>
  <si>
    <t>Complex mesophyll vine forest, or simple notophyll vine forest. High rainfall, cloudy uplands on alluvium. (BVG1M: 1b)
 Major vegetation communities include: 
7.3.36a:  Complex mesophyll vine forest. High rainfall, cloudy uplands, on alluvium. (BVG1M: 1b)</t>
  </si>
  <si>
    <t>A rare ecosystem threatened by long term affects associated with timber harvesting, also approaching the threshold of Endangered Veg Mgmt status.</t>
  </si>
  <si>
    <t>7.3.36</t>
  </si>
  <si>
    <t>7.3.35: Widely distributed across the coastal plain, particularly in wetter parts. Naturally occurring Acacia dominated forest.</t>
  </si>
  <si>
    <t>Girringun NP, Daintree NP, Eubenangee Swamp NP, Girramay NP, Kuranda NP, Maria Creek NP, Macalister Range NP, Hinchinbrook Island NP, Ella Bay NP, [Kuranda NP (R)]</t>
  </si>
  <si>
    <t>3, 9, 1, (2), (8)</t>
  </si>
  <si>
    <t>Stanton and Stanton (2005), A12c, A40, A12a; Tracey and Webb (1975), 19</t>
  </si>
  <si>
    <t>Acacia mangium and/or A. celsa and/or A. polystachya closed forest on alluvial plains</t>
  </si>
  <si>
    <t>Acacia mangium (black wattle) and/or A. celsa (brown salwood) and/or A. polystachya closed-forest. Alluvial plains. (BVG1M: 5d)
 Major vegetation communities include: 
7.3.35a:  Acacia mangium and A. celsa open to closed forest. Lowlands of the very wet a</t>
  </si>
  <si>
    <t>7.3.35</t>
  </si>
  <si>
    <t>Scattered across the coastal plains from Bluewater to just north of Cairns, formerly much more common. Reasonably good condition except where heavily grazed. The Melaleuca described in this RE is similar to M. viridiflora, but is taller and with softer, p</t>
  </si>
  <si>
    <t>SEASON: Early to mid-dry season in normal season (March-May). Early to late season in wet year (March-Sep). INTENSITY: Low to moderate. INTERVAL: 5-15 years. STRATEGY: Burn in association with surrounding vegetation. Ensure broad-scale management of surro</t>
  </si>
  <si>
    <t>Threatened spices include: Myrmecodia beccarii (ant plant) and Hypochrysops apollo apollo (apollo jewel butterfly).</t>
  </si>
  <si>
    <t>Jalum CP, Paluma Range NP</t>
  </si>
  <si>
    <t>1, 2, (3), (4)</t>
  </si>
  <si>
    <t>Stanton and Stanton (2005), A216; Kemp et al. (1999), 22; Tracey and Webb (1975),18</t>
  </si>
  <si>
    <t>Melaleuca viridiflora var. attenuata open forest to closed forest on broad swampy drainage lines of alluvial plains</t>
  </si>
  <si>
    <t>Melaleuca viridiflora var. attenuata open-forest to closed-forest. Broad swampy drainage lines of alluvial plains. (BVG1M: 22b)</t>
  </si>
  <si>
    <t>7.3.34</t>
  </si>
  <si>
    <t>7.3.33: Restricted to the Atherton Tablelands at Lake Euramoo, Lake Barrine, Lake Eacham and Bromfield swamp. Fish and crayfish introductions to Lake Eacham have led to local extinction of at least one endemic fish. Lakes Barrine and Eacham experience hea</t>
  </si>
  <si>
    <t>STRATEGY: Do not burn deliberately. Perimeter burning early in the fire season may limit the extent and intensity of wildfire incursions. Burning may be useful for weed management. ISSUES: Coastal she-oaks and river oaks are sensitive to fire. Fire in the</t>
  </si>
  <si>
    <t>A unique and rare lake ecosystem. Originally habitat for Lake Eacham rainbow fish (Melanotaenia eachamensis) which is now extinct from the lake and is Endangered under the Environment Protection and Biodiversity Conservation Act 1999.</t>
  </si>
  <si>
    <t>Crater Lakes NP, Danbulla NP</t>
  </si>
  <si>
    <t>Stanton and Stanton (2005), A260e, A71</t>
  </si>
  <si>
    <t>Open water, and narrow shoreline sedge fringes of lakes within volcanic craters</t>
  </si>
  <si>
    <t>Open water, and narrow shoreline sedge fringes. Lakes within volcanic craters. (BVG1M: 34a)
 Major vegetation communities include: 
7.3.33a: Palustrine wetland (e.g. vegetated swamp). Sedgeland. Fringing lakes within volcanic craters. (BVG1M: 34a)
7.3.33b</t>
  </si>
  <si>
    <t>A rare ecosystem subject to threatening processes (introduced fish, drainage changes).</t>
  </si>
  <si>
    <t>7.3.33</t>
  </si>
  <si>
    <t>7.3.32: Rare and scattered across coastal plains from Bluewater to Tully, formerly much more extensive ranging as far north as Cairns and once very common in the Herbert and Tully subregions. A remnant at the Ingham Airport reserve is in poor condition bu</t>
  </si>
  <si>
    <t>Remnants of a once-widespread lowlands vegetation type in Australia, of which only 0.5% is considered to remain (Kirkpatrick et al., 1995). Essential habitat for Tyto longimembris (eastern grass owl) which is possibly declining.</t>
  </si>
  <si>
    <t>Stanton and Stanton (2005), A86, A59; Kemp and Morgan (1999), 16; Kemp et al. (1999), 8, 15; Tracey and Webb (1975), 23a</t>
  </si>
  <si>
    <t>Imperata cylindrica and/or Sorghum nitidum and/or Mnesithea rottboellioides and/or Themeda triandra closed tussock grassland, on alluvial plains</t>
  </si>
  <si>
    <t>Imperata cylindrica (blady grass) and/or Sorghum nitidum (native sorghum) and/or Mnesithea rottboellioides (northern canegrass) and/or Themeda triandra (kangaroo grass) closed tussock grassland. Moderately to well-drained alluvial plains. (BVG1M: 32a)
 Ma</t>
  </si>
  <si>
    <t>7.3.32</t>
  </si>
  <si>
    <t>Coastal plains from Innisfail to Port Douglas.</t>
  </si>
  <si>
    <t>Russell River NP, Eubenangee Swamp NP</t>
  </si>
  <si>
    <t>Stanton and Stanton (2005), A76; Tracey and Webb (1975), 23b</t>
  </si>
  <si>
    <t>Lepironia articulata sedgeland to open sedgeland of permanently to semi-permanently inundated peat swamps of alluvial plains</t>
  </si>
  <si>
    <t>Lepironia articulata (grey sedge) sedgeland to open sedgeland. Permanently to semi-permanently inundated peat swamps of alluvial plains. (BVG1M: 34f)</t>
  </si>
  <si>
    <t>A rare ecosystem threatened by drainage changes.</t>
  </si>
  <si>
    <t>7.3.31</t>
  </si>
  <si>
    <t>Rare and scattered from Innisfail to Cape Tribulation. Once much more widespread near Babinda. Most remnants in very poor condition due to drainage changes and weed invasion. Apparently formerly extensive in the now largely drained Babinda Swamp.</t>
  </si>
  <si>
    <t>SEASON: Do not target for deliberate burning. INTENSITY: Do not target for deliberate burning. INTERVAL: Do not target for deliberate burning. STRATEGY: Manage surrounding country to reduce the potential of fire incursion. Do not target for deliberate bur</t>
  </si>
  <si>
    <t>Ella Bay NP, [Daintree NP], [Eubenangee Swamp NP]</t>
  </si>
  <si>
    <t>Stanton and Stanton (2005), A90; Tracey and Webb (1975), 23a</t>
  </si>
  <si>
    <t>Complex of fernlands and sedgelands with emergent rainforest pioneering spp. in permanently wet peat swamps of alluvial plains</t>
  </si>
  <si>
    <t>Complex of fernlands and sedgelands with emergent rainforest pioneering spp. Permanently wet peat swamps of alluvial plains. (BVG1M: 34c)</t>
  </si>
  <si>
    <t>7.3.30</t>
  </si>
  <si>
    <t>7.3.29:  The vast majority of remnants are in very poor condition. Weeds of major concern include water hyacinth Eichhornia crassipes, and the ponded pasture species Urochloa mutica (para grass), and Hymenachne amplexicaulis (hymenachne). Formerly extensi</t>
  </si>
  <si>
    <t>Threatened species include: Eleocharis retroflexa and Fimbristylis adjuncta. Important habitat for migratory wetland birds.</t>
  </si>
  <si>
    <t>Eubenangee Swamp NP, [Kuranda NP], [Jalum CP]</t>
  </si>
  <si>
    <t>1, 2, 3</t>
  </si>
  <si>
    <t>Stanton and Stanton (2005), A84, A260f; Kemp and Morgan (1999), 13; Kemp et al. (1999),12; Tracey and Webb (1975), 23a</t>
  </si>
  <si>
    <t>Sedgelands and grasslands of permanently and semi-permanently inundated swamps, including areas of open water</t>
  </si>
  <si>
    <t>Sedgelands and grasslands of permanently and semi-permanently inundated swamps, including areas of open water  (BVG1M: 34f)
 Major vegetation communities include: 
7.3.29a: Palustrine wetland (e.g. vegetated swamp). Complex of sedgelands, grasslands, fern</t>
  </si>
  <si>
    <t>7.3.29</t>
  </si>
  <si>
    <t>7.3.28: Occurs on most streams and rivers with sand bars. This regional ecosystem is subject to regular, variable disturbance and is highly susceptible to weed invasion. Weed species including Psidium guajava, Lantana camara, Megathyrsus maximus, Urochloa</t>
  </si>
  <si>
    <t>An important component of stream ecology and structure influencing substrate types, depth gradients, flow characteristics and flooding characteristics.</t>
  </si>
  <si>
    <t>Girringun NP, Wooroonooran NP, Tully Gorge NP, Paluma Range NP, Daintree NP, Mount Windsor NP, Japoon NP, Koombooloomba NP, Barron Gorge NP, Mount Lewis NP, Millstream Falls NP, Gadgarra NP, Girramay NP, Davies Creek NP, Tully Gorge NP (R), Tully Falls NP</t>
  </si>
  <si>
    <t>1, 3, 9, 6, 2, 5, (7), (8), (4)</t>
  </si>
  <si>
    <t>Stanton and Stanton (2005), A260b, A260c, A101, M260h, G260h, R260h, B260h, A231, G231, R231; Kemp and Morgan (1999), 43, 44; Kemp et al. (1999), 40, 41;</t>
  </si>
  <si>
    <t>Rivers and streams including riparian herbfield and shrubland on river and stream bed alluvium, and rock within stream beds</t>
  </si>
  <si>
    <t>Rivers and streams including riparian herbfield and shrubland on river and stream bed alluvium, and rock within stream beds. Occurs on alluvial gravels, sands and sandy loams of river and stream beds, where substrate is unstable and subject to regular cha</t>
  </si>
  <si>
    <t>Less than 30% remains which is not severely affected by weed invasion, and there is less than 10 000 Ha remaining.</t>
  </si>
  <si>
    <t>7.3.28</t>
  </si>
  <si>
    <t>Nil.</t>
  </si>
  <si>
    <t>7.3.26: Scattered along the drier, northern, southern and western extremes of the bioregion. Severely affected by weed invasion, including species such as Lantana camara and Hyptis suaveolens.</t>
  </si>
  <si>
    <t>Important wildlife corridors in cleared landscapes.</t>
  </si>
  <si>
    <t>Girringun NP, Paluma Range NP, Mount Windsor NP, Bare Hill CP, Mount Lewis NP, Kamerunga CP, Millstream Falls NP, Koombooloomba NP, [Dinden NP], [Davies Creek NP], [Barron Gorge NP], [Dinden NP (R)]</t>
  </si>
  <si>
    <t>1, 5, 9.3, 6, 4, 9, 8, 9.6, (9.4), (7)</t>
  </si>
  <si>
    <t>Stanton and Stanton (2005), A130, A163, G130, R130, M130, L130, W130, B130; Kemp et al. (1999), 43</t>
  </si>
  <si>
    <t>Casuarina cunninghamiana woodland to open forest on alluvium fringing streams</t>
  </si>
  <si>
    <t xml:space="preserve">Casuarina cunninghamiana (river oak) woodland to open-forest on alluvium fringing streams Occurs on channel benches, levees and terraces on deep loamy sands or sandy clay loams (often with loose surface gravel). (BVG1M: 16a)
 Major vegetation communities </t>
  </si>
  <si>
    <t>Less than 30% remains which is not severely affected by weed invasion, including species such as Lantana camara and Hyptis suaveolens, and there is less than 10 000 Ha remaining.</t>
  </si>
  <si>
    <t>7.3.26</t>
  </si>
  <si>
    <t>7.3.25: Distributed across the entire bioregion. Subject to widespread weed invasion and clearing for agriculture.</t>
  </si>
  <si>
    <t>Daintree NP, Girringun NP, Hinchinbrook Island NP, Girramay NP, Paluma Range NP, Wooroonooran NP, Russell River NP, Halifax Bay Wetlands NP, Hull River NP, Tully Gorge NP, Little Mulgrave NP, Macalister Range NP, Maria Creek NP, Kuranda NP, Annan River (Y</t>
  </si>
  <si>
    <t>1, 2, 9, 3, (8), (6)</t>
  </si>
  <si>
    <t>Stanton and Stanton (2005), A38, A50, M38, G38, D50; Kemp et al. (1999), 47; Kemp and Morgan (1999), 47; Tracey and Webb (1975), 18</t>
  </si>
  <si>
    <t>Melaleuca leucadendra +/- vine forest species, open forest to closed forest, on alluvium fringing streams</t>
  </si>
  <si>
    <t xml:space="preserve">Melaleuca leucadendra (weeping tea tree) +/- vine forest species, open-forest to closed-forest. Stream levees and prior streams on well-drained sandy clay loam alluvial soils. (BVG1M: 22c)
 Major vegetation communities include: 
7.3.25a: Riverine wetland </t>
  </si>
  <si>
    <t>7.3.25</t>
  </si>
  <si>
    <t>45 ha.</t>
  </si>
  <si>
    <t>7.3.23: Predominantly the drier northern and southern extremes of the bioregion. In many areas this RE has been reduced to discontinuous strips along stream banks, and the RE is usually severely altered in structure and species composition. Fire damage is</t>
  </si>
  <si>
    <t>Associated with watercourses, and provides important rainforest wildlife corridors and linkages within a matrix of open forest and woodland communities or in cleared landscapes. The regional ecosystem has important water quality, fire break and erosion pr</t>
  </si>
  <si>
    <t>Girringun NP, Kuranda NP, Wooroonooran NP, Kamerunga CP, Hinchinbrook Island NP, Little Mulgrave NP, Paluma Range NP, Daintree NP</t>
  </si>
  <si>
    <t>1, 3, 9, (8)</t>
  </si>
  <si>
    <t>Stanton and Stanton (2005), A124, A1c, A211; Kemp et al. (1999) 48; Tracey and Webb (1975), 1c</t>
  </si>
  <si>
    <t>Simple-complex semi-deciduous notophyll to mesophyll vine forest on lowland alluvium, predominantly riverine levees</t>
  </si>
  <si>
    <t>Simple-complex semi-deciduous notophyll to mesophyll vine forest on lowland alluvium. Lowland alluvium, predominantly creek and river levees. (BVG1M: 4b)
 Major vegetation communities include: 
7.3.23a: Riverine wetland or fringing riverine wetland. Simpl</t>
  </si>
  <si>
    <t>7.3.23</t>
  </si>
  <si>
    <t>7.3.21: Bases of ranges from Bluewater to Port Douglas. In this RE the E. portuensis tends to be of taller stature and the ecosystem is less monospecific than 7.3.48 (and occurs in eastern rather than western areas).</t>
  </si>
  <si>
    <t>Girringun NP, Hinchinbrook Island NP, Paluma Range NP, [Girramay NP]</t>
  </si>
  <si>
    <t>2, 1, (5), (8)</t>
  </si>
  <si>
    <t>Stanton and Stanton (2005), A15b, A131, A16d, A16m in part (and Qld Herbarium and WTMA (2005) A16mb); Kemp and Morgan (1999), 39; Tracey and Webb (1975), 15b, 16d</t>
  </si>
  <si>
    <t>Eucalyptus portuensis +/- Corymbia intermedia open forest to woodland on alluvium, on alluvial fans at the base of ranges</t>
  </si>
  <si>
    <t xml:space="preserve">Eucalyptus portuensis (white mahogany) +/- Corymbia intermedia (pink bloodwood) open-forest to woodland on alluvium. Alluvium on gently to moderately sloping lowland alluvial fans of well-drained soils. (BVG1M: 9d)
 Major vegetation communities include: 
</t>
  </si>
  <si>
    <t>7.3.21</t>
  </si>
  <si>
    <t>7.3.20: Widespread across the bioregion.
7.3.20b:  Well-developed vine forest understorey is probably a condition state caused by infrequent burning.</t>
  </si>
  <si>
    <t>Hinchinbrook Island NP, Girringun NP, Daintree NP, Tully Gorge NP, Hull River NP, Kuranda NP, Djiru NP, Mount Mackay NP, Girramay NP, Grey Peaks NP, Dinden NP, Dinden NP (R), [Smithfield CP], [Kuranda NP (R)]</t>
  </si>
  <si>
    <t>2, 1, 9, 3, (6), (8)</t>
  </si>
  <si>
    <t>Stanton and Stanton (2005), A139, A13a, A13av, A13b, A13e, A13f, A16b, A16bv, A16f, A67, A67v, A142, A171; Kemp and Morgan (1999), 36, 37, 40; Kemp et al. (1999), 36, 37, 38; Tracey and Webb (1975), 13a, 13b, 13f, 16b, 16f</t>
  </si>
  <si>
    <t>Corymbia intermedia and Syncarpia glomulifera, or C. intermedia and Eucalyptus pellita, or S. glomulifera and Allocasuarina spp., or E. cloeziana, or C. torelliana open forest (or vine forest with these emergents), on alluvial fans at the base of ranges</t>
  </si>
  <si>
    <t>Corymbia intermedia (pink bloodwood) and Syncarpia glomulifera (turpentine), or C. intermedia and Eucalyptus pellita (red stringybark), or Syncarpia glomulifera and Allocasuarina spp. (sheoaks), or E. cloeziana (Gympie messmate), or C. torelliana (cadaghi</t>
  </si>
  <si>
    <t>7.3.20</t>
  </si>
  <si>
    <t>1380 ha.</t>
  </si>
  <si>
    <t>7.3.19: Widespread across the bioregion. Introduced weed species, notably Hyptis suaveolens and Passiflora suberosa, are common and may result from heavy grazing pressure.
7.3.19c:  Well-developed vine forest understorey is probably a condition state caus</t>
  </si>
  <si>
    <t>Hinchinbrook Island NP, Girringun NP, Paluma Range NP, Daintree NP, Cedar Bay NP, Russell River NP, Djiru NP, Tully Gorge NP, Hull River NP, Wooroonooran NP, [Japoon NP], [Dinden NP], [Moresby Range NP], [Girramay NP], [Orpheus Island NP]</t>
  </si>
  <si>
    <t>1, 2, 3, 6, 9, (5), (4), (7)</t>
  </si>
  <si>
    <t>Stanton and Stanton (2005), A16e in part (Qld Herbarium and WTMA (2005) A250a), A73, A73v, A74, A74v, A16o, A14d, A239, A16a, A134; Kemp and Morgan (1999), 37; Kemp et al. (1999), 39; Tracey and Webb (1975), 19</t>
  </si>
  <si>
    <t>Corymbia intermedia or C. tessellaris +/- Eucalyptus tereticornis open forest (or vine forest with these species as emergents), on well-drained alluvium</t>
  </si>
  <si>
    <t xml:space="preserve">Corymbia intermedia (pink bloodwood) or C. tessellaris (Moreton Bay ash) +/- Eucalyptus tereticornis (forest red gum) open-forest (or vine forest with these species as emergents). Well-drained alluvium. (BVG1M: 9e)
 Major vegetation communities include: 
</t>
  </si>
  <si>
    <t>7.3.19</t>
  </si>
  <si>
    <t>Predominantly lowlands, north of Cardwell. Lowland parts of this regional ecosystem have been extensively and selectively cleared for agricultural purposes and what does remain on the lowlands is fragmented. This rainforest type occurs on deeper and/or mo</t>
  </si>
  <si>
    <t>There is a high population density of Cassowaries (Casuarius casuarius johnsonii listed as "Endangered" under the Queensland Nature Conservation Act 1992) in this RE in the Jarrah Ck area. The Jarrah Creek valley is a very large intact example of this eco</t>
  </si>
  <si>
    <t>Tully Gorge NP, Wooroonooran NP, Cedar Bay NP, Daintree NP, Little Mulgrave NP, Japoon NP, Russell River NP, Tully Gorge NP (R), Mount Mackay NP, Hull River NP</t>
  </si>
  <si>
    <t>3, 2, 9</t>
  </si>
  <si>
    <t>Stanton and Stanton (2005), A1a; Kemp and Morgan (1999), 49; Tracey and Webb: 1a (in part)</t>
  </si>
  <si>
    <t>Complex mesophyll vine forest, on well-drained alluvium of high fertility</t>
  </si>
  <si>
    <t>Complex mesophyll vine forest. Well-drained alluvium of high fertility. (BVG1M: 1a)</t>
  </si>
  <si>
    <t>7.3.17</t>
  </si>
  <si>
    <t xml:space="preserve">7.3.16: Widespread across the bioregion but most common in the Herbert subregion. Mostly in very poor condition with severe infestations of Chrysopogon acicularis (Mackie's pest), Mimosa pudica (sensitive weed) and other weeds, particularly in areas with </t>
  </si>
  <si>
    <t>Girringun NP, Kuranda NP, Paluma Range NP, Macalister Range NP, [Mowbray NP], [Annan River (Yuku Baja-Muliku) NP]</t>
  </si>
  <si>
    <t>1, (8)</t>
  </si>
  <si>
    <t>Stanton and Stanton (2005), A16p, A16ps, A42; Kemp and Morgan (1999), 33; Kemp et al. (1999), 26, 27, 30 (part) 33; Tracey and Webb: 16p, 19</t>
  </si>
  <si>
    <t>Eucalyptus platyphylla woodland to open forest, on alluvial plains</t>
  </si>
  <si>
    <t>Eucalyptus platyphylla (poplar gum) woodland to open-forest, on alluvial plains. Gently sloping to flat, moderately to poorly drained alluvial lowlands, foot slopes and piedmont fans. (BVG1M: 9b)
 Major vegetation communities include: 
7.3.16a:  Eucalyptu</t>
  </si>
  <si>
    <t>7.3.16</t>
  </si>
  <si>
    <t>3000 ha.</t>
  </si>
  <si>
    <t>7.3.14: Northern and western parts of the bioregion north of Cairns.</t>
  </si>
  <si>
    <t>Kuranda NP, Dinden NP, Mount Lewis NP, [Daintree NP], [Dinden NP (R)]</t>
  </si>
  <si>
    <t>8, 3.2, 9, 3.5</t>
  </si>
  <si>
    <t>Stanton and Stanton (2005), A16h, A16j, A128, A271, A273, A108; Tracey and Webb (1975), 16h, 16j</t>
  </si>
  <si>
    <t>Eucalyptus leptophleba +/- Corymbia clarksoniana +/- Melaleuca dealbata woodland to open forest, on alluvium, in low rainfall areas of the west and north</t>
  </si>
  <si>
    <t>Eucalyptus leptophleba (Molloy red box) +/- Corymbia clarksoniana (Clarkson's bloodwood) +/- Melaleuca dealbata (cloudy tea tree) woodland to open-forest. Alluvium, in low rainfall areas of the west and north. (BVG1M: 9b)
 Major vegetation communities inc</t>
  </si>
  <si>
    <t>7.3.14</t>
  </si>
  <si>
    <t>386 ha.</t>
  </si>
  <si>
    <t>Ayton-China Camp area. China Camp to the Wyalla Plain near the Bloomfield River. Some areas are being threatened by rainforest invasion due to burning which is too infrequent. This regional ecosystem has strong affinities with the Cape York Peninsula bior</t>
  </si>
  <si>
    <t>This type embraces the southern limit of a number of plant species that are widespread and common in the Cape York Peninsula bioregion.</t>
  </si>
  <si>
    <t>Stanton and Stanton (2005), A181; Tracey and Webb (1975), 16k</t>
  </si>
  <si>
    <t>Corymbia nesophila open forest to woodland on alluvium</t>
  </si>
  <si>
    <t>Corymbia nesophila (Melville Island bloodwood) open-forest to woodland. Red sandy and gravelly alluvial soils. (BVG1M: 14c)</t>
  </si>
  <si>
    <t>A rare ecosystem threatened by fragmentation and being invaded by Acacia polystachya in places.</t>
  </si>
  <si>
    <t>7.3.13</t>
  </si>
  <si>
    <t>2395 ha.</t>
  </si>
  <si>
    <t>7.3.12: Scattered across the full extent of the Wet Tropics lowlands. This ecosystem has a long history of European exploitation due to its grazing and timber values, and is therefore often structurally altered, and weeds are usually common. Many areas ha</t>
  </si>
  <si>
    <t>Girramay NP, Hinchinbrook Island NP, Girringun NP, Hull River NP, Paluma Range NP, Bloomfield River CP, [Grey Peaks NP], [Smithfield CP], [Kuranda NP]</t>
  </si>
  <si>
    <t>2, 3, 1, 9</t>
  </si>
  <si>
    <t>Stanton and Stanton (2005), A16g, A16gv, (also Qld Herbarium and WTMA (2005) A16q); Kemp and Morgan (1999), 23, 27, 28; Tracey and Webb (1975), 16g, 19</t>
  </si>
  <si>
    <t>Mixed eucalypt open forest to woodland, dominated by Eucalyptus tereticornis and Corymbia tessellaris +/- Melaleuca dealbata, (or vine forest with these species as emergents). Lowland alluvial plains</t>
  </si>
  <si>
    <t>Mixed eucalypt open-forest to woodland, dominated by Eucalyptus tereticornis (forest red gum) and Corymbia tessellaris (Moreton Bay ash) +/- Melaleuca dealbata (cloudy tea tree), (or vine forest with these species as emergents). Alluvial plains of lowland</t>
  </si>
  <si>
    <t>7.3.12</t>
  </si>
  <si>
    <t>7.3.10:  This regional ecosystem has been extensively and selectively cleared for agricultural purposes and remaining areas are highly fragmented and altered in structure and species composition. This is the dominant rainforest type on alluvial plains - i</t>
  </si>
  <si>
    <t>Small areas on the very wet lowlands, especially between the Daintree River and Cape Tribulation, harbour plants which are extremely restricted and uncommon. Many areas of this ecosystem type are considered refugial in nature and are local centres of ende</t>
  </si>
  <si>
    <t>Tully Gorge NP, Hinchinbrook Island NP, Daintree NP, Wooroonooran NP, Ella Bay NP, Girramay NP, Djiru NP, Japoon NP, Mount Mackay NP, Russell River NP, Girringun NP, Hull River NP, Eubenangee Swamp NP, Kuranda NP, Moresby Range NP, Kuranda NP (R), Djilgar</t>
  </si>
  <si>
    <t>3, 2, 9, (8), (7), (1)</t>
  </si>
  <si>
    <t>Stanton and Stanton (2005), A2a, A2a(a), A2a(b), A2a(c), A72, A66, A109, A81, A52; Kemp et al. (1999), 48 (part); Kemp and Morgan (1999), 49 (part); Tracey and Webb (1975), 2a (in part)</t>
  </si>
  <si>
    <t>Simple-complex mesophyll to notophyll vine forest, on moderately to poorly-drained alluvial plains, of moderate fertility</t>
  </si>
  <si>
    <t>Simple-complex mesophyll to notophyll vine forest. Moderately to poorly-drained alluvial plains of moderate fertility. (BVG1M: 1a)
 Major vegetation communities include: 
7.3.10a:  Mesophyll vine forest. Moderately to poorly-drained alluvial plains, of mo</t>
  </si>
  <si>
    <t>Less than 10% remains unaffected by severe degradation (logging, fragmentation, feral animal disturbance and weed invasion).</t>
  </si>
  <si>
    <t>7.3.10</t>
  </si>
  <si>
    <t>7.3.9: Scattered across the full extent of the coastal lowlands of the Wet Tropics. Formerly extensive, particularly on the Herbert River floodplain. Very little remains, with less than half of this in protected tenures.
7.3.9a: Scattered across the lowla</t>
  </si>
  <si>
    <t>Threatened species include Livistona drudei.</t>
  </si>
  <si>
    <t>Halifax Bay Wetlands NP, Hinchinbrook Island NP</t>
  </si>
  <si>
    <t>Stanton and Stanton (2005), A149, A151; Kemp et al. (1999), 9, 10, 19; Tracey and Webb (1975), 19</t>
  </si>
  <si>
    <t>Corymbia tessellaris, Acacia spp., Melaleuca spp. open forest, on poorly drained alluvial plains (some soils with marine plain and dune influence)</t>
  </si>
  <si>
    <t>Corymbia tessellaris (Moreton Bay ash), Acacia (wattle) spp., Melaleuca (paperbark) spp. open-forest Poorly drained alluvial plains. May include areas with some mixing with marine sediments and dune sands. (BVG1M: 9e)
 Major vegetation communities include</t>
  </si>
  <si>
    <t>7.3.9</t>
  </si>
  <si>
    <t>2255 ha.</t>
  </si>
  <si>
    <t>7.3.8:  The greatest threat to this ecosystem now lies in gradual fragmentation (and resulting weed invasion) via clearing of fence, road and housing infrastructure, and the introduction of cattle grazing, on hobby farms, particularly in southern areas. I</t>
  </si>
  <si>
    <t>Threatened species include: Calochilus psednus, Genoplesium tectum, Myrmecodia beccarii, Hypochrysops apollo apollo, Eulophia bicallosa and Pachystoma pubescens. There are many poorly collected and/or poorly known ground layer species, particularly in sou</t>
  </si>
  <si>
    <t>Girringun NP, Paluma Range NP, Girramay NP, Hinchinbrook Island NP, Macalister Range NP, Mount Mackay NP, Halifax Bay Wetlands NP, Hull River NP, Djiru NP, Daintree NP, Kuranda NP, Maria Creek NP, Russell River NP, [Kuranda NP (R)], [Cedar Bay NP], [Mowbr</t>
  </si>
  <si>
    <t>1, 2, (3), (8)</t>
  </si>
  <si>
    <t>Stanton and Stanton (2005), A118, A41, A78, A93; Kemp and Morgan (1999), 30, 31, 32; Kemp et al. (1999), 23, 24, 31, 32; Tracey and Webb (1975), 20</t>
  </si>
  <si>
    <t>Melaleuca viridiflora +/- Eucalyptus spp. +/- Lophostemon suaveolens open forest to open woodland, on poorly drained alluvial plains</t>
  </si>
  <si>
    <t>Melaleuca viridiflora (broad leaf tea tree) +/- Eucalyptus spp. +/- Lophostemon suaveolens (swamp mahogany) open-forest to open-woodland. Humic gleyed texture contrast soils with impeded drainage, on alluvial plains. (BVG1M: 21a)
 Major vegetation communi</t>
  </si>
  <si>
    <t>7.3.8</t>
  </si>
  <si>
    <t>4140 ha.</t>
  </si>
  <si>
    <t xml:space="preserve">7.3.7:  This ecosystem has been narrowed in definition to represent the Eucalyptus pellita dominated component of the formerly described ecosystem. Very little remains of this ecosystem, with only approximately half of the remaining in protected tenures.
</t>
  </si>
  <si>
    <t>Maria Creek NP, Mount Mackay NP, Hull River NP, Djiru NP, Daintree NP, Girramay NP, Kuranda NP</t>
  </si>
  <si>
    <t>Stanton and Stanton (2005), A80, A80v, A119; Kemp and Morgan (1999), 25; Tracey and Webb (1975), 19</t>
  </si>
  <si>
    <t>Eucalyptus pellita and Corymbia intermedia open forest to woodland (or vine forest with emergent E. pellita and C. intermedia), on poorly drained alluvial plains</t>
  </si>
  <si>
    <t xml:space="preserve">Eucalyptus pellita (red stringybark) and Corymbia intermedia (pink bloodwood) open-forest to woodland (or vine forest with emergent E. pellita and C. intermedia). Poorly drained alluvial plains. (BVG1M: 9e)
 Major vegetation communities include: 
7.3.7a: </t>
  </si>
  <si>
    <t>7.3.7</t>
  </si>
  <si>
    <t>477 ha.</t>
  </si>
  <si>
    <t>7.3.6:  Alteration to drainage, ponded pasture development, weed invasions and pigs are the major threatening processes.
7.3.6a: Scattered across the full extent of the coastal lowlands of the Wet Tropics.
7.3.6b: Orpheus Island.</t>
  </si>
  <si>
    <t>Halifax Bay Wetlands NP, Girramay NP, Orpheus Island NP, Girringun NP</t>
  </si>
  <si>
    <t>1, (9), (3.2), (2)</t>
  </si>
  <si>
    <t>Stanton and Stanton (2005), A105, A237; Kemp and Morgan (1999), 48; Kemp et al. (1999), 19; Tracey and Webb (1975), 18 (in part)</t>
  </si>
  <si>
    <t>Melaleuca dealbata +/- Melaleuca leucadendra open forest, on poorly drained alluvial plains</t>
  </si>
  <si>
    <t>Melaleuca dealbata (cloudy tea tree) +/- Melaleuca leucadendra (weeping tea tree) open-forest. Poorly drained alluvial plains. (BVG1M: 22b)
 Major vegetation communities include: 
7.3.6a: Palustrine wetland (e.g. vegetated swamp). Melaleuca dealbata +/- M</t>
  </si>
  <si>
    <t>7.3.6</t>
  </si>
  <si>
    <t>8760 ha.</t>
  </si>
  <si>
    <t xml:space="preserve">7.3.5:  External and upstream hydrological changes have affected this ecosystem, leading to more concentrated flood flows in streams with consequent bank erosion and channel siltation. Portions of remnant patches of this regional ecosystem continue to be </t>
  </si>
  <si>
    <t>SEASON: Mid-late dry season (May-Sep). INTENSITY: Low. INTERVAL: Long fire intervals. STRATEGY: Target pandanus islands. ISSUES: Fire has a role in maintaining an ecotone between the regional ecosystem and adjacent ones.</t>
  </si>
  <si>
    <t>This regional ecosystem plays a critical role in the hydrological regime of the coastal plain.</t>
  </si>
  <si>
    <t>Girramay NP, Eubenangee Swamp NP, Russell River NP, Hull River NP, Ella Bay NP, Hinchinbrook Island NP, Daintree NP, Jalum CP, Mount Mackay NP, Maria Creek NP, Djilgarin CP, Girringun NP, Moresby Range NP, Tully Gorge NP, Kuranda NP, Paluma Range NP, Koom</t>
  </si>
  <si>
    <t>2, 3, 1, (9)</t>
  </si>
  <si>
    <t>Stanton and Stanton (2005), A125, A33, A83, A87, A92, A190, B33; Kemp and Morgan (1999), 19; Kemp et al. (1999), 17; Tracey and Webb (1975), 15a</t>
  </si>
  <si>
    <t>Melaleuca quinquenervia and/or Melaleuca cajuputi closed forest to shrubland on poorly drained alluvial plains</t>
  </si>
  <si>
    <t>Melaleuca quinquenervia (swamp paperbark) and/or Melaleuca cajuputi (cajuput) closed-forest to shrubland on poorly drained alluvial plains. Lowlands of the very wet and wet rainfall zone, on poorly drained peaty humic gley soils where the water table is n</t>
  </si>
  <si>
    <t>7.3.5</t>
  </si>
  <si>
    <t>422 ha.</t>
  </si>
  <si>
    <t>Scattered across the coastal lowlands (once much more common), now predominantly the Innisfail and Tully subregions. Only small patches have survived clearing. Still being cleared and fragmented for residential development around Mission Beach and Cape Tr</t>
  </si>
  <si>
    <t>Djiru NP, Daintree NP, Hull River NP, Tully Gorge NP, Girramay NP, Russell River NP, Mount Lewis NP, Mount Mackay NP, Cedar Bay NP, Kuranda NP, Maria Creek NP</t>
  </si>
  <si>
    <t>2, 3, 9</t>
  </si>
  <si>
    <t>Stanton and Stanton (2005), A3b; Kemp and Morgan (1999), 18; Tracey and Webb (1975), 3b</t>
  </si>
  <si>
    <t>Mesophyll vine forest with Licuala ramsayi, on poorly drained alluvial plains and alluvial areas of uplands</t>
  </si>
  <si>
    <t>Mesophyll vine forest with Licuala ramsayi (fan palm). Lowlands, lower foothills and uplands of the very wet rainfall zone, on humic gley alluvial soils with seasonally impeded drainage derived from metamorphic and granitic parent material. (BVG1M: 4a)</t>
  </si>
  <si>
    <t>7.3.4</t>
  </si>
  <si>
    <t>525 ha.</t>
  </si>
  <si>
    <t>7.3.3: Scattered across the coastal lowlands (once much more common), now predominantly the Innisfail and Tully subregions. In many areas drainage works on adjoining lands have altered vital hydrological and water table relationships within this ecosystem</t>
  </si>
  <si>
    <t>Threatened species include Huperzia dalhousieana.</t>
  </si>
  <si>
    <t>Russell River NP, Girramay NP, Ella Bay NP, Daintree NP, Eubenangee Swamp NP, Hull River NP, Moresby Range NP, Djilgarin CP, Hinchinbrook Island NP, Mount Mackay NP, Djiru NP, Tully Gorge NP</t>
  </si>
  <si>
    <t>3, 2, 9, (1), (7)</t>
  </si>
  <si>
    <t>Stanton and Stanton (2005), A3a, A3a(a), A79; Kemp and Morgan (1999), 17; Kemp et al. (1999), 16; Tracey and Webb (1975), 3a</t>
  </si>
  <si>
    <t>Mesophyll vine forest with Archontophoenix alexandrae, on poorly drained alluvial plains</t>
  </si>
  <si>
    <t>Mesophyll vine forest with Archontophoenix alexandrae (feather palm). Occurs in lowland swamps on gleyed podzolic alluvial soils derived from basaltic and granitic parent material, in the very wet rainfall zone. (BVG1M: 4a)
 Major vegetation communities i</t>
  </si>
  <si>
    <t>7.3.3</t>
  </si>
  <si>
    <t>Occurs on the Atherton Tablelands. Various land uses have affected the condition of these swamps. For example past mining, grazing and pasture establishment attempts have changed the hydrology, species composition and vegetation structure in Lynches Crate</t>
  </si>
  <si>
    <t>A very rare and unusual ecosystem. Pollen analyses of sediments which have accumulated in volcanic crater lakes and swamps are used to reconstruct vegetation and climate patterns through the past 80 000 years. Particularly important in this regard are Lyn</t>
  </si>
  <si>
    <t>Stanton and Stanton (2005), B89</t>
  </si>
  <si>
    <t>Grasslands and sedgelands +/- Melaleuca spp. within volcanic craters, often on peat</t>
  </si>
  <si>
    <t>Grasslands and sedgelands +/- Melaleuca (paperbark) spp. Poorly drained, periodically flooded, acid peat in depressions of volcanic craters. (BVG1M: 34f)</t>
  </si>
  <si>
    <t>A rare ecosystem subject to weed invasion and peat mining.</t>
  </si>
  <si>
    <t>7.3.2</t>
  </si>
  <si>
    <t xml:space="preserve">7.3.1: Very sparsely distributed across most parts of the coastal lowlands (once much more common), now predominantly the Herbert and Innisfail subregions. What remains of this almost extinct ecosystem is highly modified, with the notable exception being </t>
  </si>
  <si>
    <t>Habitat for threatened flora including Fimbristylis adjuncta. Remnants of a once extensive lowlands vegetation type in Australia, of which only 0.5% is considered to remain (Kirkpatrick et al., 1995). Eubenangee swamp examples are in excellent condition d</t>
  </si>
  <si>
    <t>Eubenangee Swamp NP, [Orpheus Island NP], [Girringun NP], [Hull River NP]</t>
  </si>
  <si>
    <t>Stanton and Stanton (2005), A82, A62, A279; Kemp and Morgan (1999), 14, 15; Kemp et al. (1999), 13, 14; Tracey and Webb (1975), 23a (part)</t>
  </si>
  <si>
    <t>Hemarthria uncinata and/or Ischaemum australe +/- Sorghum spp. grassland, and/or ephemeral sedgelands, on seasonally inundated alluvial plains</t>
  </si>
  <si>
    <t>Hemarthria uncinata (matgrass) and/or Ischaemum australe (bluegrass) +/- Sorghum spp. grassland, and/or ephemeral sedgelands. Occurs on seasonally inundated coastal plains on humic gley, acid peat and gleyed podzolic alluvial soils. (BVG1M: 34c)
 Major ve</t>
  </si>
  <si>
    <t>7.3.1</t>
  </si>
  <si>
    <t>7.2.11: Distributed patchily along most of the Wet tropics coast, best developed in the Tully subregion.
7.2.11d: Cowley Beach.
7.2.11h:  This is a grassland on dunes which was discernable on old aerial photography but was all cultivated/cleared before th</t>
  </si>
  <si>
    <t>Threatened species include: Myrmecodia beccarii (ant plant) and Hypochrysops apollo apollo (apollo jewel butterfly).</t>
  </si>
  <si>
    <t>Girramay NP, Hinchinbrook Island NP</t>
  </si>
  <si>
    <t>Stanton and Stanton (2005), D78, D41, D93, D282, D216, D83, D86, D118; Kemp and Morgan (1999), 11; Tracey and Webb (1975), 17 (in part)</t>
  </si>
  <si>
    <t>Melaleuca viridiflora +/- Lophostemon suaveolens +/- emergent Eucalyptus spp. woodland to open forest, or Melaleuca viridiflora var. attenuata open forest to woodland, on swampy sand plains of beach origin</t>
  </si>
  <si>
    <t>Melaleuca viridiflora +/- Lophostemon suaveolens +/- emergent Eucalyptus spp. woodland to open forest, or Melaleuca viridiflora subsp. attenuata open forest to woodland, on swampy sand plains of beach origin</t>
  </si>
  <si>
    <t>Melaleuca viridiflora (broad leaf tea tree) +/- Lophostemon suaveolens (swamp mahogany) +/- emergent Eucalyptus spp. woodland to open-forest, or Melaleuca viridiflora subsp. attenuata open-forest to woodland. Swampy sandplains of beach origin. (BVG1M: 22b</t>
  </si>
  <si>
    <t>7.2.11</t>
  </si>
  <si>
    <t>7.2.10:  A rare ecosystem, with none represented on protected tenures.
7.2.10a: Restricted to the Yarrabah area.
7.2.10b: Restricted to the Yarrabah area.
7.2.10c: Restricted to the Yarrabah area.
7.2.10d: Restricted to the Yarrabah area.
7.2.10e: Restric</t>
  </si>
  <si>
    <t>Notable for the plant species occurring at extremes of their range (species which are more typical of the Cape York bioregion).</t>
  </si>
  <si>
    <t>Stanton and Stanton (2005), D215, D171, D176, D145, D217, A217; Tracey and Webb (1975), 17 (in part)</t>
  </si>
  <si>
    <t>Shrubland, sedgeland and heath complex with Thryptomene oligandra and/or Asteromyrtus spp., +/- Melaleuca quinquenervia, on sand plains of beach origin</t>
  </si>
  <si>
    <t>Shrubland, sedgeland and heath complex with Thryptomene oligandra and/or Asteromyrtus spp., +/- Melaleuca quinquenervia (swamp paperbark). Sandplains of beach origin. (BVG1M: 29a)
 Major vegetation communities include: 
7.2.10a:  Thryptomene oligandra low</t>
  </si>
  <si>
    <t>7.2.10</t>
  </si>
  <si>
    <t>7.2.9: Distributed in most near-coastal parts of the Wet Tropics, and particularly well developed in the Tully and Innisfail subregions. Inappropriate burning may threaten the persistence of the peat layer in this ecosystem.</t>
  </si>
  <si>
    <t>Kurrimine Beach NP, Girramay NP, Etty Bay Road CP, Russell River NP, Hinchinbrook Island NP, Hull River NP, Daintree NP, Ella Bay NP</t>
  </si>
  <si>
    <t>3, 2, (9), (1)</t>
  </si>
  <si>
    <t>Stanton and Stanton (2005), D33, D92, D76, D84, D96; Kemp and Morgan (1999) 7; Tracey and Webb (1975), 17 (in part)</t>
  </si>
  <si>
    <t>Melaleuca quinquenervia shrubland to closed forest, or Lepironia articulata open to closed sedgeland, on dune swales and swampy sand plains of beach origin</t>
  </si>
  <si>
    <t>Melaleuca quinquenervia (swamp paperbark) shrubland to closed-forest, or Lepironia articulata (grey sedge) open to closed sedgeland. Dune swales and swampy sandplains of beach origin. (BVG1M: 22a)
 Major vegetation communities include: 
7.2.9a: Palustrine</t>
  </si>
  <si>
    <t>Less than 30% remains unaffected by severe degradation (changes to hydrology, pig damage and weed invasion) and less than 10 000 Ha remain.</t>
  </si>
  <si>
    <t>7.2.9</t>
  </si>
  <si>
    <t>Distributed patchily along the entire coastline of the Wet Tropics, particularly common in northern areas. Threatened by housing developments, and changes to hydrology.</t>
  </si>
  <si>
    <t>Girramay NP, Daintree NP, Hinchinbrook Island NP, Russell River NP, Paluma Range NP, Kurrimine Beach NP, Halifax Bay Wetlands NP, Hull River NP, Ella Bay NP, [Anderson Street CP], [Moresby Range NP]</t>
  </si>
  <si>
    <t>3, 1, 9, 2, (7), (6)</t>
  </si>
  <si>
    <t>Stanton and Stanton (2005), D38; Tracey and Webb (1975), 17 (in part)</t>
  </si>
  <si>
    <t>Melaleuca leucadendra open forest to woodland on sands of beach origin</t>
  </si>
  <si>
    <t>Melaleuca leucadendra (weeping tea tree) open-forest to woodland. Sands of beach origin. (BVG1M: 22b)</t>
  </si>
  <si>
    <t>Less than 30% remains unaffected by severe degradation (weed invasion and fragmentation) and less than 10 000 Ha remain.</t>
  </si>
  <si>
    <t>7.2.8</t>
  </si>
  <si>
    <t>7.2.7:  Most examples are invaded by weeds, many quite severely. Common weed species include Sphagneticola trilobata (Singapore Daisy), Cenchrus echinatus, Melinis repens, Tridax procumbens, Megathyrsus maximus (Guinea grass), and Hyptis suaveolens. Extre</t>
  </si>
  <si>
    <t>A very unusual landform.</t>
  </si>
  <si>
    <t xml:space="preserve">Girramay NP, Hull River NP, Orpheus Island NP, Kurrimine Beach NP, Ella Bay NP, Hinchinbrook Island NP, Daintree NP, Cedar Bay NP, Paluma Range NP, Halifax Bay Wetlands NP, Russell River NP, Annan River (Yuku Baja-Muliku) NP, [Brook Islands NP], [Fitzroy </t>
  </si>
  <si>
    <t>1, 3, 2, 9, (7)</t>
  </si>
  <si>
    <t>Stanton and Stanton (2005), D44, D236, A236, D260j; Kemp and Morgan (1999), 4; Kemp et al. (1999), 4; Tracey and Webb (1975), 17 (in part)</t>
  </si>
  <si>
    <t>Casuarina equisetifolia +/- Corymbia tessellaris open forest +/- groved vine forest shrublands, on strand and foredunes</t>
  </si>
  <si>
    <t>Casuarina equisetifolia (coast sheoak) +/- Corymbia tessellaris (Moreton Bay ash) open-forest +/- groved vine forest shrublands. Beach strand and foredune. (BVG1M: 28a)
 Major vegetation communities include: 
7.2.7a:  Complex of open-shrubland to closed-s</t>
  </si>
  <si>
    <t>A rare ecosystem subject to weed invasion and damage caused by recreation.</t>
  </si>
  <si>
    <t>7.2.7</t>
  </si>
  <si>
    <t>7.2.6:  A very rare ecosystem on an unstable dune system subject to change, however all is within National Park.
7.2.6a: Hinchinbrook Island.
7.2.6b: Hinchinbrook Island.</t>
  </si>
  <si>
    <t>SEASON: Early (as soon as fire will carry after rain), then late dry season (storm burns, Nov-Dec). INTENSITY: Moderate to high. INTERVAL: 6-10 years. STRATEGY: Burn progressively in a mosaic. Do not allow planned burns to run into vine forest. ISSUES: Fi</t>
  </si>
  <si>
    <t>2, 6</t>
  </si>
  <si>
    <t>Stanton and Stanton (2005), D44 (Qld Herbarium and WTMA (2005) D44a), D206, D208; Tracey and Webb (1975), 17 (in part)</t>
  </si>
  <si>
    <t>Mosaic of clumps of notophyll vine forest, sclerophyll spp. shrubland and open woodland, and bare sand blows. Aeolian dunes</t>
  </si>
  <si>
    <t>Mosaic of clumps of notophyll vine forest, sclerophyll spp. shrubland and open-woodland, and bare sand blows. Aeolian dunes. (BVG1M: 3b)
 Major vegetation communities include: 
7.2.6a:  Open shrubland to low open forest. Aeolian dunes. (BVG1M: 28a)
7.2.6b</t>
  </si>
  <si>
    <t>7.2.6</t>
  </si>
  <si>
    <t>7.2.5: From Forrest Beach to near Gordonvale, most common in the Herbert and Tully subregions. Threatened by housing and industrial development, and recreational disturbance, particularly in the vicinity of Forrest Beach. A regional ecosystem of very smal</t>
  </si>
  <si>
    <t>A very attractive vegetation community aesthetically (due to attractive form of Syzygium forte subsp. forte). Important fruit source for birds, and very significant for many migratory species.</t>
  </si>
  <si>
    <t>Girramay NP, Ella Bay NP, Russell River NP, Moresby Range NP</t>
  </si>
  <si>
    <t>1, 2, 3, (7)</t>
  </si>
  <si>
    <t>Stanton and Stanton (2005), D75, D40</t>
  </si>
  <si>
    <t>Mesophyll to notophyll vine forest of Syzygium forte subsp. forte on sands of beach origin</t>
  </si>
  <si>
    <t>Mesophyll to notophyll vine forest of Syzygium forte subsp. forte (white apple). Beach ridges and sand plains of beach origin. (BVG1M: 3b)
 Major vegetation communities include: 
7.2.5a:  Simple mesophyll to notophyll vine forest with Syzygium forte subsp</t>
  </si>
  <si>
    <t>7.2.5</t>
  </si>
  <si>
    <t>7.2.4: Occurs sporadically along the full length of the Wet Tropics coastline, particularly prevalent in the Tully-Murray River lowlands. Many areas in poor condition due to weed invasion, vehicular disturbance or previous clearing activities. A very vari</t>
  </si>
  <si>
    <t>Biogeographically significant as remnants of previous coastlines and for understanding chronosequences of primary soil profile development.
7.2.4i: The occurrence of Eucalyptus portuensis on dune sands is a very unusual association.</t>
  </si>
  <si>
    <t>Girramay NP, Hull River NP, Daintree NP, Hinchinbrook Island NP, Halifax Bay Wetlands NP, Kurrimine Beach NP, Russell River NP, Maria Creek NP, [Ella Bay NP]</t>
  </si>
  <si>
    <t>2, 3, 9, (1), (7)</t>
  </si>
  <si>
    <t>Stanton and Stanton (2005), D80, D80v, D119, D16g, D16gv, D221, D149, D105, D32, D15b, D12c, D13a, D12a, D91, D210, D16b, D16bv; Kemp and Morgan (1999), 8, 9, 12; Kemp et al. (1999), 10, 11; Tracey and Webb (1975), 17 (in part)</t>
  </si>
  <si>
    <t>Eucalyptus spp. (often E. pellita or Corymbia intermedia) open forest and/or Lophostemon suaveolens open forest on swampy sand plains and Pleistocene beach ridges</t>
  </si>
  <si>
    <t>Eucalyptus spp. (often E. pellita (red stringybark) or Corymbia intermedia (pink bloodwood) open-forest and/or Lophostemon suaveolens (swamp mahogany) open-forest. Occurs on swampy sandplains and Pleistocene beach ridges on a variety of soils including da</t>
  </si>
  <si>
    <t>7.2.4</t>
  </si>
  <si>
    <t>5293 ha.</t>
  </si>
  <si>
    <t>7.2.3:  Many areas in poor condition due to weed invasion and vehicular disturbance. Subject to encroachment by housing developments
7.2.3a: Distributed along most sections of coastline in the bioregion
7.2.3b: Distributed along most sections of coastline</t>
  </si>
  <si>
    <t>Threatened species include Livistona drudei (Halifax fan palm).
7.2.3a: Threatened species include Livistona drudei (Halifax fan palm).
7.2.3b: Threatened species include Livistona drudei (Halifax fan palm).
7.2.3j: A very rare and unusual landform.</t>
  </si>
  <si>
    <t>Girramay NP, Hinchinbrook Island NP, Paluma Range NP, Ella Bay NP, Kurrimine Beach NP, Hull River NP, Daintree NP, Russell River NP, Girringun NP, Halifax Bay Wetlands NP, Goold Island NP, Family Islands NP, Orpheus Island NP, [Moresby Range NP], [Clump M</t>
  </si>
  <si>
    <t>3, 2, 1, 9, (6), (7)</t>
  </si>
  <si>
    <t>Stanton and Stanton (2005), D117, D73, D73v, D74, D74v, D151, G43, D43, D88, D98, D104; Kemp and Morgan (1999), 6; Kemp et al. (1999), 6; Neldner and Clarkson (1995), 20, 53C, 55, 93, 193, 198; Tracey and Webb (1975), 17 (in part)</t>
  </si>
  <si>
    <t>Corymbia tessellaris and/or Acacia crassicarpa and/or C. intermedia and/or C. clarksoniana woodland to closed forest on beach ridges (predominantly Holocene)</t>
  </si>
  <si>
    <t xml:space="preserve">Corymbia tessellaris (Moreton Bay ash) and/or Acacia crassicarpa (beach wattle) and/or C. intermedia (pink bloodwood) and/or C. clarksoniana (Clarkson's bloodwood) woodland to closed-forest. Beach ridges, predominantly of Holocene age. (BVG1M: 9e)
 Major </t>
  </si>
  <si>
    <t>7.2.3</t>
  </si>
  <si>
    <t>78 ha.</t>
  </si>
  <si>
    <t>7.2.2:  Guinea grass (Megathyrsus maximus) is invasive of disturbed areas, subsequently providing fuel for fires that are common in the surrounding woodlands. Lantana camara is also present, particularly in southern areas. Includes unusual examples on Pal</t>
  </si>
  <si>
    <t>Important fruit source for birds, and very significant for many migratory species. Threatened species include Livistona drudei (Halifax fan palm). High scenic value.
7.2.2e: A very rare and unusual landform.</t>
  </si>
  <si>
    <t>Cedar Bay NP, Girramay NP, Daintree NP, Orpheus Island NP, Brook Islands NP, [Halifax Bay Wetlands NP]</t>
  </si>
  <si>
    <t>9, 1, 8, (3), (2)</t>
  </si>
  <si>
    <t>Stanton and Stanton (2005), D45, D7b, D281, G234, CG234, D235, D191, D185, D109; Kemp and Morgan (1999), 5; Kemp et al. (1999), 5; Tracey and Webb (1975), 7b</t>
  </si>
  <si>
    <t>Notophyll to microphyll vine forest on sands of beach origin</t>
  </si>
  <si>
    <t>Notophyll to microphyll vine forest. Species commonly include Cupaniopsis anacardioides, Diospyros geminata, Canarium australianum, Alphitonia excelsa, Acacia crassicarpa, A. mangium, Hibiscus tiliaceus, Pleiogynium timorense, Chionanthus ramiflora, Bleph</t>
  </si>
  <si>
    <t>A rare ecosystem threatened by housing and industrial development, recreational disturbance and weed invasion.</t>
  </si>
  <si>
    <t>7.2.2</t>
  </si>
  <si>
    <t>334 ha.</t>
  </si>
  <si>
    <t>7.2.1:  A regional ecosystem of very limited extent on very nutrient depauperate sands. Threatened by housing and industrial development, and recreational disturbance. Information on condition and values of this ecosystem can be found in Lavarack (1991) a</t>
  </si>
  <si>
    <t>Important fruit source for birds, and very significant for many migratory species. Habitat for threatened species including: Gardenia actinocarpa and Arenga australasica. High scenic value.</t>
  </si>
  <si>
    <t>Kurrimine Beach NP, Daintree NP, Russell River NP, Girramay NP, Hinchinbrook Island NP, Ella Bay NP, Kurrimine Beach CP, Maria Creek NP, Etty Bay Road CP, Hull River NP, [Orpheus Island NP]</t>
  </si>
  <si>
    <t>3, 9, (2)</t>
  </si>
  <si>
    <t>Stanton and Stanton (2005), D2a, D2b, D3a, D3b, D72, D228, A228, D225, D52, D81, D1a; Kemp and Morgan (1999), 5; Kemp et al. (1999), 5; Tracey and Webb (1975), 2b</t>
  </si>
  <si>
    <t>Mesophyll vine forest on beach ridges and sand plains of beach origin</t>
  </si>
  <si>
    <t>Mesophyll vine forest. Beach ridges and sand plains of beach origin, mainly in small patches in the lee of coastal beach ridges in very high rainfall areas. (BVG1M: 3b)
 Major vegetation communities include: 
7.2.1a:  Complex mesophyll or mesophyll vine f</t>
  </si>
  <si>
    <t>7.2.1</t>
  </si>
  <si>
    <t>A significant proportion of this regional ecosystem is a result of reclamation of naturally saline or estuarine flats through man-made bund walls, which prevent tidal intrusion, and enable Melaleuca and Acacia spp. to regenerate, whilst still retaining sp</t>
  </si>
  <si>
    <t>Threatened species include Myrmecodia beccarii (ant plant) and Hypochrysops apollo apollo (apollo jewel butterfly).</t>
  </si>
  <si>
    <t>Halifax Bay Wetlands NP, [Paluma Range NP]</t>
  </si>
  <si>
    <t>Stanton and Stanton (2005), E221, A221; Kemp et al. (1999), 6, 7, 9,10; Tracey and Webb (1975), 18</t>
  </si>
  <si>
    <t>Melaleuca viridiflora or Melaleuca spp. +/- Acacia spp. +/- mangrove spp. woodland on plains adjacent to mangroves</t>
  </si>
  <si>
    <t>Melaleuca viridiflora (broad leaf tea-tree) or Melaleuca spp. +/- Acacia spp. +/- mangrove spp. open-woodland to open-forest and shrubland. Plains adjacent to mangroves. (BVG1M: 22b)</t>
  </si>
  <si>
    <t>7.1.5</t>
  </si>
  <si>
    <t>7.1.4: Scattered along most of the coastal margin.
7.1.4a: Scattered along most of the northern coastal margin.
7.1.4b: Scattered along the coastal margin from Tully north.
7.1.4c: Rare, along the southern coastal margin.
7.1.4d: Rare, currently only know</t>
  </si>
  <si>
    <t>SEASON: Do not burn deliberately. INTENSITY: Do not burn deliberately. INTERVAL: Do not burn deliberately. STRATEGY: Do not burn deliberately. ISSUES: Threatened epiphyte species (e.g., tassel ferns and orchids) require consideration. No fire management r</t>
  </si>
  <si>
    <t>Sometimes inhabited by threatened epiphyte species (e.g. tassel ferns and orchids).
7.1.4c: Threatened species include Livistona drudei (Halifax fan palm).
7.1.4d: These Nypa fruticans communities are of special local significance. The very small populati</t>
  </si>
  <si>
    <t>Girramay NP, Girringun NP, Russell River NP, Daintree NP, Ella Bay NP</t>
  </si>
  <si>
    <t>9, 2, 3, 1</t>
  </si>
  <si>
    <t>Stanton and Stanton (2005), E189, D77, E77, A77, E148, E147; Kemp and Morgan (1999), 1; Kemp et al. (1999), 1; Tracey and Webb (1975), 22a</t>
  </si>
  <si>
    <t>Mangrove and vine forest closed forest, of the brackish zone</t>
  </si>
  <si>
    <t>Mangrove and vine forest closed-scrub and closed-forest to open-forest. Inland margins of mangroves and estuaries. (BVG1M: 35a)
 Major vegetation communities include: 
7.1.4a: Estuarine wetlands (e.g. mangroves). Mesophyll vine forest/mangrove complex. Ca</t>
  </si>
  <si>
    <t>A rare ecosystem threatened by drainage changes and weed invasion.</t>
  </si>
  <si>
    <t>7.1.4</t>
  </si>
  <si>
    <t>7.1.3:  Dieback of Melaleuca quinquenervia caused by increasing salinity (often due to man-induced hydrological changes) is widespread (e.g. adjacent to several major estuaries, particularly between Innisfail and Cardwell). A favoured habitat of, and ofte</t>
  </si>
  <si>
    <t>Girramay NP, Hull River NP, Halifax Bay Wetlands NP, Daintree NP, Maria Creek NP, Hinchinbrook Island NP, [Paluma Range NP]</t>
  </si>
  <si>
    <t>Stanton and Stanton (2005), E268, E33, D260i; Kemp and Morgan (1999), 3,19; Kemp et al. (1999), 3,17; Tracey and Webb (1975), 18</t>
  </si>
  <si>
    <t>Schoenoplectus litoralis and/or Eleocharis dulcis sparse sedgeland, or Melaleuca quinquenervia low open forest, in swamps which fluctuate periodically between freshwater and estuarine</t>
  </si>
  <si>
    <t>Schoenoplectus litoralis (bulrush) and/or Eleocharis dulcis (bulkuru) sparse sedgeland, or Melaleuca quinquenervia (swamp paperbark) shrubland to open-forest. Occurs on poorly drained soils with a highly organic or peaty surface in conjunction with a perm</t>
  </si>
  <si>
    <t>7.1.3</t>
  </si>
  <si>
    <t>775 ha.</t>
  </si>
  <si>
    <t>7.1.2:  Some areas are in poor condition due to recreational vehicular activities, usually close to urban areas. This regional ecosystem occurs as relatively small patches among mangroves on higher and drier areas subject to inundation only by king tides.</t>
  </si>
  <si>
    <t xml:space="preserve">SEASON: Do not burn deliberately. INTENSITY: Do not burn deliberately. INTERVAL: Do not burn deliberately. STRATEGY: Do not burn deliberately. ISSUES: No fire management required. Non-flammable vegetation consists of salt meadow herbfield with Sporobolus </t>
  </si>
  <si>
    <t>Girringun NP, Halifax Bay Wetlands NP, Hinchinbrook Island NP, Girramay NP, Paluma Range NP, Daintree NP, Kurrimine Beach NP, Hull River NP, Russell River NP, [Ella Bay NP], [Orpheus Island NP]</t>
  </si>
  <si>
    <t>1, 2, 3, 9, (6)</t>
  </si>
  <si>
    <t>Stanton and Stanton (2005), E22b, E107, D107; Kemp and Morgan (1999), 2; Kemp et al. (1999), 2; Neldner and Clarkson (1995), 194; Tracey and Webb (1975), 22b</t>
  </si>
  <si>
    <t>Sporobolus virginicus grassland, samphire open forbland to sparse forbland, and bare saltpans, on plains adjacent to mangroves</t>
  </si>
  <si>
    <t xml:space="preserve">Sporobolus virginicus (saltwater couch) grassland, samphire open forbland to sparse forbland, and bare saltpans. Fine anaerobic saline silts on plains adjacent to mangroves. Saltpans dominate in extremely saline situations. (BVG1M: 35b)
 Major vegetation </t>
  </si>
  <si>
    <t>7.1.2</t>
  </si>
  <si>
    <t>12 826 ha.</t>
  </si>
  <si>
    <t>The main river systems with extensive mangrove communities include the Annan, Bloomfield, Daintree, Barron, Mulgrave, Russell, Johnstone, Hull, Tully, Murray, Seymour and Herbert Rivers and Mourilyan Harbour and Trinity Inlet. Structure and composition va</t>
  </si>
  <si>
    <t>SEASON: Do not burn deliberately. INTENSITY: Do not burn deliberately. INTERVAL: Do not burn deliberately. STRATEGY: Do not burn deliberately. ISSUES: No fire management required. Non-flammable vegetation. The vulnerable ant plant (Myrmecodia beccarii) an</t>
  </si>
  <si>
    <t>Important fish nursery areas. Threatened species include: Myrmecodia beccarii (ant plant) and Hypochrysops apollo apollo (apollo jewel butterfly).</t>
  </si>
  <si>
    <t xml:space="preserve">Hinchinbrook Island NP, Girringun NP, Girramay NP, Hull River NP, Daintree NP, Russell River NP, Halifax Bay Wetlands NP, Maria Creek NP, Kurrimine Beach NP, Ella Bay NP, Paluma Range NP, Orpheus Island NP, Goold Island NP, Annan River (Yuku Baja-Muliku) </t>
  </si>
  <si>
    <t>2, 1, 3, 9, (6)</t>
  </si>
  <si>
    <t>Stanton and Stanton (2005), E22a; Kemp and Morgan (1999), 1; Kemp et al. (1999), 1; Neldner and Clarkson (1995), 34, 132; Tracey and Webb (1975), 22a</t>
  </si>
  <si>
    <t>Mangrove closed scrub to open forest of areas subject to regular tidal inundation</t>
  </si>
  <si>
    <t>Mangrove closed-scrub to open-forest. Sheltered coastlines, estuaries, and deep swales between dunes, on fine anaerobic silts, inundated with saline water at high tide. (BVG1M: 35a)</t>
  </si>
  <si>
    <t>7.1.1</t>
  </si>
  <si>
    <t>Very limited extent being confined to the area around Eulo. This regional ecosystem can also occur as granitic boulder stacks and slabs, again free of vegetation. It may also be associated with alluvial scalds with little vegetation cover (6.3.13.)</t>
  </si>
  <si>
    <t>Often associated with mound springs (6.3.23) in the western Mulga Lands bioregion.</t>
  </si>
  <si>
    <t>Currawinya NP</t>
  </si>
  <si>
    <t>8, 7</t>
  </si>
  <si>
    <t>Addicott: 1997</t>
  </si>
  <si>
    <t>Scattered Acacia aneura around granite boulders</t>
  </si>
  <si>
    <t>Scattered Acacia aneura shrubs or isolated trees. Occurs around granite boulders. Extensive scalds are often present at the base of boulders. It is associated with undifferentiated Devonian coarse-grained granitic outcrops. (BVG1M: 23b)</t>
  </si>
  <si>
    <t>6.12.1</t>
  </si>
  <si>
    <t>Some clearing has occurred.</t>
  </si>
  <si>
    <t>Welford NP, Currawinya NP</t>
  </si>
  <si>
    <t>8, 10, 9, (11)</t>
  </si>
  <si>
    <t>Dawson (1974), G1 (LU 71, 72), G2 (LU 76); Boyland (1984), 15a; Neldner (1984), 58 (120, 121), 44b (117, in north); Mills (1990), G2 (LU 40)</t>
  </si>
  <si>
    <t>Acacia cambagei, Senna spp., Sida platycalyx tall open shrubland on undulating mantled pediments and scarp retreat zones</t>
  </si>
  <si>
    <t>Acacia cambagei predominates and forms a distinct but discontinuous canopy. Scattered low trees may be present, occasionally emerging above the canopy. Scattered low shrubs such as Senna spp. and Sida platycalyx frequently occur. The ground layer is varia</t>
  </si>
  <si>
    <t>6.9.4</t>
  </si>
  <si>
    <t>Has been cleared in some areas. Condition assessed as fair with a downward trend (Mills 1980) due to scalding and large amount of bare ground.</t>
  </si>
  <si>
    <t>Idalia NP</t>
  </si>
  <si>
    <t>9, 4.4, 6, 8</t>
  </si>
  <si>
    <t>Neldner (1984), 28 (Association 126); Mills (1980), G4 (LU 48, 49), R1 (LU 48); Mills and Lee (1990), R1 (LU57)</t>
  </si>
  <si>
    <t>Acacia harpophylla woodland with emergent Eucalyptus cambageana with stony soils derived from Cretaceous sediments</t>
  </si>
  <si>
    <t>Acacia harpophylla forms a low woodland to tall shrubland (7-10m) canopy. A. harpophylla forms a pure canopy in many areas but there are often emergent Eucalyptus cambageana or E. thozetiana (9-12m). Scattered E. populnea, Atalaya hemiglauca and Flindersi</t>
  </si>
  <si>
    <t>Remaining areas often subject to erosion and scalding with associated displacement of native species from the ground layer.</t>
  </si>
  <si>
    <t>6.9.3</t>
  </si>
  <si>
    <t>Poor regeneration of Acacia tephrina possibly due to high total grazing pressure.</t>
  </si>
  <si>
    <t>10, (9)</t>
  </si>
  <si>
    <t>Dawson (1974), G4 (LU 74); Neldner (1984), 46 (122)</t>
  </si>
  <si>
    <t>Acacia tephrina +/- A. cambagei low open woodland on undulating plains over Cretaceous sediments</t>
  </si>
  <si>
    <t>Acacia tephrina predominates and with A. cambagei forms a distinct but discontinuous upper layer. A. tephrina occasionally occurs in pure stands. Scattered low shrubs are present, but a low shrubby layer does not form. Astrebla spp. usually dominate the g</t>
  </si>
  <si>
    <t>6.9.2</t>
  </si>
  <si>
    <t>Impacted by excavation, pig rooting, and stock and feral goat trampling. More survey is required.</t>
  </si>
  <si>
    <t>Habitat for isolated populations of the fern Lindsaea ensifolia and fish (e.g. Morgurnda sp.). Provides wetland habitat for a diversity of flora and fauna.</t>
  </si>
  <si>
    <t>3,8,9</t>
  </si>
  <si>
    <t>Habermehl (1982); Fensham et al. (2004)</t>
  </si>
  <si>
    <t>Springs associated with lateritised sandstone</t>
  </si>
  <si>
    <t>Springs. Occurs on lateritised sandstone. (BVG1M: 34e)</t>
  </si>
  <si>
    <t>Remaining areas heavily impacted by excavation, pig rooting, and stock and feral goat trampling.</t>
  </si>
  <si>
    <t>6.7.18</t>
  </si>
  <si>
    <t>8, 10, 11, (5.6)</t>
  </si>
  <si>
    <t>Dawson (1974), R4 (LU 88); R6; H4; Neldner (1984), 71 (112)</t>
  </si>
  <si>
    <t>Eriachne mucronata open grassland wooded with Acacia aneura and/or Corymbia terminalis on plains or flat tops of residuals</t>
  </si>
  <si>
    <t>Eriachne mucronata predominates usually with scattered Corymbia terminalis trees and Acacia aneura shrubs conspicuous. Other isolated shrubs may occur. The sparse ground cover is composed mainly of grasses, but forbs may be present. Occurs on flat to gent</t>
  </si>
  <si>
    <t>6.7.17</t>
  </si>
  <si>
    <t>6, 4.4</t>
  </si>
  <si>
    <t>Turner (1978), H1 (LU 59); Neldner (1984), 61c (78)</t>
  </si>
  <si>
    <t>Acacia stowardii, Eucalyptus exserta open shrubland on colluvials associated with residuals</t>
  </si>
  <si>
    <t>Acacia stowardii predominates forming a distinct but very discontinuous canopy with Eucalyptus exserta emergents frequently occurring. Other shrubs are generally absent. The ground layer is sparse to absent, and dominated by grasses. Occurs on the flat to</t>
  </si>
  <si>
    <t>6.7.16</t>
  </si>
  <si>
    <t>Acacia brachystachya was formerly known as Acacia cibaria in this region. This regional ecosystem can grade into an Acacia aneura, A. stowardii tall open-shrubland in places.</t>
  </si>
  <si>
    <t>Currawinya NP, Mariala NP</t>
  </si>
  <si>
    <t>11, 10, 8</t>
  </si>
  <si>
    <t>Dawson (1974), R3 (LU 92); Neldner (1984), 61b (80, 81)</t>
  </si>
  <si>
    <t>Acacia brachystachya, A. aneura open shrubland on the lower slopes of residuals</t>
  </si>
  <si>
    <t>Acacia brachystachya +/- Acacia stowardii predominate forming a distinct but broken low shrub layer. A. aneura is usually present as an emergent. Isolated low trees and other low shrubs may occur. The ground layer is very sparse, and composed of grasses a</t>
  </si>
  <si>
    <t>6.7.15</t>
  </si>
  <si>
    <t>Habitat for threatened flora species including Hakea maconochieana and Rhaphidospora bonneyana.</t>
  </si>
  <si>
    <t>Idalia NP, Welford NP, Hell Hole Gorge NP, Mariala NP</t>
  </si>
  <si>
    <t>10, 8, 9, 11, (6)</t>
  </si>
  <si>
    <t>Dawson (1974), R2, R5 (LU 89, 90); Boyland (1984), 18b; Neldner (1984), 61a (79)</t>
  </si>
  <si>
    <t>Acacia stowardii +/- Eucalyptus spp. open shrubland on crests and tops of residuals</t>
  </si>
  <si>
    <t>Acacia stowardii may occur in pure stands, but is frequently associated with Hakea collina in forming a diffuse low shrub layer with sparse canopy cover. A. aneura, Corymbia terminalis, C. blakei and Eucalyptus exserta are frequent emergents above the can</t>
  </si>
  <si>
    <t>6.7.14</t>
  </si>
  <si>
    <t>Larger areas (&gt; 5ha) dominated by Acacia petraea are included under regional ecosystem 6.7.7a.</t>
  </si>
  <si>
    <t>Habitat for fauna of conservation significance, yellow-footed rock wallaby (Petrogale xanthopus celeris) and threatened flora Euphorbia sarcostemmoides.</t>
  </si>
  <si>
    <t>Welford NP, Mariala NP, Narkoola NP</t>
  </si>
  <si>
    <t>8, 10, (6), (4), (9)</t>
  </si>
  <si>
    <t>Dawson (1974), R5 (LU 91); R6 (91); Neldner (1984), 49 (75, 77, 100); Mills and Lee (1990), R2 (LU 58)</t>
  </si>
  <si>
    <t>Acacia catenulata +/- A. petraea tall shrubland on scarps and tops of ranges</t>
  </si>
  <si>
    <t xml:space="preserve">Acacia catenulata predominates forming a distinct but discontinuous canopy (5-7m). There are occasional emergent Eucalyptus melanophloia, E. thozetiana and E. exserta trees. A. petraea occurs frequently while Acacia aneura and A. ensifolia predominate in </t>
  </si>
  <si>
    <t>6.7.13</t>
  </si>
  <si>
    <t>Occurs on plains east and west of the Warrego River. Extensive loss of topsoil and associated reduction in diversity of ground layer has occurred in some areas (Mills and Lee 1990). These areas are unstable often with extremely low ground cover and associ</t>
  </si>
  <si>
    <t>Potential habitat for threatened flora species including Xerothamnella parvifolia.</t>
  </si>
  <si>
    <t>Culgoa Floodplain NP, Mariala NP, Currawinya NP</t>
  </si>
  <si>
    <t>8, 6, 3, (11), (5), (10), (7)</t>
  </si>
  <si>
    <t>Dawson (1974), H2 (LU 51, 52), H4, M4 (LU 49 shallower soils); Boyland (1984), 11-7; Neldner (1984), 48c (98, 99), 52 (105); Mills and Lee (1990), H2 (LU 38), H4 (LU42), R2 (LU 54)</t>
  </si>
  <si>
    <t>Acacia aneura +/- Eucalyptus populnea +/- E. melanophloia +/- Eremophila gilesii tall shrubland on residuals</t>
  </si>
  <si>
    <t>Acacia aneura forms a conspicuous but discontinuous canopy (6-9m). Scattered Eucalyptus populnea emergents (10m) usually occur. Other tall shrubs occur infrequently including Dodonaea sinuolata subsp. acrodentata, Eremophila mitchellii, E. bowmanii and Pr</t>
  </si>
  <si>
    <t>6.7.12</t>
  </si>
  <si>
    <t>Largely restricted to the central north of the bioregion. Extensive sheet and gully erosion, and scalding in some areas with associated loss of topsoil and reduction in diversity of ground layer has occurred in remaining areas of this regional ecosystem (</t>
  </si>
  <si>
    <t>6, 8, 4.4, 4, (11.26)</t>
  </si>
  <si>
    <t>Neldner (1984), 48b (101); Turner et al. (1978), H1 (LU 58)</t>
  </si>
  <si>
    <t>Acacia aneura +/- Eucalyptus cambageana +/- Eucalyptus thozetiana +/- Eremophila latrobei tall shrubland on residuals</t>
  </si>
  <si>
    <t xml:space="preserve">Acacia aneura predominates forming a distinct but discontinuous canopy (5-15m high) with Eucalyptus cambageana or E. thozetiana emergents up to 20m in height. A low shrub layer composed entirely of Eremophila latrobei is usually present. The ground layer </t>
  </si>
  <si>
    <t>6.7.11</t>
  </si>
  <si>
    <t>The low shrub layer is best developed on the steeper slopes.</t>
  </si>
  <si>
    <t>Habitat for threatened fauna species including pink cockatoo (Cacatua leadbeateri).</t>
  </si>
  <si>
    <t>8, 10, 6</t>
  </si>
  <si>
    <t>Dawson (1974), H3 (LU58); R6; Mills and Lee (1990), R3 (LU55); Boyland (1984), 13b; Neldner (1984), 48a (103)</t>
  </si>
  <si>
    <t>Acacia aneura +/- Eucalyptus populnea +/- Corymbia terminalis tall shrubland on residuals</t>
  </si>
  <si>
    <t>Acacia aneura predominates forming a well-defined but distinctive canopy (5-7m high), with Eucalyptus populnea and Corymbia terminalis emergents. Various other tall shrubs are locally prominent, especially on lower slopes. An open, low shrub layer often o</t>
  </si>
  <si>
    <t>6.7.10</t>
  </si>
  <si>
    <t>TOS</t>
  </si>
  <si>
    <t>Widespread in the western parts of the bioregion.</t>
  </si>
  <si>
    <t>Possible habitat for threatened flora species including the shrub Euphorbia sarcostemmoides in fire shadows. Potential habitat for threatened fauna species including Redthroat (Sericornis brunneus).</t>
  </si>
  <si>
    <t>Lake Bindegolly NP, Currawinya NP, Welford NP, Idalia NP, Hell Hole Gorge NP</t>
  </si>
  <si>
    <t>10, 8, 11, 9</t>
  </si>
  <si>
    <t>Dawson (1974), H2, (LU 51, 52), H3 (LU 56), R2 (LU 90); Boyland (1984), 13a; Neldner (1984), 56 (107); Mills (1980), H4 (LU 24)</t>
  </si>
  <si>
    <t>Acacia aneura +/- A. stowardii +/- Eremophila latrobei tall open shrubland on residuals</t>
  </si>
  <si>
    <t>Acacia aneura predominates forming a distinct but broken canopy with Corymbia terminalis emerging above the canopy. Grevillea striata is conspicuous in places. There is no well-defined shrub layer, although scattered tall and low shrubs are frequently pre</t>
  </si>
  <si>
    <t>6.7.9</t>
  </si>
  <si>
    <t>6.7.7:  Associated with opal mining. Areas are usually unstable with natural erosion occurring (Mills 1980). On the edges of some scarps, Archidendropsis basaltica may occur.</t>
  </si>
  <si>
    <t>Habitat for fauna of conservation significance, yellow-footed rock wallaby (Petrogale xanthopus celeris) and threatened flora Melaleuca kunzeoides and Xerothamnella parvifolia.</t>
  </si>
  <si>
    <t>9, 6, 10, (8), (4.4)</t>
  </si>
  <si>
    <t>Neldner (1984), 45; Mills (1980), R1 (LU 31, 26); Mills and Lee (1990), R2 (LU 56)</t>
  </si>
  <si>
    <t>Acacia catenulata +/- Eucalyptus thozetiana and/or A. ensifolia low open woodland with Triodia spp. and/or A. petraea +/- A. aneura on scarps and plateaus</t>
  </si>
  <si>
    <t>Acacia catenulata or Acacia petraea predominates forming a discontinuous but well-defined canopy. Other Acacia spp. may occur and Eucalyptus thozetiana, E. exserta or E. melanophloia may be present as emergents. A. ensifolia may codominate in some western</t>
  </si>
  <si>
    <t>6.7.7</t>
  </si>
  <si>
    <t>Areas where this regional ecosystem occur are unstable being prone to erosion where ground cover is not maintained or run-off is not minimised (Mills and Lee 1990). This regional ecosystem extends onto undulating plains which include small areas of Cretac</t>
  </si>
  <si>
    <t>Mariala NP, Idalia NP, Hell Hole Gorge NP</t>
  </si>
  <si>
    <t>6, 8, 9, 4.4, (4)</t>
  </si>
  <si>
    <t>Mills and Lee (1990), R2 (LU 59); Neldner (1984), 35a, 35b</t>
  </si>
  <si>
    <t>Eucalyptus thozetiana +/- Acacia aneura open woodland on scarps and slopes</t>
  </si>
  <si>
    <t>Eucalyptus thozetiana predominates and forms a distinct but open-woodland to tall shrubland canopy (10-12m high). Occasionally E. cambageana predominates while Acacia microsperma may form a tall shrubland (3-6m) particularly on the lower slopes of dissect</t>
  </si>
  <si>
    <t>6.7.6</t>
  </si>
  <si>
    <t>Western extent of ecosystem that extends into the Brigalow Belt bioregion (11.7.1). The lower slopes of this regional ecosystem, which act as natural saline discharge areas, have been extensively cleared while many of the remaining areas are on steeper sl</t>
  </si>
  <si>
    <t>Habitat for threatened flora species Cadellia pentastylis.</t>
  </si>
  <si>
    <t>4, 4.4, (2), (11.26), (6)</t>
  </si>
  <si>
    <t>Turner (1978), B4 (LU 29); Mills and Lee (1990), R1 (LU 57); Neldner (1984), 27a, b</t>
  </si>
  <si>
    <t>Eucalyptus thozetiana or E. cambageana, Acacia harpophylla woodland on scarps</t>
  </si>
  <si>
    <t>Eucalyptus thozetiana (9-11m high) and/or E. cambageana (12-13 m high) usually form a discontinuous canopy (&lt; 100/ha) sometimes with a lower tree layer (7-10 m, 250-1000 stems/ha) of Acacia harpophylla. In many areas the A. harpophylla low woodland/tall s</t>
  </si>
  <si>
    <t>6.7.5</t>
  </si>
  <si>
    <t>Poor regeneration of Acacia microsperma due to total grazing pressure. Areas of this regional ecosystem on deeper soils have been preferentially cleared.</t>
  </si>
  <si>
    <t>2, 11.26</t>
  </si>
  <si>
    <t>Galloway et al. (1974), LU 22 (in part); Neldner (1984), 5a</t>
  </si>
  <si>
    <t>Acacia microsperma open forest on upper and footslopes</t>
  </si>
  <si>
    <t>Acacia microsperma predominates forming a fairly continuous open-forest (to woodland) canopy (10-13m tall). A. microsperma usually forms pure stands, however Eucalyptus thozetiana may be present in the canopy or as an emergent. A tall shrub layer (3-7m ta</t>
  </si>
  <si>
    <t>Remaining areas subject to threatening processes other than clearing.</t>
  </si>
  <si>
    <t>6.7.2</t>
  </si>
  <si>
    <t xml:space="preserve">Some clearing is occurring where this regional ecosystem extends onto adjacent areas with deeper soils. This regional ecosystem is contiguous with a similar ecosystem in the Brigalow Belt bioregion (11.7.2). In places, Eremophila latrobei may form a very </t>
  </si>
  <si>
    <t>Potential habitat for threatened flora species Cadellia pentastylis and other dry rainforest species which are at the western limits of their geographical distribution.</t>
  </si>
  <si>
    <t>6, 2, 4, 4.4, (11.26)</t>
  </si>
  <si>
    <t>Galloway et al. (1974), LU 22; Neldner (1984), 5, 41; Mills (1980), R1 (LU 31); Mills and Lee (1990), R2 (LU 58)</t>
  </si>
  <si>
    <t>Acacia catenulata +/- A. shirleyi +/- Eucalyptus spp. open scrub on crests and slopes</t>
  </si>
  <si>
    <t>Acacia catenulata predominates, often with, but sometimes replaced by, A. shirleyi and forms a distinct but discontinuous low open-scrub tree canopy (5-7m). There are occasional emergent Eucalyptus melanophloia, E. thozetiana and E. exserta trees. A. petr</t>
  </si>
  <si>
    <t>6.7.1</t>
  </si>
  <si>
    <t>East of the Warrego River. Increased fire intensity and frequency may be associated with structural and floristic changes in this ecosystem. The structure, shrub density and floristic composition of the association is affected by fire. There is frequently</t>
  </si>
  <si>
    <t>High floristic diversity and habitat for many wildflower species and several plant species at the western limits of their geographical range such as Xanthorrhoea johnsonii, Eucalyptus ammophila, Angophora floribunda and Allocasuarina inophloia.</t>
  </si>
  <si>
    <t>3, 5, 2</t>
  </si>
  <si>
    <t>Mills and Lee (1990), N1 (LU 64); Neldner (1984), 65</t>
  </si>
  <si>
    <t>Triodia mitchellii +/- T. marginata hummock grassland wooded with Eucalyptus melanophloia +/- Eucalyptus spp. and Acacia spp. on low dunes</t>
  </si>
  <si>
    <t xml:space="preserve">Eucalyptus melanophloia is a frequent emergent tree (6-10m high). Scattered emergents Corymbia clarksoniana and Angophora melanoxylon are often present on the deeper sands, and C. terminalis low trees on the shallow sands. E. exserta is locally abundant. </t>
  </si>
  <si>
    <t>6.6.2</t>
  </si>
  <si>
    <t>23a</t>
  </si>
  <si>
    <t>6.6.1:  Wind and water erosion has occurred in some areas (Dawson, 1974). Clay pans supporting are a range of vegetation communities (6.3.11) frequently occur in low-lying areas associated with this regional ecosystem. The composition and structural forma</t>
  </si>
  <si>
    <t>Habitat for threatened flora species including Acacia ammophila.</t>
  </si>
  <si>
    <t>Currawinya NP, Lake Bindegolly NP</t>
  </si>
  <si>
    <t>7, 11, 10</t>
  </si>
  <si>
    <t>Dawson (1974), D7 (LU 7), D5 (LU 11); Mills and Lee (1976), D3 (LU 3); Boyland (1984), 6a; Neldner (1984), 55 (151, 154)</t>
  </si>
  <si>
    <t>Atalaya hemiglauca +/- Acacia aneura +/- Acacia spp. +/- Corymbia terminalis tall open shrubland on low dunes over alluvium</t>
  </si>
  <si>
    <t>Various trees and tall shrubs occur forming a distinct but discontinuous canopy. Acacia aneura usually predominates, but in places Atalaya hemiglauca, Hakea leucoptera and Ventilago viminalis may be co-dominant. Usually there is no well-defined, low shrub</t>
  </si>
  <si>
    <t>Heavily degradation associated with total grazing pressure. This is associated with changes to structure and floristic composition including the loss on many species from the ground layer.</t>
  </si>
  <si>
    <t>6.6.1</t>
  </si>
  <si>
    <t>6.5.19:  The structure of this community is greatly affected by fire frequency, becoming more open and shrubby with higher fire frequencies. This regional ecosystem was described in Sattler and Williams (1999) under 6.3.20 but has now been allocated to la</t>
  </si>
  <si>
    <t>Supports high floristic and faunal diversity, and several plant species at the western limits of their geographical range.</t>
  </si>
  <si>
    <t>Thrushton NP</t>
  </si>
  <si>
    <t>Galloway et al. (1974), LU 45; Neldner (1984), 30</t>
  </si>
  <si>
    <t>Callitris glaucophylla +/- Angophora melanoxylon +/- Eucalyptus melanophloia +/- E. chloroclada open woodland on Cainozoic sediments derived from old alluvial levees and dunes</t>
  </si>
  <si>
    <t>Angophora melanoxylon predominates forming a distinct but discontinuous canopy. Callitris glaucophylla often co dominate to dominate localised areas, while scattered Brachychiton populneus, Eucalyptus chloroclada, E. melanophloia and Corymbia spp. often f</t>
  </si>
  <si>
    <t>6.5.19</t>
  </si>
  <si>
    <t>Northern areas subject to clearing and associated introduction of exotic pastures. This regional ecosystem was described in Sattler and Williams (1999) under 6.4.5 but has now been allocated to land zone 5 following re-assessment.</t>
  </si>
  <si>
    <t>Mariala NP</t>
  </si>
  <si>
    <t>6, 8, 4</t>
  </si>
  <si>
    <t>Turner (1978), M1 (LU 52 in part); Neldner (1984), 43 (97)</t>
  </si>
  <si>
    <t>Acacia aneura +/- Eucalyptus populnea +/- E. melanophloia +/- Eremophila mitchellii low open woodland on plains</t>
  </si>
  <si>
    <t>Acacia aneura predominates forming a distinct but discontinuous canopy (7-12m high) with emergent Eucalyptus populnea (10-15m tall). Eremophila mitchellii tall shrubs are usually present, and occasionally form a distinct layer. Eremophila gilesii is prese</t>
  </si>
  <si>
    <t>6.5.18</t>
  </si>
  <si>
    <t>6.5.17:  Extensively cleared. This regional ecosystem is distinguished from similar E. populnea dominated ecosystems (6.5.3) by the presence of E. melanophloia over mappable areas. Changed status to of concern due to clearing over the 2001-3 period.</t>
  </si>
  <si>
    <t>High fauna diversity particularly bird species.</t>
  </si>
  <si>
    <t>Narkoola NP, Narkoola NP (R)</t>
  </si>
  <si>
    <t>Galloway et al. (1974), LU 48; Neldner (1984), 25a (49)</t>
  </si>
  <si>
    <t>Eucalyptus populnea +/- E. melanophloia +/- Callitris glaucophylla +/- Acacia aneura woodland on sand plains</t>
  </si>
  <si>
    <t>Eucalyptus populnea usually predominates and forms a distinct but discontinuous canopy (12-18m high). E. melanophloia is usually co-dominant, and may be locally dominant. Callitris glaucophylla forms a distinct low tree layer (9-12m high). In places, Allo</t>
  </si>
  <si>
    <t>6.5.17</t>
  </si>
  <si>
    <t>Habitat for threatened fauna species including Major Mitchell's Cockatoo (Cacatua leadbeateri )and flora species including Thryptomene hexandra.</t>
  </si>
  <si>
    <t>Idalia NP, Welford NP, Hell Hole Gorge NP, Currawinya NP</t>
  </si>
  <si>
    <t>10, 8, 9</t>
  </si>
  <si>
    <t>Boyland (1984), 14, 14-t; Neldner (1984), 57a, 57b (108, 110); Mills (1980), M3 (LU 18), H2 (LU 19)</t>
  </si>
  <si>
    <t>Acacia aneura groved with Corymbia terminalis or C. blakei tall open shrubland on Quaternary sediments</t>
  </si>
  <si>
    <t>Acacia aneura predominates the groved areas forming a distinct but discontinuous canopy. The intergrove supports a variable ground cover of grasses and with scattered low shrubs. Groved areas support isolated trees of Eucalyptus populnea, C. terminalis an</t>
  </si>
  <si>
    <t>6.5.16</t>
  </si>
  <si>
    <t>6.5.15:  Highly modified structural and floristic composition.</t>
  </si>
  <si>
    <t>Potential habitat for threatened flora species including Acacia ammophila.</t>
  </si>
  <si>
    <t>Currawinya NP, Hell Hole Gorge NP, Lake Bindegolly NP</t>
  </si>
  <si>
    <t>8, 7, 11, (10), (5)</t>
  </si>
  <si>
    <t>Boyland (1984), 11-5, 12a; Neldner (1984), 53 and 52 (in part)</t>
  </si>
  <si>
    <t>Acacia aneura, Eucalyptus populnea +/- Eremophila sturtii tall open shrubland on sand plains</t>
  </si>
  <si>
    <t>Acacia aneura and Eucalyptus populnea both occur with either species predominating depending on local variation in habitat. Other trees and tall shrubs occur but rarely dominate. Low shrubs are usually abundant and Eremophila spp. or Senna spp. frequently</t>
  </si>
  <si>
    <t>6.5.15</t>
  </si>
  <si>
    <t>The grooving in this regional ecosystem is often diffuse, as the soils are fairly consistent throughout. Run on areas within this regional ecosystem may support E. populnea woodland (6.5.3).</t>
  </si>
  <si>
    <t>Hell Hole Gorge NP</t>
  </si>
  <si>
    <t>6, 8</t>
  </si>
  <si>
    <t>Mills (1980), M4 (LU 15); Neldner (1984), 54 (109)</t>
  </si>
  <si>
    <t>Acacia aneura +/- Eucalyptus populnea +/- Eremophila gilesii tall open shrubland on Quaternary sediments</t>
  </si>
  <si>
    <t>Acacia aneura predominates with emergent Eucalyptus populnea in the groves and forms a well-defined but discontinuous canopy. The intergrove supports an open-tussock grassland with isolated shrubs. Groved areas support scattered Eucalyptus populnea trees.</t>
  </si>
  <si>
    <t>6.5.14</t>
  </si>
  <si>
    <t>Occurs predominantly east of the Warrego River (subregions 3 and 4). Highly modified structural and floristic composition. There is a wide variation in Acacia aneura density with thinning/clearing history. Low shrubs are sparse except in disturbed situati</t>
  </si>
  <si>
    <t>4, 3, (5)</t>
  </si>
  <si>
    <t>Mills and Lee (1990) H1 (LU 40); Neldner (1984), 39 (92)</t>
  </si>
  <si>
    <t>Acacia aneura +/- Eucalyptus populnea +/- E. melanophloia +/- Brachychiton populneus low woodland on sand plains</t>
  </si>
  <si>
    <t xml:space="preserve">Acacia aneura forms a distinct but discontinuous canopy (8-10 m, 150-500 /ha) with scattered (&lt; 25 trees/ha) emergent Eucalyptus populnea and E. melanophloia (10-12 m). An E. melanophloia, A. aneura open-woodland forms in some areas. Infrequent scattered </t>
  </si>
  <si>
    <t>6.5.13</t>
  </si>
  <si>
    <t>East of the Warrego River.</t>
  </si>
  <si>
    <t>6, 2, 3, (4)</t>
  </si>
  <si>
    <t>Mills and Lee (1990), M4 (LU 48); Neldner (1984), 38c (90)</t>
  </si>
  <si>
    <t>Acacia aneura +/- Eucalyptus populnea low woodland on sand plains</t>
  </si>
  <si>
    <t>Acacia aneura +/- Eucalyptus populnea low woodland. Acacia aneura predominates forming a well-defined canopy (7-9 m) with scattered (&lt; 25 trees/ha) Eucalyptus populnea (10-11 m) emerging above the canopy. A sparse shrub layer of A. aneura (2-7 m) or Eremo</t>
  </si>
  <si>
    <t>6.5.11</t>
  </si>
  <si>
    <t>East of the Warrego River floodplain, from Charleville to south of Cunnamulla. Some areas severely degraded, showing highly modified ground layer species composition associated with topsoil loss (Mills and Lee, 1990; LU 45). A dense Acacia aneura low tree</t>
  </si>
  <si>
    <t>5, 3</t>
  </si>
  <si>
    <t>Mills and Lee (1990), S1 (LU 45), and S2 (LU 47); Neldner (1984), 38b, 38d (93)</t>
  </si>
  <si>
    <t>Acacia aneura +/- Eucalyptus populnea +/- Grevillea striata, A. excelsa, Hakea ivoryi low woodland on sand plains</t>
  </si>
  <si>
    <t xml:space="preserve">Acacia aneura predominates forming a discontinuous but distinct canopy (7-9m high) with scattered emergent Eucalyptus populnea (10-11 m) or C. clarksoniana (12-14 m). Scattered A. excelsa, Grevillea striata and Hakea ivoryi (8-9 m) often form part of the </t>
  </si>
  <si>
    <t>6.5.10</t>
  </si>
  <si>
    <t>Confined to the north east part of the region where it often occurs in close proximity with Brigalow Belt regional ecosystems such as Acacia harpophylla woodland (11.9.11).  Extensive areas of this regional ecosystem have been cleared and converted to exo</t>
  </si>
  <si>
    <t>4, 6, 11.26, (5)</t>
  </si>
  <si>
    <t>Turner (1978), M1 (LU 52 in part); Mills and Lee (1990), S3 (LU 51); Neldner (1984), 37 (94)</t>
  </si>
  <si>
    <t>Acacia aneura, Eucalyptus populnea +/- E. melanophloia shrubby low woodland on Quaternary sediments</t>
  </si>
  <si>
    <t>Acacia aneura predominates forming a distinct but discontinuous canopy (9-11m high) with Eucalyptus melanophloia and/or E. populnea emergents (11-13m high). Other trees such as Corymbia clarksoniana, Brachychiton populneus, Archidendropsis basaltica, Vent</t>
  </si>
  <si>
    <t>6.5.9</t>
  </si>
  <si>
    <t>Occurs widely across western parts of the bioregion. Highly modified structural and floristic composition.</t>
  </si>
  <si>
    <t>Currawinya NP, Lake Bindegolly NP, Welford NP</t>
  </si>
  <si>
    <t>8, 10, 6, 11</t>
  </si>
  <si>
    <t>Dawson (1974), M1, M4 (LU 49 deeper soils), M2 (LU 64); Neldner (1984), 36c (96)</t>
  </si>
  <si>
    <t>Acacia aneura, Eucalyptus populnea +/- Eremophila gilesii low woodland</t>
  </si>
  <si>
    <t>Acacia aneura dominates forming a distinct but discontinuous canopy (6-9m high) with emergent Eucalyptus populnea (10-11m high). A prominent shrub layer is conspicuous. The ground layer is grass-dominated and varies in composition with the tree density. A</t>
  </si>
  <si>
    <t>6.5.8</t>
  </si>
  <si>
    <t>Occurs in two main areas; most extensively in areas east of the Warrego River around the Nebine Creek and also in areas around Adavale. Highly modified structural and floristic composition. Regional ecosystem 6.5.7 has larger number of Eucalyptus populnea</t>
  </si>
  <si>
    <t>Currawinya NP, Culgoa Floodplain NP</t>
  </si>
  <si>
    <t>3, 6, 2, (5), (8)</t>
  </si>
  <si>
    <t>Galloway et al. (1974), LU51 (in part); Mills and Lee (1990), M2 (LU 43, 46), M3 (52); Neldner (1984), 36b (96)</t>
  </si>
  <si>
    <t>Acacia aneura, Eucalyptus populnea +/- E. intertexta low woodland on run-on areas</t>
  </si>
  <si>
    <t>Acacia aneura, Eucalyptus populnea low woodland. Acacia aneura often predominates forming a distinct but discontinuous canopy (8-10m high) with scattered Eucalyptus populnea emergents (9-11 m) and occasionally E. intertexta. In other areas E. populnea dom</t>
  </si>
  <si>
    <t>6.5.7</t>
  </si>
  <si>
    <t>This regional ecosystem shows a highly modified structural and floristic composition which varies with past disturbance history.</t>
  </si>
  <si>
    <t>6, 8, 4, 5, (3), (2)</t>
  </si>
  <si>
    <t>Mills and Lee (1990), M5 (LU 53); Neldner (1984), 36a (95)</t>
  </si>
  <si>
    <t>Acacia aneura, Eucalyptus populnea low woodland on run-on plains</t>
  </si>
  <si>
    <t>Acacia aneura predominates, often in groves and forming a distinct but discontinuous canopy (8-10m high) with scattered Eucalyptus populnea emergents (9-11m). Shrub layers are usually absent, although scattered Eremophila gilesii may be present. In the gr</t>
  </si>
  <si>
    <t>6.5.6</t>
  </si>
  <si>
    <t xml:space="preserve">Extensively cleared. Many areas have been invaded by the exotic pasture species buffel grass *Pennisetum ciliare, particularly in areas that have been cleared or where the understorey has been removed. There is a wide variation in structure of the Acacia </t>
  </si>
  <si>
    <t>High fauna diversity.</t>
  </si>
  <si>
    <t>1, (2), (3)</t>
  </si>
  <si>
    <t>Galloway et al. (1974), LU51, 49 (in part); Neldner (1984), 25b (50)</t>
  </si>
  <si>
    <t>Eucalyptus populnea +/- E. intertexta +/- Acacia aneura +/- Callitris glaucophylla woodland on Quaternary sediments</t>
  </si>
  <si>
    <t>Eucalyptus intertexta forms a distinct but discontinuous canopy (15 -20 m tall, 8-45% cover) with scattered E. populnea often occurring and becoming locally dominant. Acacia aneura usually predominates a low tree layer (8-12m high), but locally, Callitris</t>
  </si>
  <si>
    <t>Many areas have been invaded by the exotic pasture species buffel grass *Pennisetum ciliare, particularly in areas where the understorey has been cleared or removed.</t>
  </si>
  <si>
    <t>6.5.5</t>
  </si>
  <si>
    <t>6.5.3: Occurs predominantly east of the Warrego River (subregions 1 and 2 and as outliers in the wester Brigalow Belt bioregion) and as scattered areas in the west of the bioregion (subregions 6 and 8) Extensively cleared and/or thinned particularly in su</t>
  </si>
  <si>
    <t>High diversity of arboreal mammals and bird species.</t>
  </si>
  <si>
    <t>Thrushton NP, Narkoola NP, Narkoola NP (R), Culgoa Floodplain NP, Tregole NP</t>
  </si>
  <si>
    <t>1, 2, 8, (11.29), (6)</t>
  </si>
  <si>
    <t>Galloway et al. (1974), LU49 (in part); Mills (1980), M4 (LU 14); Neldner (1984), 23a</t>
  </si>
  <si>
    <t>Eucalyptus populnea, Acacia aneura +/- Eremophila mitchellii woodland within A. aneura communities</t>
  </si>
  <si>
    <t>Eucalyptus populnea predominates forming a distinct but discontinuous canopy (10-20m tall). Occasionally E. melanophloia or Callitris glaucophylla is present in the canopy. A lower tree layer of Acacia aneura is sometimes present. An open to dense, tall s</t>
  </si>
  <si>
    <t>Many remaining areas have been fragmented or disturbed by ring barking which has removed many larger habitat trees.</t>
  </si>
  <si>
    <t>6.5.3</t>
  </si>
  <si>
    <t>Clearing is occurring. There is a wide variation in structure of the Acacia aneura mid layer associated with past management history and which merges into the eucalypt overstorey in some areas. This regional ecosystem grades into 6.5.1. The latter is gene</t>
  </si>
  <si>
    <t>Tregole NP, Morven CP, Thrushton NP, Narkoola NP</t>
  </si>
  <si>
    <t>2, 3, 11.26, (1), (11.29), (4), (11.34), (11.38)</t>
  </si>
  <si>
    <t>Galloway et al. (1974), LU 26; Mills and Lee (1990), M1 (LU 49); Neldner (1984), 20 (43)</t>
  </si>
  <si>
    <t>Eucalyptus populnea, Acacia aneura and/or E. melanophloia woodland on Quaternary sediments</t>
  </si>
  <si>
    <t>Eucalyptus populnea and/or E. melanophloia predominate forming a distinct but discontinuous woodland - open-woodland canopy (12-19m high, 50-75 trees/ha). Other species such as E. exserta and C. terminalis may also be present at some sites. The lower tree</t>
  </si>
  <si>
    <t>6.5.2</t>
  </si>
  <si>
    <t xml:space="preserve">Occurs east of the Warrego River (subregion 1 and 2) with outliers in the western Brigalow Belt bioregion. Extensively cleared. Remaining extent has highly modified structural and floristic composition. The vegetation structure of this regional ecosystem </t>
  </si>
  <si>
    <t>Thrushton NP, Narkoola NP, Chesterton Range NP, Tregole NP</t>
  </si>
  <si>
    <t>2, 11.29, 1, (11.26)</t>
  </si>
  <si>
    <t>Galloway et al. (1974), LU24; Mills and Lee (1990), H3 (LU 39); Neldner (1984), 3 (89)</t>
  </si>
  <si>
    <t>Acacia aneura, Eucalyptus populnea, E. melanophloia open forest on undulating lowlands</t>
  </si>
  <si>
    <t>Acacia aneura predominates and forms a fairly continuous woodland to open-forest canopy (10-14m tall; 150-2,500/ha). Scattered Eucalyptus spp. often occur in the canopy or as emergents up to 10-11m, rarely up to 14-18m tall; 25/ha). A. excelsa occurs as a</t>
  </si>
  <si>
    <t>6.5.1</t>
  </si>
  <si>
    <t>Some areas subject to tree clearing. The density and composition of the shrub and ground layers varies with the location and the seasonal conditions.</t>
  </si>
  <si>
    <t>8, 10, (4.4)</t>
  </si>
  <si>
    <t>Dawson (1974), G5 (LU 70); Neldner (1984), 42a, 42b</t>
  </si>
  <si>
    <t>Acacia harpophylla and/or A. cambagei low woodland on Quaternary deposits overlying older sediments</t>
  </si>
  <si>
    <t>Acacia harpophylla +/- A. cambagei predominates forming a distinct but discontinuous canopy (4-10m high). A. cambagei occasionally replaces A. harpophylla as the dominant low tree. Eucalyptus spp. may occur as an emergent tree (10-12m tall). A number of s</t>
  </si>
  <si>
    <t>6.4.4</t>
  </si>
  <si>
    <t>Extensively cleared, particularly over 1997-1999 period. Areas of Casuarina cristata open-forest on clay plains or Eucalyptus populnea woodland on red earths, which are large enough to map (&gt; 5ha), are included under regional ecosystem 6.4.2 or 6.5.3.</t>
  </si>
  <si>
    <t>Habitat for threatened fauna including glossy black cockatoo (Calyptorhynchus lathami).</t>
  </si>
  <si>
    <t>Thrushton NP, Narkoola NP, Narkoola NP (R)</t>
  </si>
  <si>
    <t>Neldner (1984), 22a, b; Galloway et al. (1974), LU 53</t>
  </si>
  <si>
    <t>Eucalyptus populnea, Casuarina cristata or Acacia harpophylla +/- Geijera parviflora woodland on clay plains</t>
  </si>
  <si>
    <t>Eucalyptus populnea predominates forming a distinct but discontinuous canopy (15-18 m. tall). Casuarina cristata or sometime Acacia harpophylla form a lower tree layer (8-14m tall). In some areas the E. populnea woodland forms a mosaic with C. cristata op</t>
  </si>
  <si>
    <t>Many remaining areas have been fragmented or disturbed by previous ring barking which has removed many larger Eucalyptus populnea habitat trees.</t>
  </si>
  <si>
    <t>6.4.3</t>
  </si>
  <si>
    <t>Extensively cleared.</t>
  </si>
  <si>
    <t>Potential habitat for threatened fauna including glossy black cockatoo (Calyptorhynchus lathami).</t>
  </si>
  <si>
    <t>Galloway et al. (1974), LU 55; Neldner (1984), 9 (131)</t>
  </si>
  <si>
    <t>Casuarina cristata +/- Acacia harpophylla open forest on clay plains</t>
  </si>
  <si>
    <t>Casuarina cristata forms a fairly continuous canopy (12-20m high) and may occur in pure stands. Scattered Acacia harpophylla may form part of the canopy or form a lower tree layer (8-15m high). Eucalyptus spp. occasionally occur in the canopy. A moderatel</t>
  </si>
  <si>
    <t>6.4.2</t>
  </si>
  <si>
    <t>Potential habitat for near threatened and endangered species including painted honeyeater (Grantiella picta).</t>
  </si>
  <si>
    <t>Neldner (1984), 4; Galloway et al. (1974), LU54, 56, 59</t>
  </si>
  <si>
    <t>Acacia cambagei +/- Casuarina cristata low open forest on clay plains</t>
  </si>
  <si>
    <t>Acacia cambagei predominates forming a fairly continuous low open-forest (to open-forest) canopy (8-12m tall). It usually occurs in pure stands, however scattered Casuarina cristata or A. harpophylla form part of the canopy and scattered or sometimes Euca</t>
  </si>
  <si>
    <t>6.4.1</t>
  </si>
  <si>
    <t>6.3.25:  Some areas are subject to scalding (Mills and Lee, 1990, LU36). Areas in southeast of the bioregion subject to clearing. The density and composition of the shrub and ground layers varies with the location and the seasonal conditions.
6.3.25a: Occ</t>
  </si>
  <si>
    <t>5, 1, 3</t>
  </si>
  <si>
    <t>Neldner (1984), 42a, 42b; Mills and Lee (1990), G2 (LU36)</t>
  </si>
  <si>
    <t>Acacia harpophylla and/or A. cambagei low woodland to woodland on alluvial plains</t>
  </si>
  <si>
    <t>Acacia harpophylla +/- A. cambagei predominates forming a distinct but discontinuous canopy (4-10m high). A. cambagei occasionally replaces A. harpophylla as the dominant low tree. In places, A. harpophylla is the only woody species and forms a groved low</t>
  </si>
  <si>
    <t>6.3.25</t>
  </si>
  <si>
    <t>6.3.24: Occurs east of the Warrego River, predominantly in subregion 1 with scattered areas in subregion 2 and 5. This regional ecosystem has been extensively cleared and/or thinned throughout its range.
6.3.24a:  The vegetation community 6.3.24a is local</t>
  </si>
  <si>
    <t>Narkoola NP (R)</t>
  </si>
  <si>
    <t>1, (5), (2)</t>
  </si>
  <si>
    <t>Galloway et al. (1974), LU 68, 71; Neldner (1984), 32b; Mills and Lee (1990), W5 (LU 11)</t>
  </si>
  <si>
    <t>Eucalyptus coolabah or E. populnea woodland on alluvial plains</t>
  </si>
  <si>
    <t>Eucalyptus coolabah and/or E. populnea predominates forming a distinct open-woodland (to low open-woodland) canopy. Scattered Acacia cambagei, A. harpophylla and Casuarina cristata may also be present in the tree layer or be locally dominant. Scattered ta</t>
  </si>
  <si>
    <t>6.3.24</t>
  </si>
  <si>
    <t>All the springs are within Great Artesian Basin discharge areas. In the Eulo area this regional ecosystem is often associated with granite intrusions (6.12.1).</t>
  </si>
  <si>
    <t>Habitat for near threatened flora including Eriocaulon carsonii, Myriophyllum artesium and Sporobolus pamelae, endemic snails and other endemic invertebrates (Ponder in press).</t>
  </si>
  <si>
    <t>Habermehl (1982) Ponder (in press); Fairfax and Fensham (submitted); Fensham and Fairfax (2002);Fensham et al. (2004)</t>
  </si>
  <si>
    <t>Springs on recent alluvia, ancient alluvia and fine-grained sedimentary rock</t>
  </si>
  <si>
    <t>Springs associated with natural discharge areas from the Great Artesian Basin. Occurs on recent alluvia, ancient alluvia and fine-grained sedimentary rock (shales). (BVG1M: 34e)</t>
  </si>
  <si>
    <t>Most of the remaining areas have been impacted by artificial water extraction, excavation, pig rooting and stock trampling.</t>
  </si>
  <si>
    <t>6.3.23</t>
  </si>
  <si>
    <t>Warrego River.</t>
  </si>
  <si>
    <t>Binya NP</t>
  </si>
  <si>
    <t>5, 4, (6)</t>
  </si>
  <si>
    <t>Neldner (1984), 60; Mills and Lee (1990), D2 (LU22)</t>
  </si>
  <si>
    <t>Acacia victoriae +/- Eucalyptus spp. tall open shrubland on old levees</t>
  </si>
  <si>
    <t xml:space="preserve">Acacia victoriae forms a distinct but open-shrubland to shrubby open-grassland with scattered emergent trees such as Eucalyptus populnea, Corymbia terminalis, Atalaya hemiglauca, Ventilago viminalis and Acacia excelsa. The ground layer varies seasonally, </t>
  </si>
  <si>
    <t>Heavy buffel grass *Pennisetum ciliare infestation has displaced native species from the ground layer in many areas.</t>
  </si>
  <si>
    <t>6.3.22</t>
  </si>
  <si>
    <t>Binya NP, Culgoa Floodplain NP</t>
  </si>
  <si>
    <t>5, (3)</t>
  </si>
  <si>
    <t>Neldner (1984), 38a; Mills and Lee (1990), D1 (LU 60 and 62)</t>
  </si>
  <si>
    <t>Acacia aneura, A. excelsa and/or Geijera parviflora low woodland on low alluvial sand dunes</t>
  </si>
  <si>
    <t>Acacia aneura usually predominates and together with A. excelsa or Geijera parviflora and other tree species forms a distinct but discontinuous canopy (8-9m high). In some areas, with slightly yellower soils, Geijera parviflora dominates the canopy. Other</t>
  </si>
  <si>
    <t>6.3.21</t>
  </si>
  <si>
    <t>6.3.18:  This regional ecosystem has been extensively cleared and or thinned throughout its range. This regional ecosystem encompasses areas that are known locally as 'box flats'.</t>
  </si>
  <si>
    <t>Thrushton NP, Mariala NP, Narkoola NP, Culgoa Floodplain NP, Binya NP, Currawinya NP</t>
  </si>
  <si>
    <t>2, 6, 3, 4, 1, 5, 8</t>
  </si>
  <si>
    <t>Neldner (1984), 23c; Mills and Lee (1990), E2, E3, E4 (LU 26, 27, 28)</t>
  </si>
  <si>
    <t>Eucalyptus populnea +/- Eremophila mitchellii +/- Acacia aneura +/- E. melanophloia woodland on flat alluvial plains</t>
  </si>
  <si>
    <t>Eucalyptus populnea +/- Eremophila mitchellii +/- Acacia aneura +/- Eucalyptus melanophloia woodland on flat alluvial plains</t>
  </si>
  <si>
    <t>Eucalyptus populnea predominates forming a well-developed but discontinuous canopy. E. melanophloia frequently forms part of the canopy and Acacia aneura generally occurs as a scattered understorey tree. Scattered tall shrubs are frequent with species var</t>
  </si>
  <si>
    <t>6.3.18</t>
  </si>
  <si>
    <t>Habitat for high diversity of fauna.</t>
  </si>
  <si>
    <t>1, 4, 2, 5, (6)</t>
  </si>
  <si>
    <t>Galloway et al. (1974), LU 60; Neldner (1984), 11b, 11c, 11d; Mills and Lee (1990), D3 (LU63)</t>
  </si>
  <si>
    <t>Callitris glaucophylla, Corymbia tessellaris, Acacia excelsa +/- C. clarksoniana open woodland on old alluvial dunes and sand plains</t>
  </si>
  <si>
    <t xml:space="preserve">Callitris glaucophylla usually predominates and forms a well-defined but discontinuous canopy (10-14m high). Corymbia tessellaris and C. clarksoniana and sometimes Eucalyptus melanophloia, Angophora melanoxylon or E. populnea form a sparse, emergent tree </t>
  </si>
  <si>
    <t>Heavy buffel grass *Pennisetum ciliare infestation has displaced native species from the ground layer in many of the remaining areas. Larger Callitris trees have been killed due to thinning and/or fire in many areas.</t>
  </si>
  <si>
    <t>6.3.17</t>
  </si>
  <si>
    <t>Shrubs may be particularly prominent after disturbance.</t>
  </si>
  <si>
    <t>Neldner (1984), 11a; Mills and Lee (1990), D1 (LU61), W3 (LU 61)</t>
  </si>
  <si>
    <t>Callitris glaucophylla, Acacia excelsa, Geijera parviflora +/- A. aneura woodland on alluvial dunes</t>
  </si>
  <si>
    <t>Callitris glaucophylla, Acacia excelsa, Geijera parviflora +/- Acacia aneura woodland on alluvial dunes</t>
  </si>
  <si>
    <t>Callitris glaucophylla predominates and forms a distinct but discontinuous canopy (9-11m high) and in places forming pure stands. Scattered low trees and tall shrubs including Acacia excelsa, Geijera parviflora, Psydrax oleifolia and Acacia aneura and les</t>
  </si>
  <si>
    <t>6.3.16</t>
  </si>
  <si>
    <t>Mainly occurs on floodplains of the Warrego and Ward Rivers. Generally in good condition (Mills and Lee, 1990, 206).Naturalised species associated with this regional ecosystem include *Malvastrum americanum and *Hibiscus trionum. This regional ecosystem m</t>
  </si>
  <si>
    <t>Neldner (1984), 66; Mills and Lee (1990), A1 (LU 4)</t>
  </si>
  <si>
    <t>Astrebla lappacea, A. pectinata +/- A. elymoides grassland on alluvium</t>
  </si>
  <si>
    <t>Astrebla lappacea is dominant (10-50% projected foliage cover), with A. elymoides frequently abundant (5-30%) and A. pectinata occasionally abundant. Short lived perennial grasses such as Dichanthium sericeum, Panicum decompositum and Digitaria divaricati</t>
  </si>
  <si>
    <t>6.3.15</t>
  </si>
  <si>
    <t>Mainly occurs on floodplains of the Warrego River (subregion 5) with lesser areas on the alluvial plains in other pats of the bioregion. Generally in good condition (Mills and Lee, 1990). The presence of Dichanthium sericeum may vary with seasonal rainfal</t>
  </si>
  <si>
    <t>Habitat for threatened flora species including Picris evae.</t>
  </si>
  <si>
    <t>Binya NP, Idalia NP, Hell Hole Gorge NP, Narkoola NP (R)</t>
  </si>
  <si>
    <t>5, 1, 8, 9, 6, (4.4), (4), (10), (11), (3)</t>
  </si>
  <si>
    <t>Galloway et al. (1974), LU 69; Neldner (1984), 70a, 70d; Mills and Lee (1990), A2 (LU 16)</t>
  </si>
  <si>
    <t>Astrebla spp., Dichanthium spp. open grassland on alluvium</t>
  </si>
  <si>
    <t>Astrebla spp. often Astrebla elymoides and A. lappacea are dominant perennial grasses, with the shorter-lived Dichanthium sericeum abundant and often dominant during favourable seasons. A. squarrosa is often abundant particularly towards drainage lines. A</t>
  </si>
  <si>
    <t>6.3.14</t>
  </si>
  <si>
    <t>6.3.13:  Widespread scalding and loss of topsoil is evident (Mills and Lee, 1990). Extensive (&gt;80% medium value) areas of bare ground due to intensive total grazing pressure (Mills and Lee 1990). Floristic composition varies with seasonal rainfall.
6.3.13</t>
  </si>
  <si>
    <t>Potential habitat for threatened flora species including Sclerolaena walkeri.</t>
  </si>
  <si>
    <t>Welford NP, Currawinya NP, Idalia NP, Culgoa Floodplain NP, Binya NP</t>
  </si>
  <si>
    <t>10, 8, 5, 9, 11, (7), (5.5)</t>
  </si>
  <si>
    <t>Dawson (1974), A1 (LU 24), A3, W1 (LU 24, 35); Neldner (1984), 68a, 68b, 68c, 68d, 69, 70c; Mills and Lee (1990), A3 (LU 18)</t>
  </si>
  <si>
    <t>Atriplex spp., Sclerolaena spp., species of Asteraceae and/or short grasses open herbland on alluvial plains</t>
  </si>
  <si>
    <t>Forbs, frequently Atriplex spp. and Sclerolaena spp., predominate with short grasses present, becoming co-dominant or dominant in some situations. Frequent and seasonally prominent species include the grasses Sporobolus actinocladus, Chloris pectinata, Ox</t>
  </si>
  <si>
    <t>6.3.13</t>
  </si>
  <si>
    <t>Very restricted type, often heavily grazed. Mediocre to poor condition due to extensive scalding and erosion (Mills and Lee, 1990).</t>
  </si>
  <si>
    <t>Potential drought refuge areas for fauna species.</t>
  </si>
  <si>
    <t>3, 5, 2, 6, (4)</t>
  </si>
  <si>
    <t>Neldner (1984), 73a (149); Mills and Lee (1990), L2 (LU 66, 68, 71)</t>
  </si>
  <si>
    <t>Acacia omalophylla +/- A. microsperma +/- Eucalyptus coolabah tall open shrubland on alluvium</t>
  </si>
  <si>
    <t>The canopy ranges from a tall open-shrubland to low woodland and is dominated by either Acacia microsperma, A. omalophylla, A. harpophylla, Eucalyptus coolabah or Casuarina cristata. A low shrub layer is absent, but scattered Eremophila glabra and Muehlen</t>
  </si>
  <si>
    <t>6.3.12</t>
  </si>
  <si>
    <t>6.3.11:  Heavily impacted or modified by total grazing pressure. Habitat for feral pigs which impact on the ground layer of this and adjacent regional ecosystems. Fringing areas are often in poor condition due to extensive scalding and erosion (Dawson, 19</t>
  </si>
  <si>
    <t>These wetlands are associated with a diverse and abundant invertebrate and water bird fauna (Kingsford et al. 2001, Timms 2006).</t>
  </si>
  <si>
    <t>7, 3, 5, 10, 8, (11), (2), (6)</t>
  </si>
  <si>
    <t>Dawson (1974), L2 (LU 15, 16, 17, 18, 19, 20); Neldner (1984), 73b (162), 73c (163), 73d (158, 160); Mills and Lee (1990), L2 (LU 67, 69); Kingsford et al. (2001), Pans and spike rush swamps and freshwater lakes; Timms (2006)</t>
  </si>
  <si>
    <t>Eleocharis pallens +/- short grasses +/- Eragrostis australasica open herbland on clays, associated with ephemeral lakes, billabongs and permanent waterholes</t>
  </si>
  <si>
    <t>Eleocharis pallens +/- short grasses or Eragrostis australasica or Marsilea spp. open forbland or Muehlenbeckia florulenta shrubland. An open-woodland of Eucalyptus spp., particularly E. largiflorens but also E. populnea and sometimes E. populnea or E. me</t>
  </si>
  <si>
    <t>6.3.11</t>
  </si>
  <si>
    <t>SS</t>
  </si>
  <si>
    <t>6.3.10:  Heavily impacted by stock trampling. On margins of larger lakes, a zone of Cyperus gymnocaulos open-sedgeland (up to 3m wide) may be associated with this complex.</t>
  </si>
  <si>
    <t xml:space="preserve">This wetland regional ecosystem is often associated with larger salt lakes which can support large densities of water birds and include sites for colonial breeding water birds such as the Australian Pelican (Pelecanus conspicullatus), Black Swans (Cygnus </t>
  </si>
  <si>
    <t>7, 3, (8)</t>
  </si>
  <si>
    <t>Dawson (1974), D8 (LU 1, 30); Neldner (1984), 63 (159); Kingsford et al. (2001), Salt lakes; Timms (2006)</t>
  </si>
  <si>
    <t>Halosarcia spp. open succulent shrubland on alluvium</t>
  </si>
  <si>
    <t>Tecticornia spp. open succulent shrubland on alluvium</t>
  </si>
  <si>
    <t>Tecticornia spp. open succulent shrubland or open water with submerged macrophytes or bare ground. Tecticornia indica subsp. leiostachya and T. pergranulata predominate, with other isolated low shrubs emerging. Generally trees and shrubs are absent althou</t>
  </si>
  <si>
    <t>A regional ecosystem with a restricted distribution and remaining areas subject to compaction and lack of regeneration.</t>
  </si>
  <si>
    <t>6.3.10</t>
  </si>
  <si>
    <t>Has been subjected to extensive clearing and/or thinning.</t>
  </si>
  <si>
    <t>High fauna diversity, particularly mammal and bird species.</t>
  </si>
  <si>
    <t>[Currawinya NP]</t>
  </si>
  <si>
    <t>5, 6, 10, 4, (8), (7), (4.4)</t>
  </si>
  <si>
    <t>Neldner (1984), 32b (32); Mills and Lee (1990), W5 (LU11)</t>
  </si>
  <si>
    <t>Eucalyptus coolabah, E. populnea open woodland on alluvium</t>
  </si>
  <si>
    <t>Eucalyptus coolabah +/- E. populnea predominates forming a distinct but open-woodland (to low open-woodland) canopy. Scattered tall shrubs and low trees often occur including Eremophila bignoniiflora and the low shrubs Maireana aphylla and Eremophila poly</t>
  </si>
  <si>
    <t>6.3.9</t>
  </si>
  <si>
    <t>Confined largely to the lower Paroo River (subregion 7 ) with smaller areas occurring to east of the Warrego River (subregion 1 and 5). Merges with a similar regional ecosystem (11.3.16) in the Brigalow Belt bioregion. Many small areas on the lower Parroo</t>
  </si>
  <si>
    <t>Northern extremity of regional ecosystem's distribution which extends into New South Wales. Provides valuable habitat for a high number of fauna species, particularly birds (Kingsford et al. 2001).</t>
  </si>
  <si>
    <t>7, 5, 1, (8), (3)</t>
  </si>
  <si>
    <t>Neldner (1984), 16 (27); Kingsford et al. (2001), Black box, river channels and waterholes; Timms and Boulton (2001), blackbox depressions.</t>
  </si>
  <si>
    <t>Eucalyptus largiflorens +/- Acacia cambagei woodland on alluvium</t>
  </si>
  <si>
    <t>Eucalyptus largiflorens forms a distinct but discontinuous canopy. Scattered E. coolabah or E. populnea low trees may be present and (in the east) groves of Acacia cambagei, A. harpophylla or A. omalophylla occasionally occur. Muehlenbeckia florulenta low</t>
  </si>
  <si>
    <t>6.3.8</t>
  </si>
  <si>
    <t>Confined largely to the lower Warrego River floodplain (subregion 5).</t>
  </si>
  <si>
    <t>Binya NP, Culgoa Floodplain NP, Narkoola NP (R)</t>
  </si>
  <si>
    <t>Neldner (1984), 47b (34); Mills and Lee (1990), W8 (LU 20); Kingsford et al. (2001), floodplains</t>
  </si>
  <si>
    <t>Eucalyptus coolabah, Acacia stenophylla low open woodland on alluvium</t>
  </si>
  <si>
    <t>Eucalyptus coolabah predominates forming a well-defined but discontinuous low open-woodland canopy (5-7m) and sometimes forming a tussock grassland with scattered trees. Scattered tall shrubs and low trees often occur including Eremophila bignoniiflora an</t>
  </si>
  <si>
    <t>6.3.7</t>
  </si>
  <si>
    <t>Some clearing is occurring. Scalding is common around margins (Mills and Lee, 1990, 219).Naturalised species associated with this regional ecosystem include *Malvastrum americanum and *Portulaca oleracea.</t>
  </si>
  <si>
    <t>Welford NP, Culgoa Floodplain NP, Narkoola NP (R), Binya NP</t>
  </si>
  <si>
    <t>5, 10, (8), (9), (6), (5.5)</t>
  </si>
  <si>
    <t>Dawson (1974), G2 (LU 34); Neldner (1984), 40b (115), 44a (118), 44b (117, in south); Mills and Lee (1990), G2 (LU 34)</t>
  </si>
  <si>
    <t>Acacia cambagei low woodland on braided channels or alluvial plains</t>
  </si>
  <si>
    <t>Acacia cambagei predominates and together with other tree species, such as Atalaya hemiglauca and Flindersia maculosa, forms a distinct but discontinuous low woodland to low open-woodland canopy. Acacia cambagei trees occasionally occur in groves. A shrub</t>
  </si>
  <si>
    <t>6.3.6</t>
  </si>
  <si>
    <t xml:space="preserve">6.3.5: Mainly associated with the floodplains of the Warrego, Paroo, and Bulloo Rivers. Clearing is occurring in some areas. Naturalised species associated with this regional ecosystem include *Malvastrum americanum and *Portulaca oleracea. Highly valued </t>
  </si>
  <si>
    <t>High fauna diversity, particularly bird species.</t>
  </si>
  <si>
    <t>Currawinya NP, Idalia NP, Hell Hole Gorge NP, Binya NP</t>
  </si>
  <si>
    <t>10, 8, 5, 5.6, 7, 5.9, (6), (9)</t>
  </si>
  <si>
    <t>Dawson (1974), W2 (LU 41); Boyland (1984), 7a; Neldner (1984), 21a (29), 21b (28); Mills and Lee (1990), W2 (LU 19), W3 (LU 5)</t>
  </si>
  <si>
    <t>Eucalyptus ochrophloia +/- Acacia cambagei +/- E. coolabah woodland on alluvium</t>
  </si>
  <si>
    <t xml:space="preserve">Eucalyptus ochrophloia predominates forming a well-defined but discontinuous canopy. Scattered Acacia cambagei and E. coolabah trees and Eremophila bignoniiflora tall shrubs frequently occur below this canopy. Low shrubs are scattered in the drier areas, </t>
  </si>
  <si>
    <t>6.3.5</t>
  </si>
  <si>
    <t>Occurs mainly west of the Warrego River Clearing and associated introduction of exotic pasture species is occurring in some areas. Naturalised species associated with this regional ecosystem include *Portulaca oleracea.</t>
  </si>
  <si>
    <t>High fauna diversity, particularly bird species. Highly valued for honey production.</t>
  </si>
  <si>
    <t>Currawinya NP, Narkoola NP</t>
  </si>
  <si>
    <t>8, 10, 5, 6, 7, (1)</t>
  </si>
  <si>
    <t>Dawson (1974), W1, (LU 39, 40), W3 (LU 40), W6 (LU 34); Neldner (1984), 10; Mills and Lee (1990), W2 (LU 17)</t>
  </si>
  <si>
    <t>Acacia cambagei +/- Eucalyptus ochrophloia woodland on alluvium</t>
  </si>
  <si>
    <t>Acacia cambagei forms a distinct but broken woodland canopy (8-10m) with frequent emergent Eucalyptus ochrophloia (10-12m) trees. E. ochrophloia may form a woodland to open-forest on wetter, gilgai microrelief. Scattered tall shrubs frequently occur and E</t>
  </si>
  <si>
    <t>6.3.4</t>
  </si>
  <si>
    <t>6.3.3:  Highly modified structural and floristic composition as a result of high total grazing pressure. Occurs on channels of larger river systems compared to 6.3.1 and 6.3.2 which occur on medium and small systems. The naturalised species *Xanthium occi</t>
  </si>
  <si>
    <t xml:space="preserve">High fauna diversity, particularly bird and mammal (including Koala - Gordon et al. 1988) species. Often includes large permanent waterholes which provide important wetland and fauna refuge habitat. This regional ecosystem is floristically rich with more </t>
  </si>
  <si>
    <t>Currawinya NP, Thrushton NP, Binya NP</t>
  </si>
  <si>
    <t>10, 8, 5, 1, 2, 5.6, 4, (6), (7), (4.4)</t>
  </si>
  <si>
    <t>Dawson (1974), W7 (LU 26); Neldner (1984), 12a; Mills and Lee (1990), W6 (LU 2); Kingsford et al. (2001), River channels and waterholes</t>
  </si>
  <si>
    <t>Eucalyptus camaldulensis +/- E. coolabah +/- E. populnea, Acacia stenophylla woodland on alluvium</t>
  </si>
  <si>
    <t>Eucalyptus camaldulensis and/or E. coolabah +/- E. populnea predominate depending on local habitat conditions and form a distinct but discontinuous canopy. An open to sparse, tall shrub layer is frequently present dominated by species including Acacia sal</t>
  </si>
  <si>
    <t>6.3.3</t>
  </si>
  <si>
    <t>6.3.2: Occurs on medium to small drainage lines with clay soils in the more western parts of the region compared to 6.3.1 which occurs on sandier soils and in more eastern parts. Highly modified structural and floristic composition as a result of high tot</t>
  </si>
  <si>
    <t>Welford NP</t>
  </si>
  <si>
    <t>8, 10, 9, 4.4, (11)</t>
  </si>
  <si>
    <t>Dawson (1974), W4 (LU 42); Boyland (1984), 1b; Neldner (1984), 12c (26), 47a; Mills (1980), W2 (LU 70)</t>
  </si>
  <si>
    <t>Eucalyptus camaldulensis +/- E. coolabah +/- Acacia cambagei woodland on major drainage lines/rivers</t>
  </si>
  <si>
    <t>Eucalyptus camaldulensis with E. coolabah or occasionally Acacia cambagei predominating, form a distinct but discontinuous woodland to low woodland canopy layer (7-11m). Other scattered trees such as Atalaya hemiglauca, Lysiphyllum gilvum, Melaleuca trich</t>
  </si>
  <si>
    <t>6.3.2</t>
  </si>
  <si>
    <t>6.3.1: Generally occurs on medium to small drainage lines with sandy soils in the eastern parts of the region compared to 6.3.2 which occurs on clay soils in the more western parts and 6.3.3 which occurs on larger river systems. Highly modified structural</t>
  </si>
  <si>
    <t>4, 8, 6, 2, 3, (5)</t>
  </si>
  <si>
    <t>Neldner (1984), 12b (24); Mills and Lee (1990), W1 (LU 1)</t>
  </si>
  <si>
    <t>Eucalyptus camaldulensis woodland on alluvium within Acacia aneura associations</t>
  </si>
  <si>
    <t>Eucalyptus camaldulensis woodland fringing main channels and on adjacent terraces of medium to small drainage lines with narrow alluvial plains. E. populnea is often present and may be locally dominant. Occasional clumps of Melaleuca trichostachya occur a</t>
  </si>
  <si>
    <t>6.3.1</t>
  </si>
  <si>
    <t>OH</t>
  </si>
  <si>
    <t>STRATEGY: Exclude fire. ISSUES: Unlikely to burn due to generally sparse nature. Rarely enough fuel load to burn in any case.</t>
  </si>
  <si>
    <t>Habitat for threatened fauna species including kowari Dasyuroides byrnei.</t>
  </si>
  <si>
    <t>Diamantina NP</t>
  </si>
  <si>
    <t>Wilson and Purdie (1990a), F1 (46); Mills and Boyland (1979) F3 (62), F8 (68); Neldner (1991), 47c; Boyland (1984), 27</t>
  </si>
  <si>
    <t>Atriplex spp., Sclerolaena spp., Salsola kali open herbland on Cretaceous sediments</t>
  </si>
  <si>
    <t>Atriplex spp., Salsola kali and Sclerolaena spp. usually predominate and form an open-herbland. Short grasses such as Astrebla pectinata, Dactyloctenium radulans and Sporobolus actinocladus may predominate after wet summers. Other ephemeral forbs and gras</t>
  </si>
  <si>
    <t>5.9.5</t>
  </si>
  <si>
    <t>5.9.4:  Some localised sheet erosion and associated change in floristic composition evident (Wilson and Purdie 1990b; F4).</t>
  </si>
  <si>
    <t>Diamantina NP, Goneaway NP</t>
  </si>
  <si>
    <t>4, 2, 1, (5), (10)</t>
  </si>
  <si>
    <t>Wilson and Purdie (1990a), P1 (56); Neldner (1991), 47b (96)</t>
  </si>
  <si>
    <t>Aristida contorta +/- short grasses +/- forbs on Cretaceous sediments with dense gravel cover</t>
  </si>
  <si>
    <t>Aristida contorta usually predominates forming an open- to sparse-tussock grassland. Other short grasses such as Oxychloris scariosa, Enneapogon avenaceus and Sporobolus actinocladus may be codominant. Ephemeral grasses such as Brachyachne prostrata, Eria</t>
  </si>
  <si>
    <t>5.9.4</t>
  </si>
  <si>
    <t>5.9.3:  Surface stone (gibbers) may be desert varnished (Dawson, 1984; Wilson and Purdie, 1992). Composition of flora depends on seasonal conditions and past land use. Astrebla elymoides and A. squarrosa associated with infrequent gilgai. A fluctuating cl</t>
  </si>
  <si>
    <t>Diamantina NP, Simpson Desert NP, Bladensburg NP</t>
  </si>
  <si>
    <t>2, 4, 6, (5)</t>
  </si>
  <si>
    <t>Neldner (1991), 47a (92); Boyland (1984), 27; Dawson (1974), F1-4 (84, 85); Wilson and Purdie (1992), F4 (55); Mills (1980), F2 (69)</t>
  </si>
  <si>
    <t>Astrebla pectinata +/- short grasses +/- forbs on Cretaceous sediments with gibbers</t>
  </si>
  <si>
    <t>Astrebla pectinata predominates forming a distinct but discontinuous canopy (5-30% cover). Other tussock grasses may be present occupying the spaces between the tussocks of A. pectinata. Dactyloctenium radulans, Brachyachne convergens and Iseilema spp. ma</t>
  </si>
  <si>
    <t>5.9.3</t>
  </si>
  <si>
    <t>24b</t>
  </si>
  <si>
    <t>Many Acacia georginae tall shrubs stand dead with little regeneration present.</t>
  </si>
  <si>
    <t xml:space="preserve">SEASON: Various (storm season / wet season or winter). INTENSITY: Low. INTERVAL: Interval will depend on (a) need for burning, (b) seasonal conditions and (c) grazing pressure. Not to be targeted for burning unless in need of protection. STRATEGY: Aim to </t>
  </si>
  <si>
    <t>Habitat for threatened flora species including Eremophila tetraptera.</t>
  </si>
  <si>
    <t>Neldner (1991), 33 (52); Wilson and Purdie (1990a), R3 (29)</t>
  </si>
  <si>
    <t>Senna artemisioides subsp. helmsii +/- Senna artemisioides subsp. oligophylla +/- Acacia georginae +/- Acacia spp. open shrubland on Cambrian limestone</t>
  </si>
  <si>
    <t>Senna artemisioides subsp. helmsii and S. artemisioides subsp. oligophylla predominate forming a distinct, open to mid-dense low shrub layer (1.0-1.5m tall). Other low shrubs are frequently present. Scattered emergent low trees may be present in places. T</t>
  </si>
  <si>
    <t>5.9.2</t>
  </si>
  <si>
    <t>2, 1, 4, (10)</t>
  </si>
  <si>
    <t>Neldner (1991), 34 (53, 54); Wilson and Purdie (1990a), R3 (29)</t>
  </si>
  <si>
    <t>Senna spp., Eremophila spp. +/- Acacia tetragonophylla open shrubland on Tertiary on flat to undulating tops and scarps of dissected tablelands.</t>
  </si>
  <si>
    <t>Senna spp., Eremophila spp. +/- Acacia tetragonophylla open shrubland on Tertiary limestone</t>
  </si>
  <si>
    <t>A variety of low shrub species occur together to form an open-shrubland. Senna artemisioides subsp. helmsii, S. artemisioides subsp. oligophylla, S. glutinosa subsp. pruinosa, Eremophila freelingii and Dodonaea microzyga usually dominate the low shrub lay</t>
  </si>
  <si>
    <t>5.9.1</t>
  </si>
  <si>
    <t>Toko Range</t>
  </si>
  <si>
    <t>SEASON: Various (wet season or winter). INTENSITY: Low - moderate. INTERVAL: Interval will depend on (a) need for burning, (b) seasonal conditions and (c) grazing pressure. Not to be targeted for burning unless in need of protection. STRATEGY: Aim to excl</t>
  </si>
  <si>
    <t>Neldner (1991), 32d (36)</t>
  </si>
  <si>
    <t>Acacia stowardii, Hakea eyreana +/- A. aneura +/- Eremophila freelingii open shrubland on Ordovician sandstones</t>
  </si>
  <si>
    <t>Acacia stowardii predominates and together with Hakea eyreana forms a sparse canopy layer. Scattered emergent Acacia aneura and Corymbia terminalis (6-7m tall) are frequently present. A number of scattered shrubs are present, but do not form a conspicuous</t>
  </si>
  <si>
    <t>5.7.14</t>
  </si>
  <si>
    <t>2, 1, (4.2)</t>
  </si>
  <si>
    <t>Neldner (1991), 27b (33); Wilson and Purdie (1990a), R2 (27)</t>
  </si>
  <si>
    <t>Acacia cyperophylla +/- A. cambagei or A. georginae +/- Atalaya hemiglauca tall shrubland on drainage lines within low Ordovician ranges</t>
  </si>
  <si>
    <t>Acacia cyperophylla var. cyperophylla predominates forming a distinct but discontinuous canopy (4-7 m, up to 11m tall). Acacia cambagei or A. georginae (4-5m tall) frequently occur as codominants, and Atalaya hemiglauca is usually present as scattered tal</t>
  </si>
  <si>
    <t>5.7.13</t>
  </si>
  <si>
    <t>In the central-east, and Allen's Range south of Winton.</t>
  </si>
  <si>
    <t>Bladensburg NP</t>
  </si>
  <si>
    <t>2, 1, 4, (4.1)</t>
  </si>
  <si>
    <t>Neldner (1991), 27a (32); Boyland (1984), E; Wilson and Purdie (1990a), R2 (26)</t>
  </si>
  <si>
    <t>Acacia cyperophylla +/- A. aneura tall shrubland on scarps and hills of low Ordovician ranges</t>
  </si>
  <si>
    <t>Acacia cyperophylla var. cyperophylla, frequently with A. aneura, forms a distinct but very discontinuous tall shrub layer (2-6m tall). In the central-east, A. cyperophylla var. cyperophylla forms low woodlands (7-10m tall; 10-15 % PFC). Scattered low shr</t>
  </si>
  <si>
    <t>5.7.12</t>
  </si>
  <si>
    <t>Soils subject to sheet and some gully erosion with associated change in floristic composition (Wilson and Purdie 1990b; P2). Occasionally, scattered Acacia stowardii is present.</t>
  </si>
  <si>
    <t>2, (3), (10), (1)</t>
  </si>
  <si>
    <t>Wilson and Purdie (1990a), P2, minor F4 (60); Neldner (1991), 50 (104)</t>
  </si>
  <si>
    <t>Fluctuating climax of Atriplex spp., Sclerolaena sp. +/- short grasses open herbland on mantled pediments with dense silcrete cover</t>
  </si>
  <si>
    <t>Ephemeral forbs usually predominate with Atriplex spongiosa, Sclerolaena lanicuspis and S. glabra being the most abundant. Atriplex fissivalvis, Rhodanthe floribunda, Maireana ciliata and Osteocarpum dipterocarpum are locally abundant, while Gnephosis ara</t>
  </si>
  <si>
    <t>5.7.11</t>
  </si>
  <si>
    <t>Neldner (1991), 46d (98)</t>
  </si>
  <si>
    <t>Aristida latifolia and A. contorta sparse grassland wooded with Acacia tetragonophylla +/- Senna spp. on Cretaceous sediments</t>
  </si>
  <si>
    <t>Aristida latifolia predominates forming a sparse- to open-tussock grassland. In places, the soil is virtually devoid of vegetation. A. contorta and sparsely scattered tussocks of Astrebla pectinata are frequent. Ephemeral grasses such as Enneapogon avenac</t>
  </si>
  <si>
    <t>5.7.10</t>
  </si>
  <si>
    <t>Neldner (1991), 46c (101); Wilson and Purdie (1990a), H1 (16); Turner et al. (1978), R2 (72)</t>
  </si>
  <si>
    <t>Aristida spp., Eriachne pulchella open grassland wooded with Eucalyptus spp. +/- Acacia stowardii on plains</t>
  </si>
  <si>
    <t>Aristida contorta, Eriachne pulchella and Eragrostis pergracilis are the most frequent grasses, and usually form a seasonally variable sparse-tussock grassland or sparse-herbland. Forbs may be common seasonally, but occur infrequently. Low trees and low s</t>
  </si>
  <si>
    <t>5.7.9</t>
  </si>
  <si>
    <t>Lack of Acacia peuce regeneration possibly due to grazing pressure.</t>
  </si>
  <si>
    <t>STRATEGY: Exclude fire. ISSUES: Acacia peuce is fire sensitive and are thought to be unable to survive fire events. Three populations of Acacia peuce exist - one in the NT and two in Qld (one near Birdsville and the other near Boulia). The Birdsville popu</t>
  </si>
  <si>
    <t>Habitat for threatened species of flora (Acacia peuce) and of fauna (kowari Dasyuroides byrnei, and grey falcon (Falco hypoleucos). The ecosystem supports a high density of raptors with nesting sites including the grey falcon mentioned above.</t>
  </si>
  <si>
    <t>Deveson, (1980); Boyland (1984), 5</t>
  </si>
  <si>
    <t>Acacia peuce low open woodland between dunes</t>
  </si>
  <si>
    <t>Acacia peuce occurs in mono-specific stands, forming a low open-woodland. Scattered low shrubs such as Senna artemisioides sub. oligophylla, S. artemisioides subsp. coriacea, S. phyllodinea, Eremophila maculata, Enchylaena tomentosa and Maireana aphylla u</t>
  </si>
  <si>
    <t>Remnant areas show a lack of Acacia peuce regeneration possibly due to grazing pressure.</t>
  </si>
  <si>
    <t>5.7.8</t>
  </si>
  <si>
    <t>Simpson Desert NP, Bladensburg NP, Diamantina NP, Lochern NP</t>
  </si>
  <si>
    <t>4, 6, 2, (10)</t>
  </si>
  <si>
    <t>Neldner (1991), 26d (15); Boyland (1984), 15a</t>
  </si>
  <si>
    <t>Acacia cambagei tall shrubland with Eragrostis xerophila, Sporobolus actinocladus on sediments on undulating plains</t>
  </si>
  <si>
    <t>Acacia cambagei predominates and forms a distinct but discontinuous canopy. Other trees and shrubs are very sparse, except for young A. cambagei, which is dense in most areas. The ground layer are open and variable, with Eragrostis xerophila and Sporobolu</t>
  </si>
  <si>
    <t>5.7.7</t>
  </si>
  <si>
    <t>SEASON: Various (storm season / wet season or winter). INTENSITY: Low - moderate. INTERVAL: Interval will depend on (a) need for burning, (b) seasonal conditions and (c) grazing pressure. Not to be targeted for burning unless in need of protection. STRATE</t>
  </si>
  <si>
    <t>Bladensburg NP, Welford NP, Lark Quarry CP</t>
  </si>
  <si>
    <t>4, 6.9, (5)</t>
  </si>
  <si>
    <t>Neldner (1991), 26a (19); Boyland (1984), 15a; Wilson and Purdie (1990a), R1 (36); ;Turner et al. (1978), R3 (10)</t>
  </si>
  <si>
    <t>Acacia cambagei tall shrubland with Triodia spp. +/- Senna spp. on eroding pediments</t>
  </si>
  <si>
    <t xml:space="preserve">Acacia cambagei predominates forming a distinct but discontinuous canopy. Scattered Apophyllum anomalum (1-2m high) and Senna spp. (1m high) shrubs are locally prominent. The ground layer is sparse to open and usually dominated by Triodia brizoides or T. </t>
  </si>
  <si>
    <t>5.7.6</t>
  </si>
  <si>
    <t>Diamantina NP, Goneaway NP, Bladensburg NP, Lark Quarry CP</t>
  </si>
  <si>
    <t>Neldner (1991), 32c (35); Wilson and Purdie (1990a), R1 (18); Turner et al. (1978), R2, R3 (65)</t>
  </si>
  <si>
    <t>Acacia stowardii open shrubland with Triodia spp. +/- A. aneura +/- A. shirleyi open shrubland on crests and tops of ranges</t>
  </si>
  <si>
    <t>Acacia stowardii predominates forming a well defined but discontinuous canopy layer. Scattered tall shrubs of Acacia shirleyi and occasionally A. catenulata are prominent and in places, isolated low trees of Corymbia terminalis occur. Other low shrubs may</t>
  </si>
  <si>
    <t>5.7.5</t>
  </si>
  <si>
    <t>4, 6.9, (4.4)</t>
  </si>
  <si>
    <t>Neldner (1991), 30b (38); Turner et al. (1978), R3</t>
  </si>
  <si>
    <t>Eucalyptus thozetiana tall shrubland with Triodia spp. +/- E. normantonensis on plateau margins and slopes of residuals</t>
  </si>
  <si>
    <t>Eucalyptus thozetiana low trees (8-10 m) form a low open-woodland with Eucalyptus normantonensis forming a well defined tall shrub layer with a discontinuous canopy (2-5m tall). Other scattered shrubs and emergent low trees may occur but do not form consp</t>
  </si>
  <si>
    <t>5.7.4</t>
  </si>
  <si>
    <t>Requires burning in a mosaic pattern to maintain biodiversity.</t>
  </si>
  <si>
    <t>Diamantina NP, Bladensburg NP, Goneaway NP, Welford NP, Lark Quarry CP</t>
  </si>
  <si>
    <t>4, (6.9)</t>
  </si>
  <si>
    <t>Neldner (1991), 30a (38); Wilson and Purdie (1990a), R1 (22); Turner et al. (1978), R2, R3 (38)</t>
  </si>
  <si>
    <t>Eucalyptus normantonensis tall shrubland with Triodia spp. on slopes and plateau margins of residuals</t>
  </si>
  <si>
    <t>Eucalyptus normantonensis predominates forming a well defined tall shrub layer with a discontinuous canopy (2-5m tall). Other scattered shrubs and emergent low trees may occur but do not form conspicuous layers. Triodia spp. generally dominate the open to</t>
  </si>
  <si>
    <t>5.7.3</t>
  </si>
  <si>
    <t>Diamantina NP, Bladensburg NP, Lark Quarry CP</t>
  </si>
  <si>
    <t>Neldner (1991), 20b (27); Wilson and Purdie (1990a), R1 (20); Turner et al. (1978), R4 (65)</t>
  </si>
  <si>
    <t>Acacia shirleyi +/- Eucalyptus thozetiana tall shrubland with Triodia spp. +/- A. aneura +/- A. cyperophylla on scarps of residuals</t>
  </si>
  <si>
    <t>Acacia shirleyi predominates forming a distinct canopy layer (4-6m high) with occasional tall shrubs of Acacia aneura, A. catenulata, A. excelsa subsp. angusta, A. stowardii and Eucalyptus normantonensis. Scattered shrubs may be present, with Eremophila l</t>
  </si>
  <si>
    <t>5.7.2</t>
  </si>
  <si>
    <t>Winton plateau in central-east.</t>
  </si>
  <si>
    <t>Habitat for yellow footed rock wallaby Petrogale xanthopus celeris.</t>
  </si>
  <si>
    <t>Bladensburg NP, Goneaway NP, Diamantina NP, Lark Quarry CP</t>
  </si>
  <si>
    <t>Neldner (1991), 20a (28); Wilson and Purdie (1990a), R1 (20); Turner et al. (1978), R4</t>
  </si>
  <si>
    <t>Acacia shirleyi +/- A. catenulata +/- A. aneura +/- A. cyperophylla tall shrubland on tops and scarps of residuals</t>
  </si>
  <si>
    <t>Acacia shirleyi (4-5m tall) and A. catenulata (3-5 m) may co dominate and form a distinct canopy layer. Frequently, A. shirleyi will predominate overall, with A. catenulata dominating in patches. Various Eucalyptus spp. may be present as emergent low tree</t>
  </si>
  <si>
    <t>5.7.1</t>
  </si>
  <si>
    <t>33a</t>
  </si>
  <si>
    <t>5.6.8:  Heavily grazed by rabbits.</t>
  </si>
  <si>
    <t>SEASON: Storm season / wet season. INTENSITY: Low - moderate. INTERVAL: Minimum 5-6 years but require patches with greater fire intervals in the mosaic. STRATEGY: Maintenance of a multi-aged mosaic of spinifex communities should protect these fire toleran</t>
  </si>
  <si>
    <t>Habitat for the endemic eyrean grass wren Amytornis goyderi and threatened fauna species including the dusky hopping mouse Notomys fuscus, mulgara Dasycercus cristicauda and flora species including Sclerolaena everistiana.</t>
  </si>
  <si>
    <t>Simpson Desert NP, Diamantina NP</t>
  </si>
  <si>
    <t>10, 2, 7, 3, 5, (12), (4)</t>
  </si>
  <si>
    <t>Neldner (1991), 41a (109); Boyland (1984), 24; Wilson and Purdie (1990a), D1, D2 (2); Dawson (1974), D1, D2 (14).</t>
  </si>
  <si>
    <t>Zygochloa paradoxa +/- Triodia basedowii open grassland on sand dunes</t>
  </si>
  <si>
    <t>Zygochloa paradoxa or Crotalaria eremaea +/- Triodia basedowii open grassland on sand dunes</t>
  </si>
  <si>
    <t>Zygochloa paradoxa or Crotalaria eremaea predominates and scattered hummocks of Triodia basedowii may be frequent. Sparsely scattered low shrubs (1-2m tall) are may be present. The ground between the hummocks and shrubs is usually bare, excepting when eph</t>
  </si>
  <si>
    <t>5.6.8</t>
  </si>
  <si>
    <t>East of Georgina River and along Gnallan-a-gea Creek in Simpson Desert. Requires burning in a mosaic pattern to maintain habitat values.</t>
  </si>
  <si>
    <t>Habitat for small reptiles and threatened fauna species including the night parrot Pezoporus occidentalis.</t>
  </si>
  <si>
    <t>Simpson Desert NP</t>
  </si>
  <si>
    <t>1, 10, 12, (4.1), (2), (3)</t>
  </si>
  <si>
    <t>Neldner (1991), 37b, 37c (108); Boyland (1984), 23; Wilson and Purdie (1990a), S1 (6)</t>
  </si>
  <si>
    <t>Triodia basedowii hummock grassland wooded with Eucalyptus pachyphylla on sand plains</t>
  </si>
  <si>
    <t>Triodia basedowii predominates forming a conspicuous but broken canopy (0.3-0.5m tall). Scattered emergent tall shrubs and low shrubs are frequent. Eucalyptus pachyphylla (3-4m tall) is conspicuous on the dunes, and may form a tall open-shrubland (3-4m ta</t>
  </si>
  <si>
    <t>5.6.7</t>
  </si>
  <si>
    <t>5.6.6: Extensive area to the north of the Simpson Desert Requires burning in a mosaic pattern to maintain habitat values.</t>
  </si>
  <si>
    <t>Welford NP, Diamantina NP</t>
  </si>
  <si>
    <t>5, 7, 4, 2</t>
  </si>
  <si>
    <t>Neldner (1991), 37a (107); Boyland (1984), 23; Wilson and Purdie (1990a), S1 (5); Mills (1980), S4, S6 (5)</t>
  </si>
  <si>
    <t>Triodia basedowii hummock grassland wooded with Acacia spp., Senna spp., Grevillea spp. +/- Eucalyptus spp. on sand plains and dune fields</t>
  </si>
  <si>
    <t>Triodia basedowii predominates forming a distinct but discontinuous ground layer canopy (0.5-1.0m tall). Trees and tall shrubs emerge above the canopy almost approaching a tall open-shrubland or low open-woodland in places. Low shrubs are conspicuous form</t>
  </si>
  <si>
    <t>5.6.6</t>
  </si>
  <si>
    <t>5.6.5: Simpson Desert. Requires burning in a mosaic pattern to maintain habitat values. Density of shrubs and floristic composition vary with topographic position and disturbance. Triodia longiceps may be dominant on calcareous sands in north-east section</t>
  </si>
  <si>
    <t>High reptile diversity. Potential habitat for threatened fauna species including mulgara Dasycerus cristicauda.</t>
  </si>
  <si>
    <t>Simpson Desert NP, Diamantina NP, Welford NP</t>
  </si>
  <si>
    <t>10, 7, 12, 2, 8, (3), (5), (4)</t>
  </si>
  <si>
    <t>Neldner (1991), 36 (106), 25a (13); Boyland (1984), 22; Wilson and Purdie (1990a), D1, D2 (1); Dawson (1974), D1, D2 (8).</t>
  </si>
  <si>
    <t>Triodia basedowii hummock grassland on sides of, or between dunes</t>
  </si>
  <si>
    <t>Triodia basedowii predominates forming a distinct ground layer canopy (0.5-1.0m high), which is very discontinuous. Isolated trees and tall shrubs are usually present emerging above the canopy. Usually low shrubs occur and may form a well defined layer in</t>
  </si>
  <si>
    <t>5.6.5</t>
  </si>
  <si>
    <t>5.6.4:  Heavily grazed by rabbits resulting in a decrease in ground layer floristic diversity.</t>
  </si>
  <si>
    <t>8, 9, 7, 2, 6, (5), (12)</t>
  </si>
  <si>
    <t>Boyland (1984), 6; Dawson (1974), D4, D6 (7).</t>
  </si>
  <si>
    <t>Atalaya hemiglauca +/- Acacia aneura +/- Acacia spp. +/- Corymbia terminalis tall open shrubland on sand dunes</t>
  </si>
  <si>
    <t>5.6.4</t>
  </si>
  <si>
    <t>Lack of Acacia calcicola regeneration due to total grazing pressure. High level of rabbit infestation.</t>
  </si>
  <si>
    <t>8, 2, (12)</t>
  </si>
  <si>
    <t>Boyland (1984), 16; Dawson (1974), D4, D5, D6 (20).</t>
  </si>
  <si>
    <t>Acacia calcicola tall shrubland between sand dunes</t>
  </si>
  <si>
    <t xml:space="preserve">Acacia calcicola predominates forming a very open and discontinuous tall open-shrubland canopy. A. aneura occurs frequently and co-dominates in places. Other scattered low tree or tall shrubs, such as A. excelsa, A. ramulosa, A. tetragonophylla, Santalum </t>
  </si>
  <si>
    <t>5.6.3</t>
  </si>
  <si>
    <t>Mulligan River - Toko Range area.</t>
  </si>
  <si>
    <t>6, 1, (10), (2), (4.1)</t>
  </si>
  <si>
    <t>Neldner (1991), 29 (21); Boyland (1984), 15b; Wilson and Purdie (1990a), S2 (9, 10)</t>
  </si>
  <si>
    <t>Acacia georginae, Eremophila obovata +/- Eremophila macdonnellii tall shrubland on clay plains between sand dunes</t>
  </si>
  <si>
    <t xml:space="preserve">Acacia georginae predominates forming a distinct but discontinuous canopy. Eremophila obovata and Eremophila macdonnellii form an open low shrub layer (0.5m tall) in run-on areas. The ground layer is seasonably variable, but usually dominated by Aristida </t>
  </si>
  <si>
    <t>5.6.2</t>
  </si>
  <si>
    <t>Most commonly occurs on isolated and/or deflated dunes associated with the Cooper Creek floodplain and its margins. Heavily grazed by rabbits. Composition of vegetation seasonally dependent. Asteraceae conspicuous in places following favourable seasons. A</t>
  </si>
  <si>
    <t>STRATEGY: Exclude fire. ISSUES: Unlikely to burn in any case due to low fuel loads.</t>
  </si>
  <si>
    <t>Diamantina NP, Welford NP</t>
  </si>
  <si>
    <t>5, 7, 2, (4), (8), (4.2)</t>
  </si>
  <si>
    <t>Neldner (1991), 41b (111); Boyland (1984), 30c; Dawson (1974), D5 (10, 11); Wilson and Purdie (1990a), D2, (4); Mills (1980), D3 (3)</t>
  </si>
  <si>
    <t>Crotalaria eremaea +/- Eragrostis eriopoda open forbland on sand dunes</t>
  </si>
  <si>
    <t>Crotalaria eremaea +/- Eragrostis eriopoda open forbland on isolated and/or deflated sand dunes on alluvium.</t>
  </si>
  <si>
    <t>The vegetation is sparse with large areas devoid of vegetation. Forbs predominate with Salsola kali and Crotalaria eremaea conspicuous. Isolated stunted trees such as Hakea leucoptera, Owenia acidula, Atalaya hemiglauca, Ventilago viminalis or Acacia aneu</t>
  </si>
  <si>
    <t>5.6.1</t>
  </si>
  <si>
    <t xml:space="preserve">5.5.6: Occurs around head waters of the Vergemont Creek in the north east of the bioregion. Highly modified floristic composition due to total grazing pressure and changed fire regime. Density of Acacia aneura reduced in some areas by cutting for drought </t>
  </si>
  <si>
    <t>SEASON: Wet season. INTENSITY: Low - moderate. INTERVAL: Interval will depend on (a) need for burning, (b) seasonal conditions and (c) grazing pressure. Not to be targeted for burning unless in need of protection. STRATEGY: Aim to exclude fire by fuel red</t>
  </si>
  <si>
    <t>Potentially provides habitat for a number of small mammal species.</t>
  </si>
  <si>
    <t>Welford NP, Bladensburg NP</t>
  </si>
  <si>
    <t>4, 5, (6.9)</t>
  </si>
  <si>
    <t>Neldner (1991), 13 (2), Turner et al. (1978), S2 (52, 53)</t>
  </si>
  <si>
    <t>Archidendropsis basaltica and/or Acacia aneura +/- Corymbia terminalis low open woodland on sand plains</t>
  </si>
  <si>
    <t>Archidendropsis basaltica often predominates forming a distinct but discontinuous canopy (6-10m high). Other trees including Grevillea striata, Atalaya hemiglauca, Flindersia maculosa and Corymbia terminalis are usually conspicuous. In other areas, Acacia</t>
  </si>
  <si>
    <t>5.5.6</t>
  </si>
  <si>
    <t>Neldner (1991), 32b (34); Boyland (1984), 18a, c; Mills and Boyland (1979), R2 (26b)</t>
  </si>
  <si>
    <t>Acacia stowardii +/- Eucalyptus spp. open shrubland on crests and tops of sandstone ranges</t>
  </si>
  <si>
    <t>Acacia stowardii may occur in pure stands, but is frequently associated with Hakea collina in forming a diffuse low shrub layer with sparse canopy cover. Eucalyptus exserta (rarely) and Corymbia blakei are frequent emergents above the canopy. Other low sh</t>
  </si>
  <si>
    <t>5.5.5</t>
  </si>
  <si>
    <t>Habitat for threatened flora species including Eremophila alatisepala.</t>
  </si>
  <si>
    <t>2, 4, 6, (8), (7), (4.4)</t>
  </si>
  <si>
    <t>Neldner (1991), 32a (35); Boyland (1984), 18b; Wilson and Purdie (1990a), H1, (18)</t>
  </si>
  <si>
    <t>Acacia stowardii +/- A. aneura +/- Eucalyptus spp. open shrubland on Quaternary sediments</t>
  </si>
  <si>
    <t>Acacia stowardii predominates forming a well defined but discontinuous canopy layer. Scattered tall shrubs of A. aneura emerge and in places, isolated low trees of Corymbia terminalis occur. Other low shrubs may be present. The ground cover is sparse, and</t>
  </si>
  <si>
    <t>5.5.4</t>
  </si>
  <si>
    <t>4, 7, 2, (6.10)</t>
  </si>
  <si>
    <t>Neldner (1991), 25b (11); Boyland (1984), 17; Mills and Boyland (1979), S3 (10 in part)</t>
  </si>
  <si>
    <t>Acacia aneura, A. kempeana tall shrubland on Quaternary sand sheets</t>
  </si>
  <si>
    <t>Acacia kempeana predominates forming a distinct but discontinuous canopy layer. Usually A. aneura is present. Isolated trees such as Corymbia terminalis or C. blakei may occur emerging above the canopy. Low shrubs are conspicuous forming a well defined la</t>
  </si>
  <si>
    <t>5.5.3</t>
  </si>
  <si>
    <t>Sheet erosion and associated change in ground layer floristic composition locally common (Wilson and Purdie, 1990b; H1).</t>
  </si>
  <si>
    <t>Habitat for threatened flora species including Grevillea kennedyana.</t>
  </si>
  <si>
    <t>Diamantina NP, Welford NP, Goneaway NP, Lark Quarry CP</t>
  </si>
  <si>
    <t>6, 4, 8, 2, (7)</t>
  </si>
  <si>
    <t>Neldner (1991), 22; Boyland (1984), 13; Wilson and Purdie (1990a), H1 (16, 17); Turner et al. (1978) H1 (18); Mills and Boyland (19 79), H3 (21), H1 (25)</t>
  </si>
  <si>
    <t>Acacia aneura +/- A. stowardii +/- Eremophila latrobei tall shrubland on Quaternary deposits</t>
  </si>
  <si>
    <t xml:space="preserve">Acacia aneura usually predominates forming a distinct but very discontinuous canopy (3-5m tall) in distinct groves. Isolated trees (6-10m tall) emerge above the canopy. There is a distinct low shrubby layer (2-3m tall) of A. stowardii which is codominant </t>
  </si>
  <si>
    <t>5.5.2</t>
  </si>
  <si>
    <t>Winton plateau. Severe sheet erosion and scalding common particularly in areas adjacent to floodplains (Turner et al. 1993).</t>
  </si>
  <si>
    <t>Goneaway NP, Diamantina NP, Bladensburg NP, Lochern NP, Welford NP</t>
  </si>
  <si>
    <t>4, (6), (2), (5)</t>
  </si>
  <si>
    <t>Neldner (1991), 4a, 4b (1); Turner et al. (1978), M1 (15); Wilson and Purdie (1990), M1 (13, 15); Mills and Boyland (1979), M1 (11)</t>
  </si>
  <si>
    <t>Acacia aneura low woodland on Quaternary deposits</t>
  </si>
  <si>
    <t xml:space="preserve">Acacia aneura predominates and forms a distinct but discontinuous canopy (4-6m tall) ranging from a low woodland to a tall open-shrubland. A. aneura often occurs in diffuse groves, with grasses dominating the intergrove spaces. Atalaya hemiglauca, Acacia </t>
  </si>
  <si>
    <t>5.5.1</t>
  </si>
  <si>
    <t>All the springs are within Great Artesian Basin discharge areas. Impacted by artificial extraction, excavation, pig rooting and stock trampling. There may also be rare examples of springs in Tertiary aquifers, although no intact examples have been surveye</t>
  </si>
  <si>
    <t>SEASON: Wet season. INTENSITY: Low. INTERVAL: Interval will depend on (a) need for burning, (b) seasonal conditions and (c) grazing pressure. Not to be targeted for burning unless in need of protection. STRATEGY: Aim to exclude fire by fuel reduction in a</t>
  </si>
  <si>
    <t>Potential habitat for several endemic species of flora and fauna.</t>
  </si>
  <si>
    <t>1,2,5</t>
  </si>
  <si>
    <t>Supplementary description: Habermehl (1982); Ponder (in press); Fensham and Fairfax (2002); Fensham et al. (2004)</t>
  </si>
  <si>
    <t>Springs on recent alluvia and fine-grained sedimentary rocks</t>
  </si>
  <si>
    <t>Springs. Occurs on recent alluvia and fine-grained sedimentary rock and fed by the Great Artesian Basin (BVG1M: 34e)</t>
  </si>
  <si>
    <t>5.3.23</t>
  </si>
  <si>
    <t>5.3.22:  Threatened by trampling of regeneration and high total grazing pressure.</t>
  </si>
  <si>
    <t>STRATEGY: Exclude fire (not a very flammable ecosystem in any case). ISSUES: Unlikely to burn in any case due to low fuel loads.</t>
  </si>
  <si>
    <t>Simpson Desert NP, Diamantina NP, Bladensburg NP</t>
  </si>
  <si>
    <t>2, 5, 10, 12, 7, (8), (9), (3), (4), (1)</t>
  </si>
  <si>
    <t>Neldner (1991), 51b; Boyland (1984), 32; Wilson and Purdie (1990a), L1 ()</t>
  </si>
  <si>
    <t>Sparse herbland on floodplain lakes</t>
  </si>
  <si>
    <t>Sparse herbland on clay pans and lakes</t>
  </si>
  <si>
    <t xml:space="preserve">Scattered ephemeral vegetation of variable floristic and structural composition. Bare areas, water or grasses and sedges may dominate the lake bed. Very occasional low shrubs such as Chenopodium auricomum, Muehlenbeckia florulenta and Sclerostegia tenuis </t>
  </si>
  <si>
    <t>5.3.22</t>
  </si>
  <si>
    <t>5.3.21:  Highly modified floristic composition due to heavy total grazing pressure. Scalding locally common (Wilson and Purdie, 1990b; C2). Flooding frequency low, however, timing and duration of flooding affects floristic composition. Grasses predominate</t>
  </si>
  <si>
    <t>Diamantina NP, Welford NP, Astrebla Downs NP, Simpson Desert NP, Lochern NP</t>
  </si>
  <si>
    <t>2, 6, 5, 3, 4, (8), (7), (10), (9)</t>
  </si>
  <si>
    <t>Neldner (1984), 68a,b,c,d; Boyland (1984), 28; Neldner (1991), 49 (72); Wilson and Purdie (1990a), A2 (81, 83).</t>
  </si>
  <si>
    <t>Atriplex spp., Sclerolaena spp., species of Asteraceae and/or short grasses open herbland on alluvium</t>
  </si>
  <si>
    <t>Seasonally variable sparse to open grass-, herb- or forbland dominated by ephemeral species (usually &lt;10% cover). The perennial grass Sporobolus mitchellii occurs frequently and may be prominent, while Eragrostis setifolia is locally common in some areas.</t>
  </si>
  <si>
    <t>5.3.21</t>
  </si>
  <si>
    <t>5.3.20:  Highly modified floristic and structural composition due to heavy trampling and grazing by domestic stock and feral animals such as pigs. There is considerable floristic and structural variation in this regional ecosystem associated with local en</t>
  </si>
  <si>
    <t>SEASON: Various (wet season or winter). INTENSITY: Low. INTERVAL: Interval will depend on (a) need for burning, (b) seasonal conditions and (c) grazing pressure. Not to be targeted for burning unless in need of protection. STRATEGY: Aim to exclude fire by</t>
  </si>
  <si>
    <t>Wetlands that provide drought refuge and water bird habitat. Habitat for threatened fauna species including freckled duck Stictonetta naevosa.
5.3.20a: Wetlands that provide drought refuge and water bird habitat. Habitat for threatened fauna species inclu</t>
  </si>
  <si>
    <t>Diamantina NP, Welford NP, Astrebla Downs NP</t>
  </si>
  <si>
    <t>4, 5, 2, (3), (10)</t>
  </si>
  <si>
    <t>Neldner (1991), 51a (63); Boyland (1984), 32; Pettit (2002)</t>
  </si>
  <si>
    <t>Eucalyptus coolabah +/- E. camaldulensis open woodland fringing billabongs and permanent waterholes</t>
  </si>
  <si>
    <t>Eucalyptus coolabah usually predominates forming a distinct but discontinuous upper canopy layer with E. camaldulensis is conspicuous in sandy or gravelly channels. A lower tree understorey or tall shrub layer may be present in places. Low shrubs frequent</t>
  </si>
  <si>
    <t>5.3.20</t>
  </si>
  <si>
    <t>Floristic composition varies depending on incidence and degree of flooding, and on temperature. Grasses predominate in summer, forbs predominate in winter. Cover of perennial grasses may reach 15%, but declines in dry years.</t>
  </si>
  <si>
    <t>5, 3, 4, (2)</t>
  </si>
  <si>
    <t>Dawson (1974), C2; Neldner (1991), 48 (71); Boyland (1984), 29a; Wilson and Purdie (1990a), C2, (77)</t>
  </si>
  <si>
    <t>Sporobolus mitchellii open grassland on alluvial plains with braided channel systems</t>
  </si>
  <si>
    <t>Sporobolus mitchellii mixed species open grass/forb land on alluvial plains with braided channel systems</t>
  </si>
  <si>
    <t>Either grasses or forbs dominate the ground layer depending on seasonal conditions and at times extensive areas may be denuded of any species. Sporobolus mitchellii occurs frequently and may be prominent (5-15% cover), while Eragrostis setifolia is locall</t>
  </si>
  <si>
    <t>5.3.19</t>
  </si>
  <si>
    <t>5.3.18:  Varying degrees of degradation occur including scalding and vegetation loss associated with total grazing pressure (Dawson 1974). Associated drainage lines are frequently fringed by Eucalyptus coolabah low open-woodland or other species depending</t>
  </si>
  <si>
    <t>Potential habitat for threatened fauna species including plains-wanderer Pedionomus torquatus and fierce snake (western taipan) Oxyuranus microlepidotus. Provides wetland habitat for a wide range of water birds and other flora and fauna.</t>
  </si>
  <si>
    <t>Diamantina NP, Bladensburg NP, Welford NP, Lochern NP, Astrebla Downs NP, Goneaway NP</t>
  </si>
  <si>
    <t>5, 3, 2, 4, 9, (6)</t>
  </si>
  <si>
    <t>Dawson (19) C1; Neldner (1991) 48; Boyland (1984), 29b; Wilson and Purdie (1990a), C1, (75)</t>
  </si>
  <si>
    <t>Short grasses +/- forbs open herbland on braided channel systems</t>
  </si>
  <si>
    <t>Sparse to open grassland or herbland, with sparsely scattered Eucalyptus coolabah (7-8m high). Chenopodium auricomum and Muehlenbeckia florulenta (1m) often present along channels. The perennial grass Sporobolus mitchellii occurs frequently and may be pro</t>
  </si>
  <si>
    <t>5.3.18</t>
  </si>
  <si>
    <t>5.3.17:  Heavily impacted by grazing and trampling.</t>
  </si>
  <si>
    <t>Potential habitat for threatened fauna, e.g. night parrot Pezoporus occidentalis.</t>
  </si>
  <si>
    <t>3, 2, (10)</t>
  </si>
  <si>
    <t>Neldner (1991), 35f (79); Boyland (1984), Q</t>
  </si>
  <si>
    <t>Halosarcia spp. open succulent shrubland fringing playa lakes or claypans</t>
  </si>
  <si>
    <t>Halosarcia spp. open succulent shrubland fringing playa lakes or clay pans</t>
  </si>
  <si>
    <t>Halosarcia spp. predominate forming a distinct, low shrub layer. Other low isolated shrubs may be present. Trees and tall shrubs do not occur. The ground cover is variable and composed mainly of forbs but grasses are present. In places near the margins of</t>
  </si>
  <si>
    <t>5.3.17</t>
  </si>
  <si>
    <t>5.3.16:  In places, Eucalyptus coolabah and the shrubs Acacia stenophylla and Eremophila bignoniiflora fringe this association.
5.3.16b: E. g. Bulloo Lakes</t>
  </si>
  <si>
    <t>Habitat for threatened fauna species including grey grass wren Amytornis barbatus. Provides wetland habitat for a flora and fauna.</t>
  </si>
  <si>
    <t>8, 5, 9, 2, 7, (12), (3), (4)</t>
  </si>
  <si>
    <t>Neldner (1991), 35e (82); Boyland (1984), 19d; Wilson and Purdie (1990a), L1 (84)</t>
  </si>
  <si>
    <t>Eragrostis australasica open grassland on alluvial plains on claypans between dunes</t>
  </si>
  <si>
    <t>Eragrostis australasica open grassland on alluvial plains on clay pans between dunes</t>
  </si>
  <si>
    <t>Eragrostis australasica predominates forming a sparse and discontinuous canopy (1m high). It often forms pure stands, but scattered Maireana microcarpa and Muehlenbeckia florulenta low shrubs may occur. The ground layer between the grass hummocks is usual</t>
  </si>
  <si>
    <t>5.3.16</t>
  </si>
  <si>
    <t>2, 3, 5</t>
  </si>
  <si>
    <t>Neldner (1991), 35d (80); Boyland (1984), 21; Wilson and Purdie (1990a), L1 (85)</t>
  </si>
  <si>
    <t>Maireana aphylla open shrubland on claypans between dunes</t>
  </si>
  <si>
    <t>Maireana aphylla open shrubland on clay pans between dunes</t>
  </si>
  <si>
    <t>Maireana aphylla predominates forming a distinct layer with a discontinuous low open-shrubland to low shrubland canopy (height 1m tall; density 350-1125/ha). M. aphylla often forms almost pure stands although other species may occur. M. astrotricha may be</t>
  </si>
  <si>
    <t>5.3.15</t>
  </si>
  <si>
    <t>Mainly occurs in the Georgina and Mulligan Rivers but small areas are found scattered across the bioregion. The saltbush Atriplex nummularius is heavily grazed which is associated with extensive surface scalding (Wilson and Purdie, 1990a) and a lack of re</t>
  </si>
  <si>
    <t>9, 2, 3, (5)</t>
  </si>
  <si>
    <t>Neldner (1991), 35c (78); Boyland (1984), 20; Wilson and Purdie (1990a), A2 (82)</t>
  </si>
  <si>
    <t>Atriplex nummularia open shrubland on claypans between dunes</t>
  </si>
  <si>
    <t>Atriplex nummularia open shrubland on clay pans between dunes</t>
  </si>
  <si>
    <t>Atriplex nummularia predominates forming a distinct low shrub layer with a broken canopy. A. nummularia usually forms pure stands, but in places it is associated with Chenopodium auricomum. Scattered Eucalyptus coolabah low Eucalyptus coolabah trees are o</t>
  </si>
  <si>
    <t>5.3.14</t>
  </si>
  <si>
    <t>34g</t>
  </si>
  <si>
    <t>5.3.13:  Shrub density varies with flooding frequency and intensity, and site drainage. Forbs abundant after winter floods. Ground layer composition varies with seasonal conditions and incidence of flooding. Management burning for pastoral production is a</t>
  </si>
  <si>
    <t>Provides wetland water bird habitat. Potential habitat for threatened fauna species including freckled duck Stictonetta naevosa. Habitat for Grey Grasswrens, Amytornis barbatus (Jaensch and McFarland, in press).</t>
  </si>
  <si>
    <t>Diamantina NP, Astrebla Downs NP</t>
  </si>
  <si>
    <t>5, 3, 2</t>
  </si>
  <si>
    <t>Neldner (1991), 35b (81); Boyland (1984), 19c; Wilson and Purdie (1990a), C1, C3 (80), L1 (80)</t>
  </si>
  <si>
    <t>Muehlenbeckia florulenta open shrubland on swamps</t>
  </si>
  <si>
    <t>Muehlenbeckia florulenta predominates forming a distinct but discontinuous low open-shrubland to open scrub canopy (2-3m tall). Muehlenbeckia florulenta may occur in pure stands. In other situations scattered low trees and tall shrubs such as Acacia steno</t>
  </si>
  <si>
    <t>5.3.13</t>
  </si>
  <si>
    <t>Important seasonal water bird habitat.</t>
  </si>
  <si>
    <t>3, 5, 9, (8), (6), (2)</t>
  </si>
  <si>
    <t>Neldner (1991), 35a (76); Boyland (1984), 19a, 19b; Wilson and Purdie (1990a), C1, C2, W2 (79)</t>
  </si>
  <si>
    <t>Chenopodium auricomum +/- Muehlenbeckia florulenta open shrubland in swamps and some claypans between dunes</t>
  </si>
  <si>
    <t>Chenopodium auricomum +/- Muehlenbeckia florulenta open shrubland in swamps and some clay pans between dunes</t>
  </si>
  <si>
    <t xml:space="preserve">Chenopodium auricomum predominates and forms a well defined but discontinuous canopy. C. auricomum frequently forms pure stands; however, scattered Eucalyptus coolabah low trees and Eremophila bignoniiflora tall shrubs may be present. The ground layer is </t>
  </si>
  <si>
    <t>5.3.12</t>
  </si>
  <si>
    <t>Georgina River area. In many areas 30-50% of tall shrubs stand dead, although regeneration of Acacia georginae present in some areas (Neldner, 1991).</t>
  </si>
  <si>
    <t>10, 1, (3), (2)</t>
  </si>
  <si>
    <t>Neldner (1991), 28d (23); Boyland (1984), 15b; Wilson and Purdie (1990a), S2 (11), A2 (43)</t>
  </si>
  <si>
    <t>Acacia georginae tall shrubland with Senna artemisioides subsp. oligophylla +/- Eremophila freelingii on alluvium</t>
  </si>
  <si>
    <t>Acacia georginae predominates forming a distinct but discontinuous canopy. A tall open shrub layer of Senna artemisioides subsp. oligophylla, Eremophila freelingii is generally present. The ground layer is usually sparse to open, and dominated by perennia</t>
  </si>
  <si>
    <t>5.3.11</t>
  </si>
  <si>
    <t>Diamantina NP, Lochern NP, Welford NP</t>
  </si>
  <si>
    <t>4, 6, 2, 5, (6.9), (4.4), (9)</t>
  </si>
  <si>
    <t>Neldner (1991), 8c (17); Boyland (1984), 4; Turner et al. (1993) S1 (66)</t>
  </si>
  <si>
    <t>Acacia cambagei low open woodland with +/- Senna artemisioides subsp. oligophylla +/- Eremophila spp. on alluvium</t>
  </si>
  <si>
    <t>Acacia cambagei predominates forming a distinct but often diffusely groved canopy. A low shrub layer is frequently prominent and dominated young A. cambagei (2-4m tall) or sparse Senna artemisioides subsp. oligophylla (1-2m tall). Other shrubs may be pres</t>
  </si>
  <si>
    <t>5.3.10</t>
  </si>
  <si>
    <t>5.3.9:  In most areas, 10-15% of the A. cambagei trees stand dead (Neldner, 1991).
5.3.9x1:  Grades into 5.7.13 in upper drainage areas.</t>
  </si>
  <si>
    <t>Diamantina NP, Welford NP, Bladensburg NP, Goneaway NP</t>
  </si>
  <si>
    <t>Neldner (1991), 26b (16); Boyland (1984), 15a; Wilson and Purdie (1990a), W2 (72); Turner et al. (1978) A3, W3 (26)</t>
  </si>
  <si>
    <t>Acacia cambagei +/- Eucalyptus coolabah tall shrubland on braided channels</t>
  </si>
  <si>
    <t>Acacia cambagei dominates forming a distinct but discontinuous canopy (5-10m tall) with scattered emergent Eucalyptus coolabah trees. Structure of the canopy varies from a tall shrubland to a low woodland and low open-woodland. A. cambagei regeneration is</t>
  </si>
  <si>
    <t>5.3.9</t>
  </si>
  <si>
    <t>5.3.8:  Habitat for feral cats and pigs. Includes areas co dominated or sometimes dominated by Acacia stenophylla low woodland. Muehlenbeckia florulenta forms dense stands. Flooding frequency high. Ground flora dominated by ephemeral forbs. Apiaceae, Bras</t>
  </si>
  <si>
    <t>Simpson Desert NP, Diamantina NP, Astrebla Downs NP</t>
  </si>
  <si>
    <t>5, 3, 4, (2), (9), (7)</t>
  </si>
  <si>
    <t>Neldner (1991), 18 (66); Boyland (1984), 8; Wilson and Purdie (1990a), C1 (78)</t>
  </si>
  <si>
    <t>Eucalyptus coolabah low open woodland with Muehlenbeckia florulenta on braided drainage lines</t>
  </si>
  <si>
    <t>Eucalyptus coolabah predominates forming a distinct but discontinuous canopy (5-8m tall, density 25-75/ha). Muehlenbeckia florulenta forms a distinct and semi-continuous, low shrub layer (1-2m tall, PFC 5-15%. Scattered shrubs Acacia stenophylla Eremophil</t>
  </si>
  <si>
    <t>5.3.8</t>
  </si>
  <si>
    <t>Highly modified floristic composition of ground layer. Feral pig habitat. Naturalised species associated with this regional ecosystem include *Portulaca oleracea. Tree height decreases in less frequently flooded areas. Low woodland may develop along large</t>
  </si>
  <si>
    <t>Diamantina NP, Welford NP, Bladensburg NP</t>
  </si>
  <si>
    <t>4, 5, 2, 3, (6), (1)</t>
  </si>
  <si>
    <t>Neldner (1991), 17a; Boyland (1984), 8; Dawson (1974), W4, W5 (26)</t>
  </si>
  <si>
    <t>Eucalyptus coolabah +/- Lysiphyllum gilvum +/- Acacia cambagei low open woodland on drainage lines</t>
  </si>
  <si>
    <t>Eucalyptus coolabah predominates forming a well defined but discontinuous canopy (8-15m tall) and usually with a prominent low shrub stratum (1-2m tall) dominated by Muehlenbeckia florulenta and sometimes Chenopodium auricomum. Scattered tall shrubs and l</t>
  </si>
  <si>
    <t>5.3.7</t>
  </si>
  <si>
    <t>Heavily impacted by total grazing pressure. Habitat for feral pigs.</t>
  </si>
  <si>
    <t>Neldner (1991), 2b (64); Boyland (1984), 1b, 1c; Dawson (1974), W5 (26 in part);</t>
  </si>
  <si>
    <t>Eucalyptus coolabah open woodland on alluvial plains</t>
  </si>
  <si>
    <t>Eucalyptus coolabah predominates forming a well defined but discontinuous canopy (8-11m tall) and usually with a prominent low shrub stratum (1-2m tall) dominated by Muehlenbeckia florulenta and sometimes Chenopodium auricomum . Occurs on floodplains asso</t>
  </si>
  <si>
    <t>5.3.6</t>
  </si>
  <si>
    <t>Heavily impacted by total grazing pressure. Habitat for feral pigs. Asteraceae prevalent following favourable seasons.</t>
  </si>
  <si>
    <t>4, 5, (1), (3)</t>
  </si>
  <si>
    <t>Neldner (1991), 2a (63); Wilson and Purdie (1990a), W2 (75); Dawson (1974), W5 (26 in part)</t>
  </si>
  <si>
    <t>Eucalyptus coolabah +/- E. camaldulensis +/- Lysiphyllum gilvum open woodland on major drainage lines</t>
  </si>
  <si>
    <t>Eucalyptus coolabah open woodland with Muehlenbeckia florulenta shrubland on braided channel systems</t>
  </si>
  <si>
    <t>Eucalyptus coolabah predominates forming a well defined but discontinuous canopy (8-15-m tall) with sparsely scattered trees such as Acacia cambagei and Lysiphyllum gilvum and shrubs such as Acacia salicina, Acacia stenophylla and Eremophila bignoniiflora</t>
  </si>
  <si>
    <t>5.3.5</t>
  </si>
  <si>
    <t>Welford NP, Diamantina NP, Goneaway NP</t>
  </si>
  <si>
    <t>4, 2, 6.9, (4.4), (5), (4.5), (4.3)</t>
  </si>
  <si>
    <t>Neldner (1991), 1d (58); Wilson and Purdie (1990a), A2, W2 (74)</t>
  </si>
  <si>
    <t>Eucalyptus camaldulensis +/- Atalaya hemiglauca +/- Acacia cambagei +/- A. cyperophylla woodland on drainage lines within ranges</t>
  </si>
  <si>
    <t>Eucalyptus camaldulensis +/- Atalaya hemiglauca +/- Acacia cambagei +/- Acacia georginae +/- A. cyperophylla woodland on drainage lines within ranges</t>
  </si>
  <si>
    <t>Eucalyptus camaldulensis usually predominates, but a number of Acacia spp. may be present and form part of the open canopy. Scattered low shrubs are usually present, but do not form a distinct layer. The ground layer is sparse to open, and dominated by tu</t>
  </si>
  <si>
    <t>5.3.4</t>
  </si>
  <si>
    <t>Eucalyptus camaldulensis +/- Atalaya hemiglauca +/- Acacia georginae +/- A. cyperophylla woodland on drainage lines within ranges</t>
  </si>
  <si>
    <t>Acacia cambagei +/- Atalaya hemiglauca +/- Acacia georginae +/- A. cyperophylla woodland on drainage lines within ranges</t>
  </si>
  <si>
    <t>Acacia cambagei predominates +/- Acacia georginae, A. cyperophylla var. cyperophylla and Atalaya hemiglauca frequently present and forming part of the open canopy. Scattered low shrubs such as Senna artemisioides subsp. oligophylla and Eremophila freeling</t>
  </si>
  <si>
    <t>5.3.3</t>
  </si>
  <si>
    <t>2, 6, 9, 4, 8</t>
  </si>
  <si>
    <t>Neldner (1991), 1b (59); Boyland (1984), 1a; Wilson and Purdie (1990a), H1, W2 (74)</t>
  </si>
  <si>
    <t>Eucalyptus camaldulensis +/- E. coolabah open woodland on levees and banks of drainage lines</t>
  </si>
  <si>
    <t>Eucalyptus camaldulensis predominates in the gravelly and sandy major channels, while E. coolabah usually predominates on the clayey plains and banks adjacent to the major channels. A distinct but discontinuous, canopy is formed, with both E. camaldulensi</t>
  </si>
  <si>
    <t>5.3.2</t>
  </si>
  <si>
    <t>Heavily impacted by total grazing pressure. Habitat for feral pigs. Exotic weed species occur in disturbed sandy areas. Naturalised species associated with this regional ecosystem include *Acacia farnesiana and *Parkinsonia aculeata.</t>
  </si>
  <si>
    <t>High fauna diversity, especially birds.</t>
  </si>
  <si>
    <t>Neldner (1991), 1a (60)</t>
  </si>
  <si>
    <t>Eucalyptus camaldulensis +/- Melaleuca spp. woodland on levees and banks of major rivers</t>
  </si>
  <si>
    <t xml:space="preserve">Eucalyptus camaldulensis dominates the streamlines forming a fringing woodland (10-18m high). E. coolabah is frequently present on the top of the river banks. Melaleuca argentea is present in the bed of major channels in the north, while M. trichostachya </t>
  </si>
  <si>
    <t>5.3.1</t>
  </si>
  <si>
    <t>This vegetation association is known locally as 'ashy downs'.</t>
  </si>
  <si>
    <t>5, 4, 3, (2)</t>
  </si>
  <si>
    <t>Turner et al. (1978), F1 F2; Wilson and Purdie (1990a), F1; Neldner (1991), 42a; Turner et al. (1993), F1, F2, F6</t>
  </si>
  <si>
    <t>Astrebla lappacea +/- Aristida latifolia +/- Panicum decompositum grassland on Cretaceous sediments with ashy soils</t>
  </si>
  <si>
    <t>Astrebla lappacea predominates and together with Aristida latifolia and Panicum decompositum forms a tussock grassland. Sparsely scattered low shrubs and low trees may occur. Short-lived grasses such as Iseilema spp. and Dichanthium spp. and ephemeral for</t>
  </si>
  <si>
    <t>4.9.20</t>
  </si>
  <si>
    <t>Acacia harpophylla trees are often concentrated around gilgai. Recycling has resulted in massive build up of nutrients around A. harpophylla trees (Mills 1980).</t>
  </si>
  <si>
    <t>Mills (1980), H5 (LU 54); Neldner (1984), 28a</t>
  </si>
  <si>
    <t>Clumps of Acacia harpophylla low woodland to tall shrubland with Astrebla spp. grassland on Cretaceous sediments sometimes with a covering of Tertiary deposits</t>
  </si>
  <si>
    <t>A mosaic of open-grassland with clumps of Acacia harpophylla low open-woodland. Areas of grassland are dominated by Astrebla lappacea with other grasses such as Aristida latifolia, Enneapogon avenaceus and Panicum laevinode frequently occurring. Scatter t</t>
  </si>
  <si>
    <t>4.9.19</t>
  </si>
  <si>
    <t>Relatively high fauna and flora diversity compared to surrounding grassland.</t>
  </si>
  <si>
    <t>Turner et al. (1978) T1 (LU 9); Neldner (1984), 28a; Turner et al (1993) T3 (LU 51)</t>
  </si>
  <si>
    <t>Archidendropsis basaltica and mixed species including Ventilago viminalis and Lysiphyllum carronii on Cretaceous sediments</t>
  </si>
  <si>
    <t>Archidendropsis basaltica and Lysiphyllum carronii predominate and form a distinct but discontinuous canopy (4-10m high). Other tall shrubs such as Ventilago viminalis may occur and form part of the canopy. Scattered low shrubs occur, but a well-defined l</t>
  </si>
  <si>
    <t>4.9.18</t>
  </si>
  <si>
    <t>Extensively cleared. The understorey of many remaining areas has been invaded by buffel grass *Pennisetum ciliare. This was described in Sattler and Williams (1999) under 4.4.2 but has been reallocated to the correct land zone.</t>
  </si>
  <si>
    <t>4, 6.4, (11.26)</t>
  </si>
  <si>
    <t>Neldner (1984), 42a, 42b; Turner (1978), G3 (LU 17); Mills and Lee (1990), G2 (LU33)</t>
  </si>
  <si>
    <t>Acacia harpophylla +/- A. cambagei low woodland on undulating clay plains</t>
  </si>
  <si>
    <t>A. harpophylla with areas of Acacia cambagei predominate and form a distinct but discontinuous low woodland to tall shrubland canopy (4-9m). Eucalyptus thozetiana is sometimes pan emergent scattered tree on upper slopes. Scattered Atalaya hemiglauca, Tree</t>
  </si>
  <si>
    <t>4.9.17</t>
  </si>
  <si>
    <t>Extensive areas of this regional ecosystem are regenerating in dense stands of young seedlings, from the 1950's and the 1970's, with an overstorey of older, often dead, trees (Fensham and Fairfax, 2004). Clearing is occurring. Major threats include furthe</t>
  </si>
  <si>
    <t>High fauna diversity compared to surrounding grasslands.</t>
  </si>
  <si>
    <t>Diamantina NP, Lochern NP, Bladensburg NP, Idalia NP, Welford NP, Lark Quarry CP</t>
  </si>
  <si>
    <t>4, 3, 5, (2), (1)</t>
  </si>
  <si>
    <t>Mills (1980), G2 (LU 40, 41), G3 (LU 42); Neldner (1991), 26e (18); Turner et al. (1993), G3 (LU 10, 66); Wilson and Purdie (1990a), T1 (LU 37)</t>
  </si>
  <si>
    <t>Acacia cambagei +/- scattered shrub species including Santalum lanceolatum and Eremophila mitchellii tall open shrubland. Occurs on mantled pediments over Cretaceous sediments</t>
  </si>
  <si>
    <t>Acacia cambagei +/- scattered shrub species including Santalum lanceolatum and Eremophila mitchellii tall open shrubland</t>
  </si>
  <si>
    <t>Acacia cambagei tall open-shrubland with a typical canopy height of 4-5 metres (to open-shrubland and low open-woodland with canopy ranging from 3 - 8 metres). Flindersia maculosa and Santalum lanceolatum are frequently present in the canopy. A lower shru</t>
  </si>
  <si>
    <t>4.9.16</t>
  </si>
  <si>
    <t>Extensively cleared. Major threats include further clearing and the associated fragmentation and introduction of exotic pasture species.</t>
  </si>
  <si>
    <t>4, (6.6), (6.4), (6.9)</t>
  </si>
  <si>
    <t>Neldner (1984), 59; Turner (1978), B5 (31), B1 (18)</t>
  </si>
  <si>
    <t>Acacia harpophylla tall shrubland with scattered emergent Atalaya hemiglauca +/- Eucalyptus spp. on Cretaceous sediments</t>
  </si>
  <si>
    <t>Acacia harpophylla predominates forming a distinct but discontinuous tall shrub to low tree canopy. In places Atalaya hemiglauca and Brachychiton rupestris are present as emergents. Other tall shrubs such as Archidendropsis basaltica, Eremophila mitchelli</t>
  </si>
  <si>
    <t>4.9.15</t>
  </si>
  <si>
    <t>4.9.14:  Ephemeral herbs occur seasonally, grasses in summer and forbs in winter. Ephemeral herbs occur seasonally, grasses in summer and forbs in winter. This regional ecosystem occurs on Cainozoic deposits (land zone 4).
4.9.14x1:  Occurs on alluvial cl</t>
  </si>
  <si>
    <t>7, 1, (1.1), (5.1), (1.3)</t>
  </si>
  <si>
    <t>Wilson and Purdie (1990a), T2 (40); Neldner (1991), 10a, 10b (20)</t>
  </si>
  <si>
    <t>Acacia georginae low open woodland with Astrebla spp. on Cambrian limestone</t>
  </si>
  <si>
    <t>Acacia georginae or A. cambagei low open woodland with Astrebla spp. on limestone</t>
  </si>
  <si>
    <t>Acacia georginae or A. cambagei grassy tall open shrubland (Ht 5-7m; density 50-150/ha, becoming a shrubby open tussock grassland ins some areas. Scattered Senna artemisioides subsp. oligophylla shrubs (Ht&lt;1m) are usually present. The ground stratum is do</t>
  </si>
  <si>
    <t>4.9.14</t>
  </si>
  <si>
    <t>Potential habitat for vulnerable flora species, Eremophila tetraptera.</t>
  </si>
  <si>
    <t>1, 2, 7, (1.1), (3)</t>
  </si>
  <si>
    <t>Wilson and Purdie (1990a), R3 (29); Neldner (1991), 33 (22)</t>
  </si>
  <si>
    <t>Senna artemisioides subsp. helmsii +/- S. artemisioides subsp. oligophylla +/- Acacia georginae +/- Acacia spp. open shrubland on tops and footslopes of Cambrian limestone residuals</t>
  </si>
  <si>
    <t>Low open shrubland to open scrub dominated by Senna artemisioides subsp. helmsii and S. artemisioides subsp. oligophylla (Ht 1-2m;density 250-2000/ha). Scattered low trees such as Corymbia terminalis and Atalaya hemiglauca may occur. The sub shrub Ptilotu</t>
  </si>
  <si>
    <t>4.9.13</t>
  </si>
  <si>
    <t>4.9.12:  Little regeneration or coppicing of Corymbia terminalis is occurring, possibly due to high total grazing pressure. Extensively invaded by buffel grass *Pennisetum ciliare.
4.9.12x2:  Astrebla spp. are absent.</t>
  </si>
  <si>
    <t>7, 2, 1.3</t>
  </si>
  <si>
    <t>Neldner (1991), 19b (44)</t>
  </si>
  <si>
    <t>Corymbia terminalis low open woodland with Astrebla pectinata +/- Eulalia aurea on plains and low lying areas</t>
  </si>
  <si>
    <t>Corymbia terminalis predominates and forms a sparse low tree layer (4-7m tall). Atalaya hemiglauca is usually co-dominant, with Lysiphyllum gilvum conspicuous in alluvial areas. Scattered shrubs including Acacia victoriae (2-3m tall) are often present, bu</t>
  </si>
  <si>
    <t>4.9.12</t>
  </si>
  <si>
    <t xml:space="preserve">Gidgee thickening and spread onto adjacent grasslands has occurred between 1951 and 1994 although increases have been offset by clearing during this time (Fensham and Fairfax 2005). Major threats include further clearing and the associated fragmentation. </t>
  </si>
  <si>
    <t>Mills (1980), G1 (LU 38), G2 (LU 39); Neldner (1984), 40c, 44b; Neldner (1991), 5a (14); Turner (1978), G1 (15), G2 (16); Turner et al. (1993), G1, G2 (8, 9); Wilson and Purdie (1990a), T1 (LU 38)</t>
  </si>
  <si>
    <t>Acacia cambagei low woodland with scattered shrubs such as Eremophila mitchellii and Geijera parviflora on fresh Cretaceous sediments</t>
  </si>
  <si>
    <t>Acacia cambagei low woodland with a canopy height of 6-7 metres (to low open-woodland with canopy ranging from 5 - 9 metres). Scattered shrubs particularly Eremophila mitchellii but also Santalum lanceolatum, Geijera parviflora, Flindersia maculosa, Alect</t>
  </si>
  <si>
    <t>4.9.11</t>
  </si>
  <si>
    <t>4.9.10:  In many places, 80-90% of tall shrubs stand dead with little or no regeneration. Density of short grasses increases after several wet summers. This includes ecosystems listed under 4.3.7 in Sattler and Williams (1999) which have been re-allocated</t>
  </si>
  <si>
    <t>1, 7, 5.1</t>
  </si>
  <si>
    <t>Neldner (1991), 28b (24); Wilson and Purdie (1990a), T2 (44)</t>
  </si>
  <si>
    <t>Acacia georginae tall open shrubland on Cambrian limestone</t>
  </si>
  <si>
    <t>Acacia georginae (A. cambagei in the east) grassy tall open shrub land (Ht 5-6m; density 25-100/ha), with scattered Ptilotus obovatus sub shrubs frequently present, to shrubby open tussock grassland. The ground stratum is dominated by short-lived perennia</t>
  </si>
  <si>
    <t>4.9.10</t>
  </si>
  <si>
    <t>Floristic composition of ground layer variable, affected by seasonal conditions and grazing history (Neldner, 1991)</t>
  </si>
  <si>
    <t>3, 5.4</t>
  </si>
  <si>
    <t>Neldner (1991), 44d, 44e (99); Turner et al. (1993e), F3</t>
  </si>
  <si>
    <t>Astrebla spp. grassland wooded with Acacia sutherlandii or A. victoriae on Cretaceous sediments</t>
  </si>
  <si>
    <t>Astrebla lappacea (5-30% cover) usually predominates forming a tussock grassland. In places, A. pectinata may predominate. A. squarrosa and A. elymoides are codominant occasionally. Iseilema vaginiflorum and Panicum decompositum are frequently conspicuous</t>
  </si>
  <si>
    <t>4.9.9</t>
  </si>
  <si>
    <t>4.9.8:  Floristic composition of ground layer variable, affected by seasonal conditions and grazing history (Neldner, 1991). Some areas associated with increased woody cover between 1951 and 1994 (Fensham and Fairfax, 2004).
4.9.8a:  Floristic composition</t>
  </si>
  <si>
    <t>Idalia NP, Lochern NP</t>
  </si>
  <si>
    <t>5, 4, 6</t>
  </si>
  <si>
    <t>Mills (1980) T4; Neldner (1991), 44c; Turner (1978), T1; Turner et al. (1993), T3 (51), F3 (53)</t>
  </si>
  <si>
    <t>Astrebla spp. grassland wooded with Atalaya hemiglauca +/- Alectryon oleifolius +/- Flindersia maculosa on Cretaceous sediments</t>
  </si>
  <si>
    <t>4.9.8</t>
  </si>
  <si>
    <t>4.9.7:  Some areas have been cleared. Little regeneration of Acacia tephrina is occurring. Some areas associated with increased woody cover between 1951 and 1994 (Fensham and Fairfax, 2004). Seedling regeneration of Acacia cambagei has expanded onto adjac</t>
  </si>
  <si>
    <t>Lochern NP, Diamantina NP, Bladensburg NP, Idalia NP, Welford NP</t>
  </si>
  <si>
    <t>4, 5, 6, (3), (2), (5.4), (9.5)</t>
  </si>
  <si>
    <t>Mills (1980), T1, T2, T3 (LU 51); Neldner (1991), 12 (26), 44a, 44b (91); Turner (1978), T2; Turner et al. (1993), T1, T2 (49, 50)</t>
  </si>
  <si>
    <t>Astrebla spp. grassland wooded with Acacia tephrina +/- A. cambagei and Atalaya hemiglauca on Cretaceous sediments</t>
  </si>
  <si>
    <t>4.9.7</t>
  </si>
  <si>
    <t>Confined to south-east of bioregion.</t>
  </si>
  <si>
    <t>4, (11.26)</t>
  </si>
  <si>
    <t>Turner (1978), T1; Mills (1980), T5 (LU 54); Neldner (1984), 67</t>
  </si>
  <si>
    <t>Astrebla spp. grassland wooded with mixed tree species on Cretaceous sediments</t>
  </si>
  <si>
    <t>Astrebla spp. grassland wooded with a range of species including Eucalyptus melanophloia, Acacia tephrina, A. pendula, Corymbia terminalis, Acacia harpophylla and Atalaya hemiglauca. Occurs on flat to undulating plains formed on fresh Cretaceous sediments</t>
  </si>
  <si>
    <t>4.9.6</t>
  </si>
  <si>
    <t>4.9.5:   In overgrazed areas, around watering points, ephemeral grasses such as Dactyloctenium radulans and Iseilema vaginiflorum, and ephemeral forbs predominate. Floristic composition varies with seasonal conditions and land use.</t>
  </si>
  <si>
    <t>Astrebla Downs NP, Diamantina NP, Bladensburg NP, Lark Quarry CP, Elizabeth Springs CP</t>
  </si>
  <si>
    <t>2, 3, 1, (7), (5)</t>
  </si>
  <si>
    <t>Neldner (1991), 47b, 47a; Wilson and Purdie (1990a), P1, F2 (59)</t>
  </si>
  <si>
    <t>Astrebla lappacea and Sclerolaena spp. +/- Enneapogon spp. open herbland on Cretaceous sediments</t>
  </si>
  <si>
    <t>Astrebla lappacea and Sclerolaena spp. +/- Enneapogon spp. open-herbland on Cretaceous sediments</t>
  </si>
  <si>
    <t xml:space="preserve">Seasonably variable short grass/forb sparse grassland or herbland to Astrebla lappacea open-grassland. Astrebla lappacea forms an open-tussock grassland dominated, with short grasses and forbs dominating in favourable seasonal conditions. A. elymoides is </t>
  </si>
  <si>
    <t>4.9.5</t>
  </si>
  <si>
    <t>4.9.4:  Floristic composition varies with stone cover, seasonal conditions, fertility and land use. On western plains, a dense silcrete stone cover may be present, and restricts Astrebla pectinata to gilgai situations. A. lappacea rarely occurs where a de</t>
  </si>
  <si>
    <t>Potential habitat for threatened fauna species including bilby Macrotis lagotis, kowari Dasyuroides byrnei and plains-wanderer Pedionomus torquatus.</t>
  </si>
  <si>
    <t>Astrebla Downs NP, Diamantina NP</t>
  </si>
  <si>
    <t>Wilson and Purdie (1990a), F1 (LU 45), F2 (LU 48, 55), F4 (55); Neldner (1991), 43c (87)</t>
  </si>
  <si>
    <t>Astrebla pectinata and herbs +/- Astrebla spp. grassland on Cretaceous sediments</t>
  </si>
  <si>
    <t>Astrebla pectinata (5-25% cover) predominates and forms a tussock grassland. In places, A. lappacea and A. elymoides may be codominant. Aristida latifolia and Iseilema vaginiflorum occur frequently and may be abundant in some areas. Other short lived gras</t>
  </si>
  <si>
    <t>4.9.4</t>
  </si>
  <si>
    <t>4.9.2:  Floristic composition varies with seasonal conditions and land use. Astrebla pectinata predominates after several dry years, while A. lappacea and Dichanthium spp. increase in wetter years. In overgrazed areas, around watering points, ephemeral gr</t>
  </si>
  <si>
    <t>Neldner (1991), 42d (84); Turner et al. (1993), F4 (1); Wilson and Purdie (1990a), F2 (45, 48)</t>
  </si>
  <si>
    <t>Astrebla lappacea and A. pectinata +/- A. elymoides grassland on Cretaceous sediments</t>
  </si>
  <si>
    <t xml:space="preserve">Astrebla lappacea, A. pectinata open tussock grassland to tussock grassland (PFC 10-50%). The ephemeral grasses Enneapogon avenaceus and Iseilema vaginiflorum occur frequently and other species infrequently. A large number of forb species may occur, many </t>
  </si>
  <si>
    <t>4.9.2</t>
  </si>
  <si>
    <t>4.9.1:  Abundance of Aristida latifolia increases in heavily grazed and degraded areas. The exotic low tree *Acacia nilotica subsp. indica (2-5m tall) forms tall open-shrublands in some areas in north-east, particularly where cattle grazing has occurred f</t>
  </si>
  <si>
    <t>Potential habitat for endemic fauna species including Spencer's goanna Varanus spenceri, and threatened fauna species including Julia Creek dunnart Sminthopsis douglasi, Collett's snake Pseudechis colletti and skink Ctenotus schevilli.</t>
  </si>
  <si>
    <t>Bladensburg NP, Idalia NP, Combo CP 2</t>
  </si>
  <si>
    <t>Mills (1980), F2-F7; Neldner (1991), 42a; Turner et al. (1993), F1, F3, F6, F7, F8; Wilson and Purdie (1990a), F1</t>
  </si>
  <si>
    <t>Astrebla lappacea +/- Aristida latifolia +/- Panicum decompositum grassland on Cretaceous sediments</t>
  </si>
  <si>
    <t>Astrebla lappacea (10-20% cover) predominates and together with Aristida latifolia (1-10% cover) and Panicum decompositum (1-5% cover) forms a tussock grassland. Sparsely scattered low shrubs and low trees may occur. Short-lived grasses such as Iseilema s</t>
  </si>
  <si>
    <t>4.9.1</t>
  </si>
  <si>
    <t>19b</t>
  </si>
  <si>
    <t>2, 1, 3</t>
  </si>
  <si>
    <t>Neldner (1991) 16 (41), 39 (50 in part)</t>
  </si>
  <si>
    <t>Eucalyptus leucophloia low open woodland</t>
  </si>
  <si>
    <t>Eucalyptus leucophloia low open-woodland with a ground layer dominated by Triodia spp. Occurs on tablelands with shallow, gravelly loamy lithosol soils and frequent rock outcrops. (BVG1M: 19b)</t>
  </si>
  <si>
    <t>4.7.8</t>
  </si>
  <si>
    <t>2, 1, (3), (1.3)</t>
  </si>
  <si>
    <t>Neldner (1991), 15a, 38a ( 50)</t>
  </si>
  <si>
    <t>Eucalyptus leucophylla low open woodland +/- Corymbia terminalis +/- Triodia spp.</t>
  </si>
  <si>
    <t>Eucalyptus leucophylla +/- Corymbia terminalis low open-woodland with a ground layer dominated by Triodia spp. Occurs on scarp retreats and adjacent tops of dissected tablelands on a range of slopes (flat to vertical). Soils very shallow, acid, loamy lith</t>
  </si>
  <si>
    <t>4.7.7</t>
  </si>
  <si>
    <t>LS</t>
  </si>
  <si>
    <t>Neldner (1991), 31a</t>
  </si>
  <si>
    <t>Acacia chisholmii low shrubland</t>
  </si>
  <si>
    <t>Acacia chisholmii low shrubland. Other Acacia spp. and/or scattered Eucalyptus spp. may be present. The ground layer is dominated by Triodia spp. Occurs on scarp retreats and adjacent tops of dissected tablelands. (BVG1M: 19b)</t>
  </si>
  <si>
    <t>4.7.6</t>
  </si>
  <si>
    <t>Some clearing is occurring.</t>
  </si>
  <si>
    <t>Diamantina NP, [Lochern NP]</t>
  </si>
  <si>
    <t>3, 4, 1, 2, (5)</t>
  </si>
  <si>
    <t>Neldner (1991), 8a (19); Turner et al. (1993), T1; Wilson and Purdie (1990a), T1 (LU 36)</t>
  </si>
  <si>
    <t>Acacia cambagei open woodland with Triodia spp. +/- Senna spp. near eroding edges of Tertiary plateaus</t>
  </si>
  <si>
    <t>Acacia cambagei tall open shrubland with Triodia spp. +/- Senna spp. near eroding edges of Tertiary plateaus</t>
  </si>
  <si>
    <t>Acacia cambagei open shrubland/ tall open shrubland (Ht 4-7m; density 25-150/ha), with scattered Apophyllum anomalum shrubs (Ht1m) present frequently and Senna artemisioides subsp. oligophylla and/or S. phyllodinea shrubs (Ht &lt;1m) locally prominent. Scatt</t>
  </si>
  <si>
    <t>4.7.4</t>
  </si>
  <si>
    <t>Associated with eastern scattered parts of RE 4.7.1</t>
  </si>
  <si>
    <t>Turner et al. (1993), R4 (70)</t>
  </si>
  <si>
    <t>Archidendropsis basaltica tall shrubland on ranges</t>
  </si>
  <si>
    <t>Archidendropsis basaltica, Acacia aneura low open woodland</t>
  </si>
  <si>
    <t>Archidendropsis basaltica and Acacia aneura dominate the low open-woodland to tall shrubland canopy. Scattered low trees of Atalaya hemiglauca and Flindersia maculosa are often present. There is usually scattered low shrubs including Eremophila latrobei a</t>
  </si>
  <si>
    <t>4.7.3</t>
  </si>
  <si>
    <t>Requires a fire management program of mosaic patch burning.</t>
  </si>
  <si>
    <t>High reptile species diversity. Potential habitat for night parrot Pezoporus occidentalis.</t>
  </si>
  <si>
    <t>Bladensburg NP, Diamantina NP</t>
  </si>
  <si>
    <t>3, 2, 5, (1), (4), (1.3)</t>
  </si>
  <si>
    <t>Neldner (1991), 30a (38); Wilson and Purdie (1990a), R1, R4 (22)</t>
  </si>
  <si>
    <t>Eucalyptus normantonensis tall open shrubland with Triodia spp. on plateau margins</t>
  </si>
  <si>
    <t xml:space="preserve">Eucalyptus normantonensis open shrub land to tall open shrub land (Ht 3-7m; density 50-200/ha) with an open dense hummock grass stratum (Ht 1m; PFC 10-50%) dominated by Triodia molesta on upper slopes, and by T. brizoides or T. longiceps on lower slopes. </t>
  </si>
  <si>
    <t>4.7.2</t>
  </si>
  <si>
    <t>Areas of high reptile species diversity.</t>
  </si>
  <si>
    <t>3, 2, (4), (5)</t>
  </si>
  <si>
    <t>Neldner (1991), 6 (27); Wilson and Purdie (1990a), R1 (20)</t>
  </si>
  <si>
    <t>Acacia shirleyi, Triodia spp. +/- Eucalyptus spp. low woodland on scarps</t>
  </si>
  <si>
    <t>Acacia shirleyi open shrub land to open scrub (Ht 4-6m; density 100-4000/ha), with scattered Eremophila latrobei and Indigofera leucotricha shrubs (1m) occurring frequently, and Acacia spp., Cassia spp. other Eremophila spp. (1-2m), and Maireana spp. Ht &lt;</t>
  </si>
  <si>
    <t>4.7.1</t>
  </si>
  <si>
    <t>Ground layer has been extensively invaded by buffel grass *Pennisetum ciliaris.</t>
  </si>
  <si>
    <t>High floristic diversity.</t>
  </si>
  <si>
    <t>Mills (1980), S5 (92); Turner et al. (1978), S1 (85)</t>
  </si>
  <si>
    <t>Acacia cambagei, Archidendropsis basaltica and mixed species open woodland on sand plains</t>
  </si>
  <si>
    <t>Mixed species low open-woodland with common species including Archidendropsis basaltica, Atalaya hemiglauca, Acacia cambagei, Eremophila mitchellii, Ventilago viminalis and often with emergent Eucalyptus populnea and/or Corymbia tessellaris scattered tree</t>
  </si>
  <si>
    <t>4.5.9</t>
  </si>
  <si>
    <t>4.5.8:  Fire frequency can affect density of woody species and Triodia pungens.</t>
  </si>
  <si>
    <t>Potential habitat for threatened fauna species including Pictorella mannikin Heteromunia pectoralis.</t>
  </si>
  <si>
    <t>1, 2, 7, (3), (1.3), (1.1)</t>
  </si>
  <si>
    <t>Wilson and Purdie (1990a), S1 (LU 8); Neldner (1991), 40 (51)</t>
  </si>
  <si>
    <t>Triodia pungens hummock grassland wooded with Acacia spp. +/- Eucalyptus spp. on Quaternary sand sheets</t>
  </si>
  <si>
    <t xml:space="preserve">Triodia pungens open hummock grassland (Ht &lt; 1m, PFC 10-20%) with a sparse to open shrub stratum frequently present. Dominant shrub species Eremophila obovata (Ht &lt;0.5m), Acacia melleodora (Ht 1-2m), A. bivenosa (ex subsp. wayi), A. coriacea, A. cowleana </t>
  </si>
  <si>
    <t>4.5.8</t>
  </si>
  <si>
    <t>1, 7, (5.3), (1.3)</t>
  </si>
  <si>
    <t>Neldner (1991), 28a (25); Wilson and Purdie (1990a), S2 (10)</t>
  </si>
  <si>
    <t>Acacia georginae, Sida platycalyx, Sclerolaena cornishiana tall open shrubland on Quaternary sand sheets</t>
  </si>
  <si>
    <t>Acacia georginae (or A. cambagei), Sida platycalyx, Sclerolaena cornishiana tall open shrubland on Quaternary sand sheets</t>
  </si>
  <si>
    <t>Acacia georginae (or A. cambagei) predominates and forms a distinct but discontinuous canopy. A number of Senna spp. and Eremophila spp. are present, and form a distinct, open, low shrub layer (1-1.5m tall) in places. The ground layer is open and dominate</t>
  </si>
  <si>
    <t>4.5.7</t>
  </si>
  <si>
    <t>Occurs east of about 139o longitude.</t>
  </si>
  <si>
    <t>4, 5, (5.4), (5.2)</t>
  </si>
  <si>
    <t>Mills (1980), S5 (93); Neldner (1991), 26c (25); Turner et al. (1978), S1 (86); Purdie and Wilson (1990), LU 73</t>
  </si>
  <si>
    <t>Acacia cambagei, Senna spp., Sida platycalyx tall open shrubland on Quaternary sand sheets</t>
  </si>
  <si>
    <t>Acacia cambagei predominates and forms a distinct but discontinuous canopy (6-10 m high). A number of Senna spp. and Eremophila spp. are present, and form a distinct, open, low shrub layer (1-1.5m tall) in places. The ground layer is open and dominated by</t>
  </si>
  <si>
    <t>4.5.6</t>
  </si>
  <si>
    <t>Occurs in the west of the bioregion on the edges of the Barkly Tableland. Density of shrub species and Triodia pungens cover dependent on fire frequency. Forbs increase for short time after fire (Neldner, 1991).</t>
  </si>
  <si>
    <t>3, 5, (4)</t>
  </si>
  <si>
    <t>Neldner (1991), 19a (42); Wilson and Purdie (1990a), M1 (15 - eastern), R1 (23),</t>
  </si>
  <si>
    <t>Corymbia terminalis, Triodia pungens +/- Acacia spp., Senna spp., Eucalyptus spp. low open woodland on sand plains</t>
  </si>
  <si>
    <t>Corymbia terminalis (Ht 5-7m; density &lt;25-100/ha), Triodia pungens (Ht &lt;1m; PFC 10-30%) hummock grassy low open-woodland to wooded open hummock grassland. A sparse to open shrub stratum is frequently presented, dominated by Grevillea wickhamii (Ht2-3m), A</t>
  </si>
  <si>
    <t>4.5.5</t>
  </si>
  <si>
    <t>4.5.4: Mainly occurs on plains adjacent to the Thomson River Ground layer highly modified due to total grazing pressure and extensive invasion by buffel grass *Pennisetum ciliare. Density of Acacia aneura reduced in some areas by cutting for drought feedi</t>
  </si>
  <si>
    <t>Potentially supports a high floristic and faunal diversity.</t>
  </si>
  <si>
    <t>Lochern NP</t>
  </si>
  <si>
    <t>4, (5), (5.4)</t>
  </si>
  <si>
    <t>Mills (1980), S2 (6); Neldner (1991), 13 (2); Turner et al. (1993), S1, S2 (52)</t>
  </si>
  <si>
    <t>Archidendropsis basaltica and/or Acacia aneura +/- Corymbia terminalis low open woodland on old alluvial sand plains</t>
  </si>
  <si>
    <t>Archidendropsis basaltica often predominates forming a distinct but discontinuous canopy (4-8m high; density 50-400/ha) usually with Corymbia terminalis occurring as an emergent. Other common tree species include Grevillea striata, Atalaya hemiglauca, Fli</t>
  </si>
  <si>
    <t>4.5.4</t>
  </si>
  <si>
    <t>Potential habitat for threatened fauna species including night parrot Pezoporus occidentalis.</t>
  </si>
  <si>
    <t>1, 1.3, 2</t>
  </si>
  <si>
    <t>Mills (1980), M3; Wilson and Purdie (1990a), H1 (14); Neldner (1991), 24a (9).</t>
  </si>
  <si>
    <t>Acacia aneura, Triodia brizoides or Triodia molesta tall open shrubland on Tertiary sand sheets</t>
  </si>
  <si>
    <t>Acacia aneura tall scrubland to tall open shrub land (Ht 4-7m: density 25-750/ha) with a sparse hummock grass stratum dominated by either Triodia brizoides or T. molesta (Ht 1m; PFC 5-10%). Scattered Acacia ligulata (ex bivenosa subsp. wayi), Senna artemi</t>
  </si>
  <si>
    <t>4.5.3</t>
  </si>
  <si>
    <t>A. aneura is fire sensitive, and fire may act with effects of soil and micro topography variations to determine current distribution (Neldner, 1991).</t>
  </si>
  <si>
    <t>Bladensburg NP, Welford NP</t>
  </si>
  <si>
    <t>4, 3, (5), (2)</t>
  </si>
  <si>
    <t>Mills (1980), M3; Neldner (1991), 24b (10)</t>
  </si>
  <si>
    <t>Acacia aneura, Triodia pungens tall open shrubland on Quaternary sand sheets</t>
  </si>
  <si>
    <t>Acacia aneura tall open shrubland on Quaternary sand sheets</t>
  </si>
  <si>
    <t>Acacia aneura dominates in distinct groves, and forms a diffuse canopy. The groves of A. aneura occur in moister depressions. Shrubs are infrequent in the A. aneura groves, but common in the areas around them. The ground layer is dominated by tussock gras</t>
  </si>
  <si>
    <t>4.5.2</t>
  </si>
  <si>
    <t>Winton plateau.</t>
  </si>
  <si>
    <t>1, 2, (1.3)</t>
  </si>
  <si>
    <t>Neldner (1991), 4b (1); Wilson and Purdie (1990a), M1 (15 - western)</t>
  </si>
  <si>
    <t>Acacia aneura +/- Atalaya hemiglauca +/- Grevillea striata low woodland on sand plains</t>
  </si>
  <si>
    <t>Acacia aneura predominates and forms a distinct but discontinuous canopy (4-6m tall). A. aneura often occurs in diffuse groves, with grasses dominating the intergrove spaces. Atalaya hemiglauca, Acacia excelsa subsp. angusta and Grevillea striata are freq</t>
  </si>
  <si>
    <t>4.5.1</t>
  </si>
  <si>
    <t>Occurs on older alluvium (Qps) on edges of the Barkly Tableland.</t>
  </si>
  <si>
    <t>Boodjamulla (Lawn Hill) NP</t>
  </si>
  <si>
    <t>7, 2, (1.2)</t>
  </si>
  <si>
    <t>Astrebla and Iseilema grassland</t>
  </si>
  <si>
    <t>Astrebla pectinata and Iseilema spp. grassland</t>
  </si>
  <si>
    <t>Astrebla pectinata, Iseilema spp. often with Eulalia aurea, Dichanthium sericeum subsp. polystachyum, Sorghum spp. grassland. Occurs on clay plains of late Tertiary alluvium. (BVG1M: 30b)</t>
  </si>
  <si>
    <t>4.4.2</t>
  </si>
  <si>
    <t>4.4.1: Barkly Tableland</t>
  </si>
  <si>
    <t>Camooweal Caves NP, Boodjamulla (Lawn Hill) NP</t>
  </si>
  <si>
    <t>7, 2, (1.3)</t>
  </si>
  <si>
    <t>Wilson and Purdie (1990a), F2 (48, 55); Neldner (1991), 43a (88)</t>
  </si>
  <si>
    <t>Astrebla pectinata +/- Aristida latifolia +/- Eulalia aurea grassland on Tertiary sediments overlying limestone</t>
  </si>
  <si>
    <t>Astrebla pectinata tussock grassland to open tussock grassland. With A. elymoides or A. lappacea infrequently co-dominate. Aristida latifolia and/or Eulalia aurea occur frequently, but are rarely abundant. A number of ephemeral grasses including the frequ</t>
  </si>
  <si>
    <t>4.4.1</t>
  </si>
  <si>
    <t>Floodplain swamps associated with river systems throughout the bioregion.</t>
  </si>
  <si>
    <t>Associated with ephemeral lake systems which are important habitat for water birds. Habitat for threatened fauna species including freckled duck Stictonetta naevosa.</t>
  </si>
  <si>
    <t>Lochern NP, Diamantina NP</t>
  </si>
  <si>
    <t>1, 4, 5, 7, 2, 3, (5.5)</t>
  </si>
  <si>
    <t>Neldner (1991), 35a (76); Wilson and Purdie (1990a), C1 (75, 79), C3 (79), F2 (79)</t>
  </si>
  <si>
    <t>Chenopodium auricomum +/- Muehlenbeckia florulenta open shrubland on swamps</t>
  </si>
  <si>
    <t>Chenopodium auricomum +/- Muehlenbeckia florulenta open shrubland on depressions on floodplains</t>
  </si>
  <si>
    <t>Chenopodium auricomum sparse to open low shrub land. Occurs in swampy depressions within floodplains with braided channels. Soils are very deep, moderate to strongly alkaline, grey cracking clays with self-mulching or curst surface. Soils have strong coar</t>
  </si>
  <si>
    <t>4.3.24</t>
  </si>
  <si>
    <t>4, 6, 5, (9.5)</t>
  </si>
  <si>
    <t>Acacia tephrina low woodland on alluvium</t>
  </si>
  <si>
    <t>Acacia tephrina low woodland. Occurs on alluvium. (BVG1M: 27a)</t>
  </si>
  <si>
    <t>4.3.23</t>
  </si>
  <si>
    <t xml:space="preserve">All the springs are within Great Artesian Basin discharge areas. Impacted by artificial extraction, excavation, pig rooting and stock trampling. Springs in Tertiary aquifers may exist, but are poorly known. Springs in Tertiary aquifers may exist, but are </t>
  </si>
  <si>
    <t>Habitat for endemic species including fish (Elizabeth Springs goby Chlamydogobius micropterus); the snail Jardinella isolata; and endangered flora species including Eriocaulon carsonii and Myriophyllum artesium.</t>
  </si>
  <si>
    <t>Elizabeth Springs CP</t>
  </si>
  <si>
    <t>Habermehl (1982); Ponder and Clark (1990); Fairfax and Fensham (2002); Fensham et al. (2004)</t>
  </si>
  <si>
    <t>Springs on recent alluvia and fine-grained sedimentary rock</t>
  </si>
  <si>
    <t>Springs. Occurs on recent alluvia and fine-grained sedimentary rock (shales) and fed by the Great Artesian Basin (BVG1M: 34e)</t>
  </si>
  <si>
    <t>4.3.22</t>
  </si>
  <si>
    <t>Burke River.  Regeneration is limited in some populations possibly due to total grazing pressure. A naturally rare community.</t>
  </si>
  <si>
    <t>Habitat for vulnerable flora species including Acacia peuce.</t>
  </si>
  <si>
    <t>Deveson, (1980); Neldner (1991), 11 (75); Wilson and Purdie (1990a), A1 (61), W1 (66)</t>
  </si>
  <si>
    <t>Acacia peuce low open woodland on alluvium</t>
  </si>
  <si>
    <t>Acacia peuce occurs in mono-specific stands, forming a low open-woodland. A sparse shrub layer of young A. peuce is frequently present, while other shrubs and low trees such as Eremophila maculata, Senna artemisioides subsp. Oligophylla and S. phyllodinea</t>
  </si>
  <si>
    <t>4.3.21</t>
  </si>
  <si>
    <t>Highly modified floristic composition due to total grazing pressure. Scalding frequent (Mills, 1980).</t>
  </si>
  <si>
    <t>Potential habitat for threatened fauna species including plains-wanderer Pedionomus torquatus, fierce snake (western taipan) Oxyuranus microlepidotus and night parrot Pezoporus occidentalis.</t>
  </si>
  <si>
    <t>Diamantina NP, Lochern NP, Astrebla Downs NP, Idalia NP, Bladensburg NP, Welford NP, Lark Quarry CP, Combo CP 1, Combo CP 2, [Elizabeth Springs CP]</t>
  </si>
  <si>
    <t>2, 4, 3, 5, 7, 1</t>
  </si>
  <si>
    <t>Mills (1980), A3; Neldner (1984), 68a, b, c, d; Wilson and Purdie (1990a), A1, A2, W1, W2 (83); Neldner (1991), 48; Turner et al. (1993), A3, C1</t>
  </si>
  <si>
    <t>Atriplex spp. and Sclerolaena spp. +/- Astrebla spp. +/- short grasses +/- forbs, open herbland on braided or flat alluvial plains</t>
  </si>
  <si>
    <t>Either grasses or forbs dominate the ground layer depending on seasonal conditions and at times extensive areas may be denuded of any species. Sporobolus mitchellii and Astrebla spp. occurs frequently and may be prominent (5-15% cover), while Eragrostis s</t>
  </si>
  <si>
    <t>4.3.20</t>
  </si>
  <si>
    <t>5, (6), (2.3)</t>
  </si>
  <si>
    <t>Neldner (1991), 45b (93)</t>
  </si>
  <si>
    <t>Dichanthium spp., Eulalia aurea, Astrebla spp. grassland on alluvium</t>
  </si>
  <si>
    <t>Dichanthium fecundum often predominates, and together with D. sericeum subsp. polystachyum, and Eulalia aurea, forms a tussock grassland. Other conspicuous grasses include Aristida latifolia, Astrebla squarrosa, Bothriochloa ewartiana and Chrysopogon fall</t>
  </si>
  <si>
    <t>4.3.19</t>
  </si>
  <si>
    <t>5, 7, 1.1, (1.2)</t>
  </si>
  <si>
    <t>Neldner (1991), 45a (93)</t>
  </si>
  <si>
    <t>Eulalia aurea, Astrebla squarrosa +/- Astrebla spp. grassland on alluvial plains</t>
  </si>
  <si>
    <t>Eulalia aurea and sometimes Astrebla squarrosa predominate often in association with Dichanthium fecundum and D. sericeum subsp. polystachyum, and forms a tussock grassland. Other conspicuous grasses include Aristida latifolia, Astrebla squarrosa, Bothrio</t>
  </si>
  <si>
    <t>4.3.18</t>
  </si>
  <si>
    <t>4.3.17: This regional ecosystem occurs in more westerly, lower rainfall parts of the bioregion compared to the similar regional ecosystem 4.3.14.</t>
  </si>
  <si>
    <t>Potential habitat for threatened fauna species including bilby Macrotis lagotis.</t>
  </si>
  <si>
    <t>Astrebla Downs NP, Diamantina NP, Camooweal Caves NP</t>
  </si>
  <si>
    <t>7, 2, 1.1, (1), (1.3)</t>
  </si>
  <si>
    <t>Neldner (1991), 43b (86); Turner et al. (1993), F5, A3; Wilson and Purdie (1990a), A1, A2, W1 (81)</t>
  </si>
  <si>
    <t>Astrebla pectinata +/- Astrebla spp. +/- Aristida latifolia grassland on alluvium</t>
  </si>
  <si>
    <t>Open tussock grassland to tussock grassland, rarely sparse tussock grassland, dominated by Astrebla pectinata (PFC &lt;10-25%) with A. lappacea and A. elymoides sometimes co-dominant. The predominant ephemeral grass is Iseilema vaginiflorum with Enneapogon a</t>
  </si>
  <si>
    <t>4.3.17</t>
  </si>
  <si>
    <t>Occurs in the west of the bioregion on the Barkly Tableland. Being invaded by exotic weed species e.g. *Parkinsonia aculeata (parkinsonia).</t>
  </si>
  <si>
    <t>Camooweal Caves NP</t>
  </si>
  <si>
    <t>7, (1.1)</t>
  </si>
  <si>
    <t>Neldner (1991), 43e (90)</t>
  </si>
  <si>
    <t>Astrebla elymoides +/- A. squarrosa +/- Aristida latifolia grassland on alluvium</t>
  </si>
  <si>
    <t>Astrebla elymoides predominates, and with Astrebla squarrosa, Aristida latifolia and Panicum spp. forms a tussock grassland. Sesbania chippendalei and Chenopodium auricomum shrubs may occur in the wetter places. Dichanthium spp., Eulalia aurea and Iseilem</t>
  </si>
  <si>
    <t>4.3.16</t>
  </si>
  <si>
    <t>Being invaded by exotic weed species, e.g. parkinsonia *Parkinsonia aculeata.</t>
  </si>
  <si>
    <t>2, 5, 7</t>
  </si>
  <si>
    <t>Neldner (1991), 42c (90); Wilson and Purdie (1990a), F2 (50)</t>
  </si>
  <si>
    <t>Astrebla squarrosa +/- Dichanthium spp. +/- Eulalia aurea grassland on alluvium</t>
  </si>
  <si>
    <t>Astrebla squarrosa (10-30% cover) predominates and together with A. elymoides (1-10%) and A. lappacea (1-5%) forms a tussock grassland. Dichanthium spp. (1-15%), Eulalia aurea (1-5%) and Iseilema vaginiflorum (1-5%) are usually conspicuous. A number of ep</t>
  </si>
  <si>
    <t>4.3.15</t>
  </si>
  <si>
    <t xml:space="preserve">4.3.14: This regional ecosystem occurs in more easterly higher rainfall parts of the bioregion compared to the similar regional ecosystem 4.3.17. Being degraded by weed infestation, e.g. prickly acacia *Acacia nilotica, parkinsonia *Parkinsonia aculeata. </t>
  </si>
  <si>
    <t>Diamantina NP, Bladensburg NP, Lochern NP, Idalia NP, Lark Quarry CP, Combo CP 1</t>
  </si>
  <si>
    <t>5, 4, (3), (6), (2)</t>
  </si>
  <si>
    <t>Neldner (1991), 42b (86); Turner et al. (1993), A1 (20), A3 (25)</t>
  </si>
  <si>
    <t>Astrebla lappacea, Astrebla spp. +/- Eulalia aurea grassland on alluvium</t>
  </si>
  <si>
    <t xml:space="preserve">Astrebla lappacea predominates sometimes in association with/or A. pectinata and form a cover of 10-30%. A. squarrosa (1-5%) is usually present, and A. elymoides and Aristida latifolia frequently form part of the tussock grassland. Iseilema vaginiflorum, </t>
  </si>
  <si>
    <t>4.3.14</t>
  </si>
  <si>
    <t>Heavily impacted by total grazing pressure.</t>
  </si>
  <si>
    <t>1, 7, 2, 3</t>
  </si>
  <si>
    <t>Neldner (1991), 43d (94); Wilson and Purdie (1990a), F2 (51)</t>
  </si>
  <si>
    <t>Eragrostis setifolia and Marsilea drummondii +/- Chenopodium auricomum open grassland in drainage depressions</t>
  </si>
  <si>
    <t>Eragrostis setifolia (5-25% cover) predominates forming an open-tussock grassland. Astrebla elymoides (1-10%) may be codominant in some areas. Chenopodium auricomum is usually present, and may form a sparse shrub layer (1m tall). The perennial grasses Ast</t>
  </si>
  <si>
    <t>4.3.13</t>
  </si>
  <si>
    <t>4.3.12b:  Swamps in closed depressions. Generally in the far west of the bioregion e.g. on the Barkley Tableland.</t>
  </si>
  <si>
    <t>Associated with ephemeral lake systems which are important habitat for water birds. Habitat for threatened fauna species including freckled duck Stictonetta naevosa.
4.3.12b: Associated with ephemeral lake systems which are important habitat for water bir</t>
  </si>
  <si>
    <t>7, 2, (1.1), (1)</t>
  </si>
  <si>
    <t>Chenopodium auricomum sparse to open low shrub land (Ht 1m:density 500-1200/ha). The ground stratum may be dominated by perennial grasses, such as Eragrostis setifolia and Sporobolus mitchellii, sedges, such as Eleocharis pallens, (PFC 50-10%), and/ or se</t>
  </si>
  <si>
    <t>4.3.12</t>
  </si>
  <si>
    <t>4.3.11:  Highly modified floristic and structural composition due to total grazing pressure. There is considerable floristic and structural variation in this regional ecosystem associated with local environmental conditions.</t>
  </si>
  <si>
    <t>Area of high fauna diversity. Habitat for water birds.</t>
  </si>
  <si>
    <t>4, 1, 3, (2), (6), (5.3), (5.5)</t>
  </si>
  <si>
    <t>Neldner (1991), 51a (63); Wilson and Purdie (1990a), W2 (73)</t>
  </si>
  <si>
    <t>Eucalyptus coolabah +/- E. camaldulensis open woodland on alluvium, billabongs and permanent waterholes</t>
  </si>
  <si>
    <t>Eucalyptus coolabah usually predominates forming a distinct but discontinuous upper canopy layer. E. camaldulensis is conspicuous in sandy or gravelly channels. A lower tree understorey or tall shrub layer may be present in places. Low shrubs frequently o</t>
  </si>
  <si>
    <t>4.3.11</t>
  </si>
  <si>
    <t>2, 3, 7, 1, (1.3)</t>
  </si>
  <si>
    <t>Neldner (1991), 19d (44); Wilson and Purdie (1990a), W1 (65)</t>
  </si>
  <si>
    <t>Corymbia terminalis +/- Lysiphyllum gilvum and Acacia victoriae low open woodland on alluvium</t>
  </si>
  <si>
    <t>Corymbia terminalis and or C. aparrerinja predominates and forms a sparse low tree layer (4-7m tall). Other species may occur including Atalaya hemiglauca, Lysiphyllum gilvum or Acacia victoriae. Ground layer comprises grasses such as Aristida holathera a</t>
  </si>
  <si>
    <t>4.3.10</t>
  </si>
  <si>
    <t>Neldner (1991), 28c (23); Wilson and Purdie (1990a), W2 (11)</t>
  </si>
  <si>
    <t>Acacia georginae and Eragrostis setifolia tall open shrubland on drainage lines and alluvial plains</t>
  </si>
  <si>
    <t xml:space="preserve">Acacia georginae predominates forming a distinct but discontinuous canopy. Shrubs are generally sparse. The ground layer is usually sparse to open, and dominated by perennial grasses. Eragrostis setifolia and Enneapogon avenaceus are the dominant grasses </t>
  </si>
  <si>
    <t>4.3.9</t>
  </si>
  <si>
    <t>4.3.8:  Currently subject to clearing in some flatter alluvial areas. Ground layer substantially modified by total grazing pressure. In many areas 10-15% of the A. cambagei trees stand dead. Some areas associated with increased woody cover between 1951 an</t>
  </si>
  <si>
    <t>Lochern NP, Diamantina NP, Bladensburg NP, Astrebla Downs NP, Idalia NP, Camooweal Caves NP, Lark Quarry CP, Welford NP, [Elizabeth Springs CP]</t>
  </si>
  <si>
    <t>4, 2, 5, 3, 1.1, (7), (6), (1)</t>
  </si>
  <si>
    <t>Neldner (1991), 5b, 7, 26b (16); Turner et al. (1993), W3 (26); Wilson and Purdie (1990a), W2 (72)</t>
  </si>
  <si>
    <t>Acacia cambagei open shrub land, occasionally low open-woodland or open-woodland (Ht 5-10m; density 75-150/ha). The beds of clearly defined channels are bare, but elsewhere the ground stratum is dominated by the perennial tussock grasses Astrebla elymoide</t>
  </si>
  <si>
    <t>4.3.8</t>
  </si>
  <si>
    <t>Neldner (1991), 1c (58)</t>
  </si>
  <si>
    <t>Atalaya hemiglauca +/- Acacia georginae +/- A. cyperophylla woodland on alluvium</t>
  </si>
  <si>
    <t>Eucalyptus camaldulensis predominates, with Acacia georginae, A. cyperophylla var. cyperophylla and Atalaya hemiglauca frequently present and forming part of the open canopy. Scattered low shrubs such as Senna artemisioides subsp. oligophylla and Eremophi</t>
  </si>
  <si>
    <t>4.3.6</t>
  </si>
  <si>
    <t>Georgina River.</t>
  </si>
  <si>
    <t>Area of high fauna diversity.</t>
  </si>
  <si>
    <t>7, 1</t>
  </si>
  <si>
    <t>Neldner (1991), 2c (63); Wilson and Purdie (1990a), W2 (73)</t>
  </si>
  <si>
    <t>Eucalyptus coolabah +/- E. camaldulensis +/- Acacia georginae open woodland on drainage lines/plains</t>
  </si>
  <si>
    <t>Eucalyptus coolabah usually predominates forming a distinct but discontinuous upper canopy layer. E. camaldulensis is conspicuous in sandy or gravelly channels. A lower tree understorey or tall shrub layer with Acacia georginae frequently present often oc</t>
  </si>
  <si>
    <t>4.3.5</t>
  </si>
  <si>
    <t>Bladensburg NP, Lochern NP</t>
  </si>
  <si>
    <t>5, 4, 6, 7, (2.5), (1.1), (2)</t>
  </si>
  <si>
    <t>Neldner (1991), 2b (64); Turner et al. (1993), A3 (24) in part</t>
  </si>
  <si>
    <t>Eucalyptus coolabah open woodland on drainage lines/plains</t>
  </si>
  <si>
    <t xml:space="preserve">Eucalyptus coolabah or sometimes E. camaldulensis predominates forming a distinct but discontinuous upper layer. Tall shrubs may be conspicuous but rarely form a distinct layer. Low shrubs sometimes occur, but rarely form a well defined layer. The ground </t>
  </si>
  <si>
    <t>4.3.4</t>
  </si>
  <si>
    <t>4.3.3:  Highly modified structural and floristic composition. Subject to buffel grass *Pennisetum ciliare invasion.
4.3.3a:  Highly modified structural and floristic composition. Subject to buffel grass *Pennisetum ciliare invasion.
4.3.3b:  Highly modifi</t>
  </si>
  <si>
    <t>Area of high fauna diversity.
4.3.3a: Area of high fauna diversity.
4.3.3b: Area of high fauna diversity.</t>
  </si>
  <si>
    <t>Diamantina NP, Bladensburg NP, Lochern NP, Astrebla Downs NP, Idalia NP, Camooweal Caves NP, Combo CP 2, Combo CP 1, Welford NP, [Elizabeth Springs CP]</t>
  </si>
  <si>
    <t>5, 4, 3, 2, 7, (6), (1)</t>
  </si>
  <si>
    <t>Neldner (1991), 2a (63), 17a (65); Neldner (1984), 32a (32); Wilson and Purdie (1990a), W1 (68), W2 (73); Turner et al. (1993) C1 (24), W3 (24)</t>
  </si>
  <si>
    <t>Eucalyptus coolabah, E. camaldulensis +/- Lysiphyllum gilvum open woodland on drainage lines</t>
  </si>
  <si>
    <t>4.3.3</t>
  </si>
  <si>
    <t xml:space="preserve">Naturalised species associated with this regional ecosystem include *Malvastrum americanum. Highly modified floristic and structural composition due to total grazing pressure. Disturbed sandy areas are often invaded by introduced weeds. Scattered *Acacia </t>
  </si>
  <si>
    <t>Bladensburg NP, Lark Quarry CP</t>
  </si>
  <si>
    <t>4, 5, 3, 6</t>
  </si>
  <si>
    <t>Neldner (1991), 1b (59); Wilson and Purdie (1990a), A2, W2 (74)</t>
  </si>
  <si>
    <t>Eucalyptus camaldulensis +/- E. coolabah woodland on drainage lines</t>
  </si>
  <si>
    <t>Eucalyptus camaldulensis woodland/low woodland to low open-woodland (Ht 7-12m: density 25-100/ha) fringing the river channels, with scattered E. coolabah, trees frequently present on the adjacent flats. Acacia cyperophylla (in the west) and other shrubs a</t>
  </si>
  <si>
    <t>4.3.2</t>
  </si>
  <si>
    <t>4.3.1:  Highly modified floristic and structural composition due to total grazing pressure. Exotic weed species occur in disturbed sandy areas. Naturalised species associated with this regional ecosystem include *Acacia farnesiana and *Parkinsonia aculeat</t>
  </si>
  <si>
    <t>2, 7, 3, 1, 6, (1.3), (5)</t>
  </si>
  <si>
    <t>Neldner (1991), 1a (60); Wilson and Purdie (1990a), W1 (67, 73)</t>
  </si>
  <si>
    <t>Eucalyptus camaldulensis +/- Melaleuca spp. woodland on drainage lines</t>
  </si>
  <si>
    <t>Eucalyptus camaldulensis dominates the streamlines forming a fringing woodland (9-12m high). E. coolabah is frequently present on the top of the river banks. Melaleuca argentea is present in the bed of major channels in the north, while M. trichostachya o</t>
  </si>
  <si>
    <t>Highly modified floristic and structural composition due to total grazing pressure. Exotic weed species occur in disturbed sandy areas</t>
  </si>
  <si>
    <t>4.3.1</t>
  </si>
  <si>
    <t>Stanton, Fell &amp; Gooding (2008), MG5d, R13a, R14p, R5d.</t>
  </si>
  <si>
    <t>Corymbia clarksoniana +/- Corymbia stockeri +/- Corymbia nesophila low mixed woodland of Torres Strait Islands</t>
  </si>
  <si>
    <t>Low woodland and shrubland of Corymbia clarksoniana (Clarkson's bloodwood) and/or C. nesophila (Melville Island bloodwood) and/or C. stockeri subsp. peninsularis +/- Melaleuca viridiflora (broad-leaved paperbark) +/- Welchiodendron longivalve (yellow box-</t>
  </si>
  <si>
    <t>3.12.38</t>
  </si>
  <si>
    <t>Restricted to Horn and Muralag Islands in the Torres Strait.</t>
  </si>
  <si>
    <t>Stanton, Fell &amp; Gooding (2008), G5t, R5t, R5u</t>
  </si>
  <si>
    <t>Eucalyptus platyphylla +/- Corymbia stockeri +/- Corymbia clarksoniana woodland to open woodland on coastal hills</t>
  </si>
  <si>
    <t>Eucalyptus platyphylla (poplar gum) +/- Corymbia stockeri subsp. peninsularis +/- C. nesophila (Melville Island bloodwood) +/- C. clarksoniana (Clarkson's bloodwood) woodland to open-forest (18-27m). In some areas C. tessellaris (Moreton Bay ash) can occu</t>
  </si>
  <si>
    <t>3.12.37</t>
  </si>
  <si>
    <t xml:space="preserve">3.12.36: Restricted to more mountainous Torres Strait islands.
3.12.36a: Restricted to more mountainous Torres Strait islands. The exotic species Mangifera indica (mango) is a commonly found canopy species in the variant on Dauan Island.
3.12.36b: Torres </t>
  </si>
  <si>
    <t>Contains a range of near threatened, vulnerable and endangered species, as well as species at limits of their range.
3.12.36a: Contains the endangered plant species Alectryon repandodentatus, the vulnerable plant species Arenga australasica, Dischidia lit</t>
  </si>
  <si>
    <t>Mungkan Kandju NP</t>
  </si>
  <si>
    <t>Stanton, Fell &amp; Gooding (2008), G1a, G1e, G1f, G1b, G1g, R1g, R1h.</t>
  </si>
  <si>
    <t>Evergreen to complex evergreen mesophyll/notophyll vine forest and thicket on mountain ranges of Torres Strait Islands</t>
  </si>
  <si>
    <t>Evergreen to complex evergreen mesophyll to notophyll vine forest and thicket on mountain ranges of Torres Strait Islands</t>
  </si>
  <si>
    <t>Well-formed evergreen mesophyll/notophyll vine forest. These can be reduced to lower vine thickets on more wind exposed parts. Occurs on slopes of granite peaks (BVG1M: 1a)
 Major vegetation communities include: 
3.12.36a:  Evergreen mesophyll/notophyll v</t>
  </si>
  <si>
    <t>3.12.36</t>
  </si>
  <si>
    <t>2b</t>
  </si>
  <si>
    <t>3.12.35: Confined to several islands within the Torres Strait.
3.12.35a: Inner island group of Torres St. Islands.
3.12.35b: Confined to Dauan Island, Torres Strait. Mangifera indica (mango) common in this community.
3.12.35c: Restricted to Moa Island, To</t>
  </si>
  <si>
    <t>Contains a wide range of epiphytic plants including Dendrobium litorale, Bulbophyllum spp. and Dischidia littoralis (vulnerable). Also unusual location for Tetramele nudiflora (usually on flooded lowland terraces).
3.12.35c: Archidendron hirsutum (Near th</t>
  </si>
  <si>
    <t>Stanton, Fell &amp; Gooding (2008), G2t, R2t, GD2t, G2h, R2h, G2d, MG2o, GD2q, G2r, GD2r, G6a, R6a, GD6e</t>
  </si>
  <si>
    <t>Semi-deciduous mesophyll/notophyll vine forest on granite slopes of the Torres Strait sub-region</t>
  </si>
  <si>
    <t>Semi-deciduous mesophyll/notophyll vine forest on granite slopes of the Torres Strait Sub-region</t>
  </si>
  <si>
    <t>Semi-deciduous mesophyll/notophyll vine forest commonly containing Bombax ceiba var. leiocarpum (kapok) and Canarium australianum (scrub turpentine). Occurs on granite footslopes and knolls (BVG1M: 2b)
 Major vegetation communities include: 
3.12.35a:  Se</t>
  </si>
  <si>
    <t>3.12.35</t>
  </si>
  <si>
    <t>3.12.34: Iron Range and Altanmoui Range. Also upper reaches of the Archer River. Also in some offshore islands.
3.12.34a: Iron Range and Altanmoui Range. Also upper reaches of the Archer River.
3.12.34b: Clack Island, Flinders Group
3.12.34c: Concentrated</t>
  </si>
  <si>
    <t>STRATEGY: No fire management required. ISSUES: Non-flammable vegetation.</t>
  </si>
  <si>
    <t>KULLA (McIlwraith Range) NP (CYPAL), Cape Melville NP, Mungkan Kandju NP, Iron Range NP, Flinders Group NP</t>
  </si>
  <si>
    <t>1, 3, 2</t>
  </si>
  <si>
    <t>Neldner and Clarkson (in prep), 197, 197a, 197-10; Stanton, Fell &amp; Gooding (2008), G18a, G18d, R18a.</t>
  </si>
  <si>
    <t>Rock pavements associated with mountains and river beds in Iron and Altanmoui Ranges</t>
  </si>
  <si>
    <t>Rock pavements associated with mountains and river beds and some offshore islands</t>
  </si>
  <si>
    <t xml:space="preserve">Sparse-herblands of ephemeral herbs on bare rock pavements with small areas where a little soil accumulates. In the crevices between the rocks or in depressions where a moderate depth of soil has accumulated, a tall shrubland may develop. This is usually </t>
  </si>
  <si>
    <t>3.12.34</t>
  </si>
  <si>
    <t>3.12.33: Mainly concentrated in south east of bioregion with small area on some Torres Strait islands.
3.12.33b: Mainly on Dauan Island in Torres Strait.
3.12.33a: Occurs at Black Mountain and Cape Melville.</t>
  </si>
  <si>
    <t>Contains Tetrameles nudiflora, a common PNG species and has a scattered distribution across Cape York and the Torres St islands.
3.12.33a: The endemic frog Cophixalus saxatilis, the gecko Nactus galgajuga (Eborac Island gecko), and endemic skink Carlia sc</t>
  </si>
  <si>
    <t>Cape Melville NP</t>
  </si>
  <si>
    <t>2, (4), (3)</t>
  </si>
  <si>
    <t>Neldner and Clarkson (in prep), 195; Stanton, Fell &amp; Gooding (2008), GD19a, G19a, G11b.</t>
  </si>
  <si>
    <t>Granite boulders interspersed with vine thicket</t>
  </si>
  <si>
    <t>Granite boulders interspersed with vine thicket. Granite boulderfields. (BVG1M: 29b)
 Major vegetation communities include: 
3.12.33b:  Open-vineland/deciduous shrubland/boulder slope complex. Vine thicket species include Canarium australianum (scrub turp</t>
  </si>
  <si>
    <t>3.12.33</t>
  </si>
  <si>
    <t>In a variant (vegetation unit 189C), Schizachyrium spp., together with Ectrosia spp. and Rhynchospora sp., dominate a tussock grassland. Scattered trees and shrubs are frequently present, with Melaleuca viridiflora and M. stenostachya the most frequent wo</t>
  </si>
  <si>
    <t xml:space="preserve">SEASON: Progressive early to mid-dry season, followed by storm time burns. Burn when fires will carry, which is generally Sep to Oct. INTENSITY: Moderate to hot. INTERVAL: 1-5 years. STRATEGY: Burn up to 50% in any year. A combination of early to mid-dry </t>
  </si>
  <si>
    <t>Neldner and Clarkson (in prep), 189a, 189c</t>
  </si>
  <si>
    <t>Schizachyrium spp. +/- Eriachne spp. tussock grassland on rocky ranges and rock pavements</t>
  </si>
  <si>
    <t>This grassland is usually dominated by Schizachyrium pachyarthron. Heteropogon triticeus (giant speargrass), Eragrostis pubescens, Eriachne obtusa, E. squarrosa, Mnesithea formosa, Schizachyrium fragile (firegrass) and Themeda triandra (kangaroo grass) ar</t>
  </si>
  <si>
    <t>3.12.32</t>
  </si>
  <si>
    <t>3.12.31:  a variant (vegetation unit 189B) occurs on Lizard Island and was described by Byrnes et al. (1977). Themeda triandra dominates the grassland, with Arundinella nepalensis codominant in the valleys.
3.12.31x1: Cape Weymouth</t>
  </si>
  <si>
    <t>SEASON: Early to mid-dry season, with occasional storm burn or late dry season fire of limited extent. Burn when fires can be contained, usually between Mar and June. INTENSITY: Light to moderate. INTERVAL: 3-5 years. STRATEGY: Burn less than 30% in any y</t>
  </si>
  <si>
    <t>Lizard Island NP, Cape Melville NP, Iron Range NP, Jardine River RR, Possession Island NP, Jardine River NP, Howick Group NP, Forbes Islands NP, [Three Islands Group NP]</t>
  </si>
  <si>
    <t>1, 3, 2, 4</t>
  </si>
  <si>
    <t>Neldner and Clarkson (in prep), 189, 189b</t>
  </si>
  <si>
    <t>Themeda triandra tussock grassland on headlands and islands on acid volcanic rocks</t>
  </si>
  <si>
    <t>Themeda triandra (kangaroo grass) dominates the mid-dense ground layer (10-60cm tall), which varies in height depending on exposure to the prevailing winds. Heteropogon contortus (black speargrass), Cassytha filiformis and Zornia muriculata are frequently</t>
  </si>
  <si>
    <t>3.12.31</t>
  </si>
  <si>
    <t>McIlwraith Range, Moa Island (Torres Strait) and on Mount Piebald near Hopevale. Can contain the exotic grass species Rottboellia cochinchinensis* Very isolated occurrences may be found on land zone 11.</t>
  </si>
  <si>
    <t xml:space="preserve">SEASON: Progressive early to mid-dry season, followed by storm time burns. Burn when fires will carry, which is generally Sep to Oct. INTENSITY: Moderate to hot. INTERVAL: 1-5 years. STRATEGY: Burn less than 30% in any year. ISSUES: Fire exclusion and/or </t>
  </si>
  <si>
    <t>KULLA (McIlwraith Range) NP (CYPAL), Mungkan Kandju NP</t>
  </si>
  <si>
    <t>Neldner and Clarkson (in prep), 182a; Stanton, Fell &amp; Gooding (2008), G17f</t>
  </si>
  <si>
    <t>Imperata cylindrica +/- Mnesithea rottboellioides closed tussock grassland on steep slopes</t>
  </si>
  <si>
    <t>Imperata cylindrica (blady grass) dominates the tall, dense ground layer, with Heteropogon contortus (black speargrass) and Mnesithea rottboellioides (northern canegrass) subdominant grasses. Cymbopogon refractus and H. triticeus (giant speargrass) and al</t>
  </si>
  <si>
    <t>3.12.30</t>
  </si>
  <si>
    <t xml:space="preserve">Restricted to the rocky continental islands off the eastern and northern coasts. Increased fire frequency could alter the composition of these restricted grasslands.
On Dauan Island fire resistant Livistona muelleri has formed an sparse emergent layer in </t>
  </si>
  <si>
    <t>Sir Charles Hardy Group NP, Possession Island NP</t>
  </si>
  <si>
    <t>Neldner and Clarkson (in prep), 182b; Stanton, Fell &amp; Gooding (2008), G17c, GD17c, MG17c, R17c, G12a</t>
  </si>
  <si>
    <t>Heteropogon triticeus +/- Sarga plumosum closed tussock grassland on continental islands</t>
  </si>
  <si>
    <t>Heteropogon triticeus (giant speargrass) and Cymbopogon bombycinus (lemon-scented grass) dominate the mid-dense to dense ground layer (0.3-1.0m tall), with grass inflorescences to 2m tall). Sarga plumosum (plume sorghum) and Heteropogon contortus (black s</t>
  </si>
  <si>
    <t>3.12.29</t>
  </si>
  <si>
    <t>28c</t>
  </si>
  <si>
    <t>Iron Range area.</t>
  </si>
  <si>
    <t>SEASON: Storm time burns. INTENSITY: Moderate to hot. INTERVAL: 15-20 years. STRATEGY: Burn less than 10% in any year. ISSUES: Fires should be lit when the conditions are hot enough to ensure germination of hard-seeded plants, but when fire spread will be</t>
  </si>
  <si>
    <t>Leptospermum purpurascens is endemic to this bioregion, and dominates the biomass of this ecosystem.</t>
  </si>
  <si>
    <t>Iron Range NP</t>
  </si>
  <si>
    <t>Neldner and Clarkson (in prep), 163</t>
  </si>
  <si>
    <t>Leptospermum purpurascens tall shrubland on acid volcanic hills in the Iron Range area</t>
  </si>
  <si>
    <t>Leptospermum purpurascens tall shrubland on acid volcanic hills</t>
  </si>
  <si>
    <t>Leptospermum purpurascens (purple-stemmed turkey bush) tall shrubs dominate the sparse canopy (2-9m tall). Acacia brassii (Brass's wattle), Melaleuca viridiflora (broad-leaved paperbark) and Canthium sp. are frequently subdominant in the canopy, and may f</t>
  </si>
  <si>
    <t>3.12.28</t>
  </si>
  <si>
    <t>Neldner and Clarkson (in prep), 148</t>
  </si>
  <si>
    <t>Welchiodendron longivalve, Melaleuca viridiflora low woodland on ridge crests in Iron Range</t>
  </si>
  <si>
    <t>Welchiodendron longivalve and Melaleuca viridiflora low woodland on granite ridge crests</t>
  </si>
  <si>
    <t>Melaleuca viridiflora (broad-leaved paperbark), together with Welchiodendron longivalve (yellow box-penda), dominates the sparse canopy (4-8m tall). Acacia brassii (Brass's wattle), Euroschinus falcatus var. falcatus and Neofabricia myrtifolia (yellow tea</t>
  </si>
  <si>
    <t>3.12.27</t>
  </si>
  <si>
    <t>3.12.26: West of Lockhart River and on granite hills on Torres Strait islands.
3.12.26a: West of Lockhart River.
3.12.26b: West of Lockhart River.
3.12.26c: Granite hills on Torres St. Islands.
3.12.26x1: West of Lockhart River.
3.12.26x2: Offshore island</t>
  </si>
  <si>
    <t>Iron Range NP, Mungkan Kandju NP, Forbes Islands NP, Alwal NP (CYPAL)</t>
  </si>
  <si>
    <t>Neldner and Clarkson (in prep), 146-12; 144-12; 159-12</t>
  </si>
  <si>
    <t>Melaleuca viridiflora +/- Neofabricia myrtifolia low woodland on granitic ranges</t>
  </si>
  <si>
    <t>Melaleuca viridiflora +/- Neofabricia myrtifolia +/- Petalostigma pubescens on low woodland on granitic ranges</t>
  </si>
  <si>
    <t>Woodland to low open-woodland of Melaleuca viridiflora (broad-leaved paperbark) +/- Neofabricia myrtifolia (yellow teatree) +/- Asteromyrtus spp. Emergent Corymbia clarksoniana (Clarkson's bloodwood) or Corymbia nesophila (Melville Island bloodwood) may a</t>
  </si>
  <si>
    <t>3.12.26</t>
  </si>
  <si>
    <t>Occurs on the Altanmoui Range.</t>
  </si>
  <si>
    <t>SEASON: Various, avoiding hottest time of the year. INTENSITY: Moderate to hot. INTERVAL: 15-20 years. STRATEGY: Burn less than 30% in any year. ISSUES: Need for fuel reduction burns depends on amount of shrub invasion and community structure.</t>
  </si>
  <si>
    <t>Neldner and Clarkson (in prep), 137</t>
  </si>
  <si>
    <t>Lophostemon suaveolens, Eucalyptus crebra low open forest. Occurs on Altanmoui Range</t>
  </si>
  <si>
    <t>Lophostemon suaveolens and Eucalyptus crebra low open forest on granite</t>
  </si>
  <si>
    <t>Lophostemon suaveolens (swamp mahogany) dominates the mid-dense canopy (9-11m tall). Eucalyptus crebra (narrow-leaved ironbark) and Acacia flavescens (powder puff wattle) are codominant. The shrub layer is mid-dense and ranges from 0.5 to 2.5 metres tall.</t>
  </si>
  <si>
    <t>3.12.25</t>
  </si>
  <si>
    <t>Occurs on Melville Range and coastal headlands in south of bioregion. The height of the canopy is frequently determined by exposure to prevailing south-easterly winds. In very rocky areas, a dwarf open-heath of Allocasuarina littoralis, Grevillea pteridif</t>
  </si>
  <si>
    <t>SEASON: Dry season. INTENSITY: Various. INTERVAL: 1-5 years. STRATEGY: Burn less than 30% in any year. Begin burning early in the fire season, followed by progressive patch fires burnt through the year. ISSUES: Management of this inherently stable, and fi</t>
  </si>
  <si>
    <t>Neldner and Clarkson (in prep), 136</t>
  </si>
  <si>
    <t>Corymbia stockeri +/- Eucalyptus crebra low open forest on Melville Range and headlands</t>
  </si>
  <si>
    <t>Corymbia stockeri +/- Eucalyptus crebra low open forest on granite ranges and headlands</t>
  </si>
  <si>
    <t>Corymbia stockeri and Eucalyptus crebra (narrow-leaved ironbark) form an even but discontinuous canopy (6-8m tall). E. brassiana (Cape York redgum) is usually present but generally occurs at low densities. Eucalyptus mediocris (mahogany) occurred in the c</t>
  </si>
  <si>
    <t>3.12.24</t>
  </si>
  <si>
    <t>3.12.23: Northern ranges and continental Torres Strait islands.
3.12.23a: Northern ranges and continental Torres Strait islands.
3.12.23b: Great Barrier Reef Islands.</t>
  </si>
  <si>
    <t>SEASON: Storm time burns. INTENSITY: Moderate to hot. INTERVAL: 6-10 years. STRATEGY: Burn less than 30% in any year. ISSUES: Frequent fires may eliminate Acacia and other obligate seeding species. Hot fires may assist seed germination. Best protection fr</t>
  </si>
  <si>
    <t>Lizard Island NP, Forbes Islands NP</t>
  </si>
  <si>
    <t>3, 1, 4, (2)</t>
  </si>
  <si>
    <t>Neldner and Clarkson (in prep), 134, 122-12; Stanton, Fell &amp; Gooding (2008), R14j, R6f</t>
  </si>
  <si>
    <t>Acacia brassii low open forest on acid volcanics on northern ranges and islands</t>
  </si>
  <si>
    <t>Acacia brassii low open forest on acid volcanics</t>
  </si>
  <si>
    <t xml:space="preserve">Low open-forest of Acacia brassii (Brass's wattle) +/- Melaleuca viridiflora (broad-leaved paperbark) and Welchiodendron longivalve (yellow box-penda). A sparse, variable shrub layer is sometimes present. The ground layer is usually very sparse, although </t>
  </si>
  <si>
    <t>3.12.23</t>
  </si>
  <si>
    <t>7b</t>
  </si>
  <si>
    <t>Cape Melville, and also on the Altanmoui Range.</t>
  </si>
  <si>
    <t>STRATEGY: Protection relies on broad-scale management of surrounding country with numerous small fires throughout the year so that wildfires will be very limited in extent. ISSUES: Fire sensitive vegetation type. Fuel reduction in the surrounding vegetati</t>
  </si>
  <si>
    <t>Habitat for vulnerable flora species Wodyetia bifurcata (Cape Melville only) and near threatened species Acacia fleckeri.</t>
  </si>
  <si>
    <t>Neldner and Clarkson (in prep), 127</t>
  </si>
  <si>
    <t>Deciduous vine thicket +/- Wodyetia bifurcata on granite boulders on Melville and Altanmoui Range</t>
  </si>
  <si>
    <t>Deciduous vine thicket +/- Wodyetia bifurcata on granite boulders</t>
  </si>
  <si>
    <t>The closed canopy (8-16m tall) is dominated by Millettia pinnata, Wodyetia bifurcata (foxtail palm) and Canarium australianum (scrub turpentine). A mid-dense sub canopy layer (10-12m tall) is dominated by Wrightia laevis, Atalaya sericopetala and Milletti</t>
  </si>
  <si>
    <t>3.12.22</t>
  </si>
  <si>
    <t>3.12.21: Mainly on Great Dividing Range and rocky offshore islands.
3.12.21a: Mainly on Great Dividing Range but also occurring on island on exposed granite slopes.
3.12.21b: Central peninsula on the Great Dividing Range</t>
  </si>
  <si>
    <t>The near threatened species Acacia fleckeri occurs in this ecosystem.</t>
  </si>
  <si>
    <t>KULLA (McIlwraith Range) NP (CYPAL), Mungkan Kandju NP, Iron Range NP, Jack River NP, Melsonby (Gaarraay) NP, KULLA (McIlwraith Range) RR, Cape Melville NP, Restoration Island NP</t>
  </si>
  <si>
    <t>1, 5, (3)</t>
  </si>
  <si>
    <t>Neldner and Clarkson (in prep), 126, 9a; Tracey (1982), 11; Stanton, Fell &amp; Gooding (2008), G2b, G2n, G2s, G2v, GD2b, GD2x, R2f, R2v, R2x</t>
  </si>
  <si>
    <t>Deciduous vine thicket. Occurs on granite slopes mainly on the Great Dividing Range</t>
  </si>
  <si>
    <t>Deciduous vine thicket on granite slopes</t>
  </si>
  <si>
    <t>Low closed-forest of Cochlospermum gillivraei (kapok), Canarium australianum (scrub turpentine), Terminalia muelleri (Mueller's damson) and Acacia polystachya (a wattle). A very sparse sub canopy layer is sometimes present and there is usually a sparse to</t>
  </si>
  <si>
    <t>3.12.21</t>
  </si>
  <si>
    <t>2c</t>
  </si>
  <si>
    <t>Occurs on northern headlands and Torres Strait islands. On windswept headlands with poor soil development this community is restricted to a shrubland.</t>
  </si>
  <si>
    <t>The vulnerable species Myrmecodia beccarii occurs in this ecosystem.</t>
  </si>
  <si>
    <t>Possession Island NP</t>
  </si>
  <si>
    <t>Neldner and Clarkson (in prep), 124; Stanton, Fell &amp; Gooding (2008), G14c, G14d, G14h, GD14c, GD14d, R14c, R14d</t>
  </si>
  <si>
    <t>Evergreen notophyll vine forest dominated by Welchiodendron longivalve on headlands</t>
  </si>
  <si>
    <t>Welchiodendron longivalve (yellow box-penda) dominates the dense uneven canopy (4-14m tall). Acacia polystachya, Terminalia muelleri (Mueller's damson) and Canarium australianum (scrub turpentine) are frequently codominant canopy trees. Occasional Eucalyp</t>
  </si>
  <si>
    <t>3.12.20</t>
  </si>
  <si>
    <t>3.12.19: Central Peninsula.
3.12.19a: Restricted to Central Peninsula.
3.12.19b: Iron Range area.</t>
  </si>
  <si>
    <t>Mungkan Kandju NP, KULLA (McIlwraith Range) RR, KULLA (McIlwraith Range) NP (CYPAL)</t>
  </si>
  <si>
    <t>1, (6)</t>
  </si>
  <si>
    <t>Neldner and Clarkson (in prep), 116b, 97-12</t>
  </si>
  <si>
    <t>Corymbia confertiflora woodland. Restricted to granodiorite hills in the central Peninsula</t>
  </si>
  <si>
    <t>Corymbia confertiflora or Eucalyptus tetrodonta woodland volcanic hills and ranges</t>
  </si>
  <si>
    <t>Woodland of Corymbia confertiflora (broad-leaved carbeen) or Eucalyptus tetrodonta (Darwin stringybark). In exposed situations the C. confertiflora vegetation community forms low open-woodlands. A very sparse subcanopy may be present and a very sparse shr</t>
  </si>
  <si>
    <t>3.12.19</t>
  </si>
  <si>
    <t>Central Peninsula.</t>
  </si>
  <si>
    <t>1, (4)</t>
  </si>
  <si>
    <t>Neldner and Clarkson (in prep), 116a</t>
  </si>
  <si>
    <t>Eucalyptus leptophleba, Corymbia clarksoniana woodland to open woodland on coastal hills</t>
  </si>
  <si>
    <t>Eucalyptus leptophleba and Corymbia clarksoniana woodland to open woodland on coastal hills</t>
  </si>
  <si>
    <t>Eucalyptus leptophleba (Molloy red box) dominates the sparse canopy (13-23m tall) forming mainly woodlands. Corymbia clarksoniana (Clarkson's bloodwood) is a frequent subdominant tree. E. platyphylla (poplar gum) is sometimes present in the canopy. A very</t>
  </si>
  <si>
    <t>3.12.18</t>
  </si>
  <si>
    <t>3.12.17: Coen Inlier.</t>
  </si>
  <si>
    <t>Mungkan Kandju NP, KULLA (McIlwraith Range) NP (CYPAL), Alwal NP (CYPAL), KULLA (McIlwraith Range) RR</t>
  </si>
  <si>
    <t>Neldner and Clarkson (in prep), 115-12. 63-12</t>
  </si>
  <si>
    <t>Eucalyptus leptophleba +/- Corymbia papuana open woodland on igneous hills and ranges</t>
  </si>
  <si>
    <t>Eucalyptus leptophleba or Corymbia clarksoniana open woodland on igneous hills and ranges</t>
  </si>
  <si>
    <t xml:space="preserve">Eucalyptus leptophleba (Molloy red box) or Corymbia clarksoniana (Clarkson's bloodwood) dominate the very sparse to sparse canopy. Corymbia dallachiana (Dallachy's gum) or Erythrophleum chlorostachys (Cooktown ironwood) may also be present in the canopy. </t>
  </si>
  <si>
    <t>3.12.17</t>
  </si>
  <si>
    <t>3.12.16: West of Lockhart River.
3.12.16a: West of Lockhart River.
3.12.16b: West of Lockhart River.
3.12.16c: West of Lockhart River.</t>
  </si>
  <si>
    <t>Iron Range NP, Possession Island NP, Round Island CP</t>
  </si>
  <si>
    <t>Neldner and Clarkson (in prep), 107; 107-11; 106-12; Stanton, Fell &amp; Gooding (2008), G14, GD13,MG13, R13, R14</t>
  </si>
  <si>
    <t>Melaleuca viridiflora, Asteromyrtus brassii woodland. Associated with granitic hills</t>
  </si>
  <si>
    <t>Melaleuca viridiflora and Asteromyrtus brassii woodland on granitic hills</t>
  </si>
  <si>
    <t xml:space="preserve">Woodland to low woodland of Melaleuca viridiflora (broad-leaved teatree) or M. stenostachya (fibre-barked teatree). Eucalyptus tetrodonta (Darwin stringybark) or Corymbia stockeri may be present as part of the canopy or as an emergent tree. A very sparse </t>
  </si>
  <si>
    <t>3.12.16</t>
  </si>
  <si>
    <t>3.12.15: West of Lockhart River.
3.12.15a: West of Lockhart River.
3.12.15b: West of Lockhart River.
3.12.15x1a: Ranges near Lockhart River
3.12.15x1b: Ranges near Lockhart River
3.12.15x1c: Ranges near Lockhart River
3.12.15x2b: South of the bioregion.</t>
  </si>
  <si>
    <t>SEASON: Dry season. INTENSITY: Various. INTERVAL: Longer than 1-5 years recommended for similar vegetation on non-sandy soils. STRATEGY: Burn less than 30% in any year. Begin burning early in the fire season, followed by progressive patch fires burnt thro</t>
  </si>
  <si>
    <t>Conspicuous ground layer of Imperata cylindrica and Mnesithea rottboellioides.</t>
  </si>
  <si>
    <t>Iron Range NP, Alwal NP (CYPAL), KULLA (McIlwraith Range) NP (CYPAL)</t>
  </si>
  <si>
    <t>Neldner and Clarkson (in prep), 105; 105-11</t>
  </si>
  <si>
    <t>Eucalyptus tetrodonta +/- Corymbia nesophila woodland on low hills on granites</t>
  </si>
  <si>
    <t>Woodland to open-forest of Eucalyptus tetrodonta (Darwin stringybark) +/- Corymbia nesophila (Melville Island bloodwood) There is a sparse sub canopy layer and a sparse low shrub layer is usually present. Occurs on low hills on granites (BVG1M: 14b)
 Majo</t>
  </si>
  <si>
    <t>3.12.15</t>
  </si>
  <si>
    <t>3.12.14: Coen-Yamba Inlier and the Altanmoui Range
3.12.14a: Coen-Yamba Inlier.
3.12.14b: Altanmoui Range.</t>
  </si>
  <si>
    <t>Alwal NP (CYPAL), Mungkan Kandju NP, Cape Melville NP, Melsonby (Gaarraay) NP, Jack River NP, KULLA (McIlwraith Range) NP (CYPAL), KULLA (McIlwraith Range) RR</t>
  </si>
  <si>
    <t>1, (5), (2.6)</t>
  </si>
  <si>
    <t>Neldner and Clarkson (in prep), 99, 76b-12, 77-12. Fox &amp; Wilson (2004); w63-12c.</t>
  </si>
  <si>
    <t>Eucalyptus tetrodonta +/- Corymbia stockeri subsp. peninsularis woodland on rises and ridges</t>
  </si>
  <si>
    <t>Woodland of Eucalyptus tetrodonta (Darwin stringybark) +/- Corymbia stockeri subsp. peninsularis (gum-topped bloodwood) or Corymbia stockeri (gum-topped bloodwood) +/- E. tetrodonta. There is a sparse to very sparse sub canopy layer and a very sparse to s</t>
  </si>
  <si>
    <t>3.12.14</t>
  </si>
  <si>
    <t>Torres Strait islands.</t>
  </si>
  <si>
    <t>Stanton, Fell &amp; Gooding (2008), G5r, GD5e, R5r.</t>
  </si>
  <si>
    <t>Corymbia nesophila +/- C. hylandii subsp. peninsularis woodland on acid volcanic hills</t>
  </si>
  <si>
    <t>Corymbia nesophila and C. stockeri subsp. peninsularis woodland on acid volcanic hills</t>
  </si>
  <si>
    <t>Corymbia nesophila (Melville Island bloodwood) and C. stockeri subsp. peninsularis (gum topped bloodwood) dominate the sparse to mid-dense canopy (21-28m tall). The open sub-canopy usually contains Grevillea parallela (silver oak) and Acacia leptocarpa (w</t>
  </si>
  <si>
    <t>3.12.13</t>
  </si>
  <si>
    <t>South-east of bioregion.</t>
  </si>
  <si>
    <t>2, 5, 1</t>
  </si>
  <si>
    <t>Neldner and Clarkson (in prep), 82</t>
  </si>
  <si>
    <t>Corymbia nesophila +/- Eucalyptus crebra +/- E. brassiana woodland on wet coastal granitic hills in southeast</t>
  </si>
  <si>
    <t>Corymbia nesophila +/- Eucalyptus crebra woodland on wet coastal granitic hills</t>
  </si>
  <si>
    <t>Corymbia nesophila (Melville Island bloodwood) dominates the sparse canopy (22-28m tall). E. crebra (narrow-leaved ironbark) is often present as a subdominant canopy tree. A number of other Eucalyptus spp. or Corymbia spp. may form minor components of the</t>
  </si>
  <si>
    <t>3.12.12</t>
  </si>
  <si>
    <t>Southern Torres Strait islands. In vegetation unit 74A Eucalyptus cullenii dominates or is codominant with Welchiodendron longivalve, Acacia brassii and Corymbia stockeri subsp. peninsularis in a woodland (10-14m tall). The sparse sub canopy (6-8m tall) i</t>
  </si>
  <si>
    <t>Iron Range NP, Possession Island NP</t>
  </si>
  <si>
    <t>Neldner and Clarkson (in prep), 74; Stanton, Fell &amp; Gooding (2008), G5l, G5v, GD5l, R5l, R5m</t>
  </si>
  <si>
    <t>Corymbia stockeri subsp. peninsularis +/- Welchiodendron longivalve woodland on Torres Strait Islands</t>
  </si>
  <si>
    <t>Corymbia stockeri subsp. peninsularis +/- Welchiodendron longivalve woodland on ranges and hills</t>
  </si>
  <si>
    <t>Corymbia stockeri subsp. peninsularis (gum topped bloodwood) dominates the sparse canopy (7-22m tall), with Welchiodendron longivalve (yellow box-penda) the most frequent subdominant species. Other Eucalyptus spp. are sometimes present as subdominant tree</t>
  </si>
  <si>
    <t>3.12.11</t>
  </si>
  <si>
    <t>3.12.10b: Lockhart River
3.12.10c: South west of Hann River
3.12.10x2: Western part of bioregion. Extends into adjacent Gulf Plains bioregion.</t>
  </si>
  <si>
    <t>KULLA (McIlwraith Range) NP (CYPAL), Mungkan Kandju NP, KULLA (McIlwraith Range) RR, Melsonby (Gaarraay) NP, Jack River NP, Cape Melville NP, Black Mountain NP</t>
  </si>
  <si>
    <t>1, (5), (6)</t>
  </si>
  <si>
    <t>Neldner and Clarkson (in prep), 69-12, 70-12; 71-12, Fox &amp; Wilson (2004); w65-12c.</t>
  </si>
  <si>
    <t>Eucalyptus cullenii +/- Corymbia clarksoniana woodland. On acid volcanic ranges</t>
  </si>
  <si>
    <t>Eucalyptus cullenii +/- Corymbia clarksoniana woodland on acid volcanic ranges</t>
  </si>
  <si>
    <t>Woodland to sometimes low woodland of Eucalyptus cullenii (Cullen's ironbark) +/- Corymbia clarksoniana (Clarkson's ironbark) +/- C. stockeri subsp. peninsularis (gum-topped bloodwood). There is often a very sparse to mid-dense sub canopy layer and a spar</t>
  </si>
  <si>
    <t>3.12.10</t>
  </si>
  <si>
    <t>East of McIlwraith Range and inner Torres Strait islands. Where frequent burning has occurred on some Torres Strait islands the communities are more open and grassy with emergent shrubs including Grevillea parallela (silver oak), Pandanus sp. And Liviston</t>
  </si>
  <si>
    <t>Lizard Island NP</t>
  </si>
  <si>
    <t>Neldner and Clarkson (in prep), 44-12; Stanton, Fell &amp; Gooding (2008), G5g, GD5g, R5g, G5o, GD5o, R5o.</t>
  </si>
  <si>
    <t>Corymbia tessellaris, C. clarksoniana open forest. Occurs on coastal ranges</t>
  </si>
  <si>
    <t>Corymbia tessellaris and C. clarksoniana open forest on coastal ranges</t>
  </si>
  <si>
    <t>Corymbia tessellaris (Moreton Bay ash) dominates the sparse to mid-dense canopy (7-26m tall), usually with C. clarksoniana (Clarkson's bloodwood) or Welchiodendron longivalve (yellow box-penda) codominant. Acacia crassicarpa (spoon tree), Lophostemon suav</t>
  </si>
  <si>
    <t>3.12.9</t>
  </si>
  <si>
    <t>Mainly in McIlwraith Range, but some extensive patches some Torres Strait islands.</t>
  </si>
  <si>
    <t>The near threatened species Margaritaria indica and Pandanus zea occur in this ecosystem.</t>
  </si>
  <si>
    <t>KULLA (McIlwraith Range) NP (CYPAL), Iron Range NP, Mungkan Kandju NP, Cape Melville NP</t>
  </si>
  <si>
    <t>Neldner and Clarkson (in prep), 37; Stanton, Fell &amp; Gooding (2008), G5b, MG5b, R5b, GD5s, R5s, R5e.</t>
  </si>
  <si>
    <t>Corymbia clarksoniana +/- C. tessellaris open forest on coastal ranges and lowlands</t>
  </si>
  <si>
    <t>Corymbia clarksoniana (Clarkson's bloodwood) dominates the mid-dense canopy (8-23m tall). C. novoguinensis and C. intermedia (pink bloodwood) dominated at sites where C. clarksoniana was absent. C. tessellaris (Moreton Bay ash), is a consistent subdominan</t>
  </si>
  <si>
    <t>3.12.8</t>
  </si>
  <si>
    <t>Occurs on western McIlwraith Range and the Melville Range.</t>
  </si>
  <si>
    <t>SEASON: Dry season. Begin burning early in the fire season, followed by progressive patch fires burnt through the year. INTENSITY: Various. INTERVAL: Longer than 1-5 years recommended for similar vegetation on non-sandy soils. STRATEGY: Burn less than 30%</t>
  </si>
  <si>
    <t>KULLA (McIlwraith Range) NP (CYPAL), Cape Melville NP, Mungkan Kandju NP, KULLA (McIlwraith Range) RR</t>
  </si>
  <si>
    <t>Neldner and Clarkson (in prep), 36</t>
  </si>
  <si>
    <t>Eucalyptus brassiana and Corymbia clarksoniana open forest on granite ranges</t>
  </si>
  <si>
    <t>Eucalyptus brassiana (Cape York red gum) and Corymbia clarksoniana (Clarkson's bloodwood) are consistently present and co dominate the mid-dense canopy (10-15m tall). A number of other Eucalyptus spp. and Corymbia spp. may be present. The ironbarks E. cre</t>
  </si>
  <si>
    <t>3.12.7</t>
  </si>
  <si>
    <t>Restricted to Melville Range. Seed of Wodyetia bifurcata has been pilfered by smugglers. However, seed is becoming available from horticultural specimens and risk to wild populations should diminish through time.</t>
  </si>
  <si>
    <t>High levels of endemic plant species. Habitat for vulnerable flora species including Wodyetia bifurcata, Aglaia argentea, Calamus warburgii and Lasjia claudiensis. The near threatened species Centotheca philippinensis, Acmena mackinnoniana, Albizia retusa</t>
  </si>
  <si>
    <t>Neldner and Clarkson (in prep), 29, 14</t>
  </si>
  <si>
    <t>Simple evergreen notophyll vine forest +/- Wodyetia bifurcata on granite ranges</t>
  </si>
  <si>
    <t>Simple evergreen notophyll vine forest +/- Wodyetia bifurcata on colluvium of granite ranges</t>
  </si>
  <si>
    <t>The uneven closed canopy (15-25m tall) is dominated by Litsea fawcettiana, Wodyetia bifurcata (foxtail palm), Aleurites moluccanus (candlenut), Polyalthia nitidissima and Syzygium bamagense (Bamaga satinash). Canarium australianum (scrub turpentine) and S</t>
  </si>
  <si>
    <t>3.12.6</t>
  </si>
  <si>
    <t>More extensive in the Wet Tropics bioregion.</t>
  </si>
  <si>
    <t>High diversity of vascular plants, many with restricted distributions.</t>
  </si>
  <si>
    <t>Neldner and Clarkson (in prep), 23; Tracey (1982), 8</t>
  </si>
  <si>
    <t>Simple evergreen notophyll vine forest. Upper slopes of mountains and ranges in the south</t>
  </si>
  <si>
    <t>Simple evergreen notophyll vine forest on upper slopes of mountains and ranges</t>
  </si>
  <si>
    <t>The dense, fairly uneven canopy (16-19m tall) is dominated by a variety of evergreen species. Agathis robusta (kauri), Carnarvonia araliifolia, Litsea bindoniana, Macaranga subdentata, Cryptocarya mackinnoniana and Syzygium cormiflorum are the most common</t>
  </si>
  <si>
    <t>3.12.5</t>
  </si>
  <si>
    <t>3.12.4: Torres Strait islands.
3.12.4a: Torres Strait islands, including Badu and Moa.
3.12.4b: Most abundant on Mabuiag Island, with scattered occurrences on Gebar and Warral Islands, Torres Strait.</t>
  </si>
  <si>
    <t>High diversity of vascular plants, many with restricted distributions. Structure varies with exposure.
3.12.4a: High diversity of vascular plants, many with restricted distributions. Structure varies with exposure.</t>
  </si>
  <si>
    <t>Round Island CP, Possession Island NP</t>
  </si>
  <si>
    <t>Neldner and Clarkson (in prep), 22; Stanton, Fell &amp; Gooding (2008), G4a, G4b, G4c, GD4a, MG4a, R4a, R4b, G1d, GD1d, R1d, R1f.</t>
  </si>
  <si>
    <t>Notophyll vine forest of Welchiodendron longivalve on Torres Strait Islands</t>
  </si>
  <si>
    <t>Notophyll vine forest of Welchiodendron longivalve and Acacia polystachya on low hills and rises on volcanics</t>
  </si>
  <si>
    <t>Notophyll vine forest of Welchiodendron longivalve (yellow box-penda) and Acacia polystachya. In gullies within this community a variant, where these species are not dominant, often occurs. Occurs on low hills and rises on volcanics. (BVG1M: 2c)
 Major ve</t>
  </si>
  <si>
    <t>3.12.4</t>
  </si>
  <si>
    <t>3.12.3: Iron and McIlwraith Ranges.
3.12.3a: Iron and McIlwraith Ranges.
3.12.3b: Lockhart River and on Iron and McIlwraith Ranges</t>
  </si>
  <si>
    <t>The vulnerable species Gardenia psidioides, Aglaia argentea and Lasjia claudiensis, and near threatened species Acmena mackinnoniana, Archidendron hirsutum, Chrysophyllum roxburghii, Croton brachypus, Cryptocarya claudiana, Harpullia ramiflora, Litsea mac</t>
  </si>
  <si>
    <t>KULLA (McIlwraith Range) NP (CYPAL), Iron Range NP, Mungkan Kandju NP</t>
  </si>
  <si>
    <t>Neldner and Clarkson (in prep), 21; 26-12; 8-12</t>
  </si>
  <si>
    <t>Notophyll vine forest. Occurs on granitic slopes and plateaus on Iron and McIlwraith Ranges</t>
  </si>
  <si>
    <t>Notophyll vine forest on granitic slopes and plateaus</t>
  </si>
  <si>
    <t>Evergreen to semi-deciduous notophyll vine forest which includes Acacia spp. (wattle), Blepharocarya involucrigera (rose butternut), Buchanania arborescens (native mango), Argyrodendron polyandrum (brown tulip oak) and Grevillea baileyana (Findlay's silky</t>
  </si>
  <si>
    <t>3.12.3</t>
  </si>
  <si>
    <t>Altanmoui, McIlwraith and Melville Ranges.</t>
  </si>
  <si>
    <t>The vulnerable species Arenga australasica, and near threatened species Archidendron hirsutum, Chrysophyllum roxburghii, occur in this ecosystem. Important genetic populations of plantation tree Araucaria cunninghamii.</t>
  </si>
  <si>
    <t>KULLA (McIlwraith Range) NP (CYPAL), Cape Melville NP, Mungkan Kandju NP</t>
  </si>
  <si>
    <t>Neldner and Clarkson (in prep), 15</t>
  </si>
  <si>
    <t>Araucarian notophyll vine forest on granitic ridges and mountains</t>
  </si>
  <si>
    <t>The uneven canopy (8-15m tall) is dominated mainly by evergreen species. Buchanania arborescens (native mango), Dysoxylum oppositifolium (pink mahogany), Acacia midgleyi or A. disparrima subsp. calidestris (brown salwood), A. polystachya (a wattle) and St</t>
  </si>
  <si>
    <t>3.12.2</t>
  </si>
  <si>
    <t>3.12.1: Western slopes of the McIlwraith Range.
3.12.1a: Western slopes of the McIlwraith Range.</t>
  </si>
  <si>
    <t>The near threatened species Brachychiton grandiflorus occurs in this ecosystem.</t>
  </si>
  <si>
    <t>Neldner and Clarkson (in prep), 9, 9-11</t>
  </si>
  <si>
    <t>Semi-deciduous mesophyll/notophyll vine forest on granite slopes, in the central bioregion</t>
  </si>
  <si>
    <t>Semi-deciduous mesophyll to notophyll vine forest commonly including Aleurites moluccanus (candlenut), Argyrodendron polyandrum (brown tulip oak), Alstonia scholaris (milky pine), Garuga floribunda var. floribunda, Bombax ceiba var. leiocarpum and Canariu</t>
  </si>
  <si>
    <t>3.12.1</t>
  </si>
  <si>
    <t>DOHT</t>
  </si>
  <si>
    <t>3.11.19: Headlands on the east coast of the south east of the bioregion
3.11.19b: Headlands on the east coast of the south east of the bioregion This vegetation community may also occurs on sandstone lithologies on exposed headlands &amp; plateaus (3.10.19)</t>
  </si>
  <si>
    <t>SEASON: Early to mid-dry season and storm time burns. INTENSITY: Moderate to hot. INTERVAL: 15-20 years, but generally exclude fire. STRATEGY: Burn less than 10% in any year. A combination of early to mid-dry season fires and storm-burns would assist in m</t>
  </si>
  <si>
    <t>The endangered species Eremochloa muricata has been collected from one site within this ecosystem.</t>
  </si>
  <si>
    <t>Cape Melville NP, Annan River (Yuku Baja-Muliku) RR, Annan River (Yuku Baja-Muliku) NP, Archer Point CP</t>
  </si>
  <si>
    <t>Neldner and Clarkson (in prep), 189-11, 178-11</t>
  </si>
  <si>
    <t>Themeda triandra tall grassland or Asteromyrtus lysicephala, Neofabricia myrtifolia, Grevillea pteridifolia dwarf open heathlands on headlands and islands</t>
  </si>
  <si>
    <t>Tussock grassland of Themeda triandra (kangaroo grass) +/- Heteropogon contortus (black spear grass) with occasional scattered emergent shrubs or dwarf open-heathland of Asteromyrtus lysicephala (back to front bush), Grevillea pteridifolia (toothbrush gre</t>
  </si>
  <si>
    <t>3.11.19</t>
  </si>
  <si>
    <t>3.11.18: South-east of the bioregion
3.11.18a: South-east of the bioregion and Lockhart River area.
3.11.18b: Lockhart River area
3.11.18c: South-east.</t>
  </si>
  <si>
    <t>Cape Melville NP, Alwal NP (CYPAL), Starcke NP, Jack River NP, Mungkan Kandju NP</t>
  </si>
  <si>
    <t>2, 1, 5, (9.3), (6)</t>
  </si>
  <si>
    <t>Neldner and Clarkson (in prep), 155-11, 146-11, 155-12</t>
  </si>
  <si>
    <t>Melaleuca stenostachya +/- M. viridiflora +/- M. citrolens low open woodland on metamorphic footslopes</t>
  </si>
  <si>
    <t>Low open-woodland to low woodland of Melaleuca stenostachya (fibre-barked teatree) and/or Melaleuca viridiflora (broad-leaved teatree). M. citrolens (scrub teatree) may also dominate in some areas. Scattered emergent Corymbia stockeri (gum-topped bloodwoo</t>
  </si>
  <si>
    <t>3.11.18</t>
  </si>
  <si>
    <t>3.11.17: South of bioregion.
3.11.17a: South of bioregion.</t>
  </si>
  <si>
    <t>Cape Melville NP, Starcke NP, Mungkan Kandju NP, Alwal NP (CYPAL), Jack River NP</t>
  </si>
  <si>
    <t>1, 2, (5), (8)</t>
  </si>
  <si>
    <t>Neldner and Clarkson (in prep), 150-11, Fox &amp; Wilson (2004); w61-11c.</t>
  </si>
  <si>
    <t>Eucalyptus chlorophylla +/- Melaleuca viridiflora low open woodland on metamorphic slopes</t>
  </si>
  <si>
    <t>Eucalyptus chlorophylla +/- Melaleuca viridiflora low open woodland to open woodland on metamorphic slopes</t>
  </si>
  <si>
    <t>Eucalyptus chlorophylla (shiny-leaved box) trees dominate the very sparse to sparse canopy (6-10m tall). Melaleuca viridiflora (broad-leaved teatree) and M. foliolosa (scale-leaved teatree) frequently occur as scattered sub canopy trees (4-8m tall). Scatt</t>
  </si>
  <si>
    <t>3.11.17</t>
  </si>
  <si>
    <t>This RE doesn't occur in Cape York Bioregion. It only occurs in the Einasleigh Uplands bioregion as RE 9.11.25</t>
  </si>
  <si>
    <t>Eucalyptus tardecidens low woodland on metamorphic plateaus</t>
  </si>
  <si>
    <t>Eucalyptus tardecidens low woodland on metamorphic plateaus  (BVG1M: 19d)</t>
  </si>
  <si>
    <t>3.11.16</t>
  </si>
  <si>
    <t>3.11.15: Coen Inlier.
3.11.15a: Coen Inlier.</t>
  </si>
  <si>
    <t>KULLA (McIlwraith Range) NP (CYPAL), Mungkan Kandju NP, KULLA (McIlwraith Range) RR</t>
  </si>
  <si>
    <t>Neldner and Clarkson (in prep), 115</t>
  </si>
  <si>
    <t>Eucalyptus leptophleba and Corymbia dallachiana +/- E. chlorophylla or Corymbia clarksoniana open woodland on metamorphic hills</t>
  </si>
  <si>
    <t>Eucalyptus leptophleba (Molloy red box) dominates the very sparse to sparse canopy (11-22m tall). Corymbia dallachiana (Dallachy's gum) is always present in the canopy. Eucalyptus chlorophylla (shiny-leaved box) is sometimes present with E. leptophleba an</t>
  </si>
  <si>
    <t>3.11.15</t>
  </si>
  <si>
    <t>This RE doesn't occur in Cape York Peninsula bioregion. It occurs in Einasleigh Uplands bioregion as RE 9.11.3c</t>
  </si>
  <si>
    <t>Eucalyptus staigeriana is a relatively restricted species.</t>
  </si>
  <si>
    <t>Neldner and Clarkson (in prep), 90</t>
  </si>
  <si>
    <t>Eucalyptus staigeriana woodland. Occurs on metamorphic ranges in Maytown area</t>
  </si>
  <si>
    <t>Eucalyptus staigeriana woodland on metamorphic ranges</t>
  </si>
  <si>
    <t>Eucalyptus staigeriana (lemon-scented ironbark) dominates the sparse canopy (8-12m tall). Corymbia ellipsoidea is frequently a subdominant canopy tree. Occasional E. tetrodonta (Darwin stringybark), E. crebra (narrow-leaved ironbark), C. confertiflora (br</t>
  </si>
  <si>
    <t>3.11.14</t>
  </si>
  <si>
    <t>In the south-east.</t>
  </si>
  <si>
    <t>Annan River (Yuku Baja-Muliku) NP, Annan River (Yuku Baja-Muliku) RR, Endeavour River NP, Cape Melville NP, Keatings Lagoon CP, Starcke NP, [Mount Cook NP]</t>
  </si>
  <si>
    <t>2, 9.3, 5, 1</t>
  </si>
  <si>
    <t>Neldner and Clarkson (in prep), 82b</t>
  </si>
  <si>
    <t>Corymbia nesophila +/- E. brassiana woodland on metamorphic hills and ranges in the southeast</t>
  </si>
  <si>
    <t>Corymbia nesophila +/- E. brassiana woodland on metamorphic hills and ranges</t>
  </si>
  <si>
    <t>Corymbia nesophila (Melville Island bloodwood) dominates the sparse canopy (13-24m tall). Eucalyptus brassiana (Cape York red gum) is frequently present as a subdominant canopy tree. A number of other Eucalyptus spp. or Corymbia spp. such as C. tessellari</t>
  </si>
  <si>
    <t>3.11.13</t>
  </si>
  <si>
    <t>South-east of bioregion. Alien forbs such as Crotalaria goreensis* (Gamba pea) and Stachytarpheta jamaicensis*(snakeweed), and grasses such as Themeda quadrivalvis*(gradergrass) occur at high densities this community.</t>
  </si>
  <si>
    <t>Annan River (Yuku Baja-Muliku) NP, Annan River (Yuku Baja-Muliku) RR, Endeavour River NP, Keatings Lagoon CP, Mount Cook NP</t>
  </si>
  <si>
    <t>2, (5)</t>
  </si>
  <si>
    <t>Neldner and Clarkson (in prep), 81</t>
  </si>
  <si>
    <t>Eucalyptus leptophleba, E. platyphylla woodland on rolling hills in southeast</t>
  </si>
  <si>
    <t>Eucalyptus leptophleba and E. platyphylla +/- Corymbia tessellaris woodland on rolling metamorphic hills</t>
  </si>
  <si>
    <t>Eucalyptus leptophleba (Molloy red box) usually dominates the sparse canopy (14-24m tall), with E. platyphylla (poplar gum) a consistent subdominant canopy tree. Scattered Corymbia tessellaris (Moreton Bay ash) are also frequently present in the canopy. T</t>
  </si>
  <si>
    <t>3.11.12</t>
  </si>
  <si>
    <t>3.11.11: Widespread on Coen-Yamba Inlier.
3.11.11x1a: Ranges near Lockhart River
3.11.11x1b: Coleman Plateau
3.11.11x1d: South of the bioregion.
3.11.11x3: Coen Inlier.</t>
  </si>
  <si>
    <t>The near threatened species Acacia ommatosperma occurs in this ecosystem.
3.11.11x2: Northern outlying populations of Eucalyptus similis, which is extensive in the Desert Uplands bioregion.</t>
  </si>
  <si>
    <t>Lama Lama NP (CYPAL), Mungkan Kandju NP, KULLA (McIlwraith Range) NP (CYPAL), Alwal NP (CYPAL), Iron Range NP, KULLA (McIlwraith Range) RR</t>
  </si>
  <si>
    <t>Neldner and Clarkson (in prep), 77-11, Fox &amp; Wilson (2004); m79-11c, w60-11c.</t>
  </si>
  <si>
    <t>Corymbia stockeri +/- Eucalyptus tetrodonta woodland on hills and erosional surfaces</t>
  </si>
  <si>
    <t>Corymbia stockeri (gum-topped bloodwood) and Eucalyptus tetrodonta (Darwin stringybark) usually dominate the sparse canopy (9-15m, occasionally 20m tall). Eucalyptus cullenii (Cullen's ironbark) is codominant, particularly on the upper slopes of rises. Me</t>
  </si>
  <si>
    <t>3.11.11</t>
  </si>
  <si>
    <t>3.11.10: Central Peninsula.
3.11.10a: Central Peninsula.
3.11.10b: Occurs on Melville Range and coastal headlands in south of bioregion. The height of the canopy is frequently determined by exposure to prevailing south-easterly winds. In very rocky areas,</t>
  </si>
  <si>
    <t>Cape Melville NP, Starcke NP, Mungkan Kandju NP, Jack River NP, KULLA (McIlwraith Range) NP (CYPAL), Alwal NP (CYPAL)</t>
  </si>
  <si>
    <t>1, 2, 5, (4)</t>
  </si>
  <si>
    <t>Neldner and Clarkson (in prep), 76b-11, 136-11, Fox &amp; Wilson (2004); m77-11c.</t>
  </si>
  <si>
    <t>Corymbia stockeri +/- Eucalyptus tetrodonta woodland on metamorphic hills</t>
  </si>
  <si>
    <t>Corymbia stockeri +/- Eucalyptus tetrodonta or E. crebra woodland on metamorphic hills</t>
  </si>
  <si>
    <t>Woodland to low open-forest of Corymbia stockeri and Eucalyptus tetrodonta (Darwin stringybark) or E. crebra (narrow leaved ironbark). The shrub layer is very sparse to sparse and often dominated by canopy species. Occurs on metamorphic hills and headland</t>
  </si>
  <si>
    <t>3.11.10</t>
  </si>
  <si>
    <t>Also Einasleigh Uplands bioregion.</t>
  </si>
  <si>
    <t>The near threatened species Acacia armitii occurs in this ecosystem.</t>
  </si>
  <si>
    <t>Lama Lama NP (CYPAL), Starcke NP</t>
  </si>
  <si>
    <t>1, 6, 2, (5)</t>
  </si>
  <si>
    <t>Neldner and Clarkson (in prep), 71</t>
  </si>
  <si>
    <t>Eucalyptus cullenii, Corymbia stockeri subsp. peninsularis woodland on metamorphic hills</t>
  </si>
  <si>
    <t>Eucalyptus cullenii and Corymbia stockeri subsp. peninsularis woodland on metamorphic hills</t>
  </si>
  <si>
    <t>Eucalyptus cullenii (Cullen's ironbark) dominates the sparse canopy (9-18m tall). Corymbia stockeri subsp. peninsularis (gum-topped bloodwood) is usually present as a subdominant species. Other Eucalyptus spp. and Erythrophleum chlorostachys (Cooktown iro</t>
  </si>
  <si>
    <t>3.11.9</t>
  </si>
  <si>
    <t>3.11.8x1: Ranges near Lockhart River
3.11.8x2: Central Peninsula</t>
  </si>
  <si>
    <t>KULLA (McIlwraith Range) NP (CYPAL), Cape Melville NP, Mungkan Kandju NP, Annan River (Yuku Baja-Muliku) NP, KULLA (McIlwraith Range) RR, Iron Range NP, Palmer Goldfield RR, [Annan River (Yuku Baja-Muliku) RR]</t>
  </si>
  <si>
    <t>1, 2, 5, (6), (7.9)</t>
  </si>
  <si>
    <t>Neldner and Clarkson (in prep), 70. Fox &amp; Wilson (2004); w59-11c.</t>
  </si>
  <si>
    <t>Eucalyptus cullenii +/- Corymbia clarksoniana woodland. On metamorphic ranges</t>
  </si>
  <si>
    <t>Eucalyptus cullenii +/- Corymbia clarksoniana woodland on metamorphic ranges</t>
  </si>
  <si>
    <t>Eucalyptus cullenii (Cullen's ironbark) dominates the sparse to mid-dense canopy (6-24m tall). Corymbia clarksoniana (Clarkson's ironbark) is usually present as a subdominant canopy species. Other Eucalyptus spp. or Corymbia spp. may be present in the can</t>
  </si>
  <si>
    <t>3.11.8</t>
  </si>
  <si>
    <t>Coen-Yamba Inlier.</t>
  </si>
  <si>
    <t>Mungkan Kandju NP, Lama Lama NP (CYPAL), [Palmer Goldfield RR]</t>
  </si>
  <si>
    <t>1, (6), (5)</t>
  </si>
  <si>
    <t>Neldner and Clarkson (in prep), 69, Fox &amp; Wilson (2004); m90-11c.</t>
  </si>
  <si>
    <t>Eucalyptus cullenii, Corymbia clarksoniana woodland on low hills and rises of the Coen-Yamba Inlier</t>
  </si>
  <si>
    <t>Eucalyptus cullenii and Corymbia clarksoniana woodland on low metamorphic hills and rises</t>
  </si>
  <si>
    <t xml:space="preserve">Eucalyptus cullenii (Cullen's ironbark) and Corymbia dallachiana (Dallachy's gum) dominate the sparse to very sparse canopy (11-19m tall). Other Eucalyptus spp. may be present in the canopy and are occasionally subdominant. Dendrolobium umbellatum (horse </t>
  </si>
  <si>
    <t>3.11.7</t>
  </si>
  <si>
    <t>3.11.6: South-east of Cape York Peninsula bioregion and adjacent Wet Tropics bioregion.
3.11.6a: South-east of Cape York Peninsula bioregion and adjacent Wet Tropics bioregion.
3.11.6b: In south-east of bioregion.
3.11.6c: Altanmoui Range</t>
  </si>
  <si>
    <t>Cape Melville NP, Annan River (Yuku Baja-Muliku) NP, Starcke NP, Jardine River RR, Jardine River NP, Annan River (Yuku Baja-Muliku) RR, Endeavour River NP, Iron Range NP, [Mount Cook NP], [Keatings Lagoon CP]</t>
  </si>
  <si>
    <t>Neldner and Clarkson (in prep), 43, 87a, 44-11; Tracey (1982), 16h</t>
  </si>
  <si>
    <t>Eucalyptus platyphylla +/- E. leptophleba +/- Corymbia nesophila open forest to woodland on hill slopes</t>
  </si>
  <si>
    <t>Open-forest to woodland of Eucalyptus platyphylla (poplar gum) +/- E. leptophleba (Molloy red box) +/- Corymbia nesophila (Melville Island bloodwood). A sparse to mid-dense sub-canopy usually occurs while the shrub layer ranges from very sparse to mid-den</t>
  </si>
  <si>
    <t>3.11.6</t>
  </si>
  <si>
    <t>Lockhart River Veg management status and biodiversity status under review</t>
  </si>
  <si>
    <t>Neldner and Clarkson (in prep), 37-11</t>
  </si>
  <si>
    <t>Corymbia clarksoniana +/- C. tessellaris open forest on metamorphic coastal ranges</t>
  </si>
  <si>
    <t>Corymbia clarksoniana (Clarkson's bloodwood) dominates the mid-dense canopy (8-23m tall). C. novoguinensis and C. intermedia (pink bloodwood) dominated at sites where C. clarksoniana was absent. C. tessellaris (Moreton Bay ash) is a consistent subdominant</t>
  </si>
  <si>
    <t>3.11.5</t>
  </si>
  <si>
    <t>South-east of Cape York Peninsula bioregion and adjacent Wet Tropics bioregion.</t>
  </si>
  <si>
    <t>2, (9.3)</t>
  </si>
  <si>
    <t>Neldner and Clarkson (in prep), 41, 41A, 41B; Tracey (1982), 16j</t>
  </si>
  <si>
    <t>Corymbia nesophila +/- Eucalyptus spp. open forest. Occurs on wetter ranges in south-east</t>
  </si>
  <si>
    <t>Corymbia nesophila +/- Eucalyptus spp. open forest on wetter ranges in south-east</t>
  </si>
  <si>
    <t>Corymbia nesophila (Melville Island bloodwood) dominates the mid-dense canopy (18-26m tall). C. intermedia (pink bloodwood) is frequently present as a subdominant canopy tree. A number of other Eucalypts may form minor components of the canopy. C. tessell</t>
  </si>
  <si>
    <t>3.11.4</t>
  </si>
  <si>
    <t>3.11.3: Iron Range, also present in Wet Tropics bioregion. Probable mixed forest community produced by irregular fires or cyclonic damage.</t>
  </si>
  <si>
    <t>The vulnerable species Lasjia claudiensis and near threatened species Acmena mackinnoniana, Archidendron hirsutum, Neololeba atra, Cryptocarya claudiana, Margaritaria indica and Planchonella xylocarpa occur in this ecosystem. High numbers of endemic plant</t>
  </si>
  <si>
    <t>Iron Range NP, KULLA (McIlwraith Range) NP (CYPAL), Annan River (Yuku Baja-Muliku) NP, Mount Cook NP, Endeavour River NP, Annan River (Yuku Baja-Muliku) RR</t>
  </si>
  <si>
    <t>Neldner and Clarkson (in prep), 26; Tracey (1982), 12a, 12b</t>
  </si>
  <si>
    <t>Simple evergreen notophyll vine forest on exposed metamorphic and granitic slopes</t>
  </si>
  <si>
    <t xml:space="preserve">A fairly even, closed canopy (12-35m tall) dominated mainly by Acacia polystachya (a wattle), A. midgleyi (brown salwood) or Blepharocarya involucrigera (rose butternut). Canarium australianum (scrub turpentine), Grevillea baileyana (Findlay's silky oak) </t>
  </si>
  <si>
    <t>3.11.3</t>
  </si>
  <si>
    <t>3.11.2: Mount Stuckey area.
3.11.2a: Mount Stuckey area.
3.11.2b: Mainly in the Laura Basin.</t>
  </si>
  <si>
    <t>The vulnerable species Arenga australasica has been recorded in this ecosystem.</t>
  </si>
  <si>
    <t>Starcke NP, Cape Melville NP, KULLA (McIlwraith Range) NP (CYPAL)</t>
  </si>
  <si>
    <t>2, 5, (9.3), (1), (6)</t>
  </si>
  <si>
    <t>Neldner and Clarkson (in prep), 7, 32b; Stanton, Fell &amp; Gooding (2008), A2g, A4a, A6b</t>
  </si>
  <si>
    <t>Semi-deciduous mesophyll vine forest on metamorphic ranges in the south</t>
  </si>
  <si>
    <t>Semi-deciduous mesophyll to notophyll vine forest composed of a mixture of deciduous and evergreen trees. A sparse to mid-dense sub canopy tree layer is often present. A sparse to mid-dense shrub/low tree layer is also usually present. Occurs on metamorph</t>
  </si>
  <si>
    <t>3.11.2</t>
  </si>
  <si>
    <t>3.11.1: South of Lockhart River and north of Cooktown, also in drier northern section of Wet Tropics bioregion.
3.11.1x1a: Cape Weymouth to McIlwraith Range
3.11.1x1b: Lockhart River</t>
  </si>
  <si>
    <t>Iron Range NP, KULLA (McIlwraith Range) NP (CYPAL)</t>
  </si>
  <si>
    <t>Neldner and Clarkson (in prep), 6; Tracey (1982), 4</t>
  </si>
  <si>
    <t>Semi-deciduous mesophyll vine forest on coastal ranges, mainly in the central Peninsula</t>
  </si>
  <si>
    <t>Semi-deciduous mesophyll vine forest on coastal ranges</t>
  </si>
  <si>
    <t>The dense, more or less even canopy (18-35m tall) is composed of a mixture of deciduous and evergreen trees. Frequent deciduous trees include Bombax ceiba var. leiocarpum (kapok), Canarium australianum (scrub turpentine), Cordia dichotoma, Ficus spp., Gar</t>
  </si>
  <si>
    <t>3.11.1</t>
  </si>
  <si>
    <t>3.10.21: South-east of bioregion.
3.10.21a: South-east of bioregion.
3.10.21b: Southern Peninsula Restricted to sandstone slopes particularly</t>
  </si>
  <si>
    <t>SEASON: Dry season. INTENSITY: Various. INTERVAL: 3-5 years. STRATEGY: Burn less than 30% in any year. Begin burning early in the fire season, followed by progressive patch fires burnt through the year. ISSUES: Management of this inherently stable, and fi</t>
  </si>
  <si>
    <t>Jack River NP, Mungkan Kandju NP, Melsonby (Gaarraay) NP, Cape Melville NP, Starcke NP</t>
  </si>
  <si>
    <t>5, 4, 8, 2, (7), (6), (1)</t>
  </si>
  <si>
    <t>Neldner and Clarkson (in prep), 82-10a, 82-10b, 101-10</t>
  </si>
  <si>
    <t>Corymbia nesophila +/- Eucalyptus crebra (sens. lat.) or E. tetrodonta woodland to open forest on sandstone plateaus and slopes</t>
  </si>
  <si>
    <t>Corymbia nesophila +/- Eucalyptus crebra or E. tetrodonta woodland to open forest on sandstone plateaus and slopes</t>
  </si>
  <si>
    <t>Woodland to open-forest of Corymbia nesophila (Melville Island bloodwood) +/- Eucalyptus crebra (narrow-leaved ironbark). E. tetrodonta (Darwin stringybark) may be present as a dominant canopy tree. There is usually a very sparse to sparse sub canopy tree</t>
  </si>
  <si>
    <t>3.10.21</t>
  </si>
  <si>
    <t>3.10.20:  This RE is a point coverage included in the Spring database
3.10.20a: Occurs on sandstone tablelands to the west and south of Cape Flattery.
3.10.20b: Occurs in sheltered gorgers in sandstone ranges of the Richardson Uplands</t>
  </si>
  <si>
    <t>STRATEGY: Burn less than 10% in any year. ISSUES: Fire sensitive vegetation type.</t>
  </si>
  <si>
    <t>High diversity of sedges. Eremochloa ciliaris is a near threatened species that occurs in this ecosystem. In sheltered gorges, closed fernlands dominated by Sticherus sp. with Gleichenia sp. and Lindsaea sp. occur.</t>
  </si>
  <si>
    <t>Jardine River NP</t>
  </si>
  <si>
    <t>Neldner and Clarkson (in prep), 191a, 191b</t>
  </si>
  <si>
    <t>Gahnia sieberiana +/- Asteromyrtus lysicephala open sedgeland to closed heath in drainage swamps</t>
  </si>
  <si>
    <t>Sedgelands, fernlands and closed heathlands associated with springs on sandstone tablelands</t>
  </si>
  <si>
    <t>Sedgelands, fernlands and closed heathlands associated with springs on sandstone tablelands  (BVG1M: 34c)
 Major vegetation communities include: 
3.10.20a: Palustrine wetland (e.g. vegetated swamp). Gahnia sieberiana (saw sedge) dominates the sparse to mi</t>
  </si>
  <si>
    <t>3.10.20</t>
  </si>
  <si>
    <t>3.10.19: North-east.
3.10.19a: North-east.</t>
  </si>
  <si>
    <t>The endangered species Eremochloa muricata occurs in this ecosystem.</t>
  </si>
  <si>
    <t>Jack River NP, Cape Melville NP, Starcke NP, Rinyirru (Lakefield) NP (CYPAL), Flinders Group NP, Jardine River RR, Melsonby (Gaarraay) NP</t>
  </si>
  <si>
    <t>5, 2, (6), (4)</t>
  </si>
  <si>
    <t>Neldner and Clarkson (in prep), 178a, 178b</t>
  </si>
  <si>
    <t>Asteromyrtus lysicephala, Neofabricia myrtifolia dwarf open heath on sandstone plateaus and headlands</t>
  </si>
  <si>
    <t>Asteromyrtus lysicephala and Neofabricia myrtifolia dwarf open heath on sandstone plateaus and headlands</t>
  </si>
  <si>
    <t>Dwarf open-heath to dwarf heath of Asteromyrtus lysicephala (back to front bush) and Neofabricia myrtifolia (yellow teatree). In sheltered positions, e.g. between rocks, the shrubs may reach 1m in height. A variety of species make up the canopy and the do</t>
  </si>
  <si>
    <t>3.10.19</t>
  </si>
  <si>
    <t>North-east. A variant (vegetation unit 171A) is often seen in areas that appear to have been subject to very frequent fires. It has the appearance of a very sparse low open-woodland with scattered Grevillea glauca (bushman's clothes pegs) and Banksia dent</t>
  </si>
  <si>
    <t>Neldner and Clarkson (in prep), 171</t>
  </si>
  <si>
    <t>Asteromyrtus lysicephala +/- Jacksonia thesioides open heath on undulating plains and slopes</t>
  </si>
  <si>
    <t>Asteromyrtus lysicephala (back to front bush), Neofabricia myrtifolia (yellow teatree), Choriceras tricorne (Cape Choriceras) and Jacksonia thesioides occur consistently at high stem densities in the shrub layer (0.5-3m tall). A variety of other shrubs ma</t>
  </si>
  <si>
    <t>3.10.18</t>
  </si>
  <si>
    <t>Janet Range area. This RE has moved to 3.7.6x3</t>
  </si>
  <si>
    <t>Neldner and Clarkson (in prep), 166</t>
  </si>
  <si>
    <t>Neofabricia myrtifolia, Acacia calyculata tall open shrubland on sandstone breakaways</t>
  </si>
  <si>
    <t>Neofabricia myrtifolia and Acacia calyculata tall open shrubland on sandstone breakaways</t>
  </si>
  <si>
    <t>Neofabricia myrtifolia (yellow teatree) dominates the very sparse shrub layer (3-4m tall). Jacksonia thesioides, Lithomyrtus retusa, Acacia brassii and Grevillea pteridifolia (toothbrush grevillea) are frequent subdominant shrubs. Leucopogon lavarackii oc</t>
  </si>
  <si>
    <t>3.10.17</t>
  </si>
  <si>
    <t>3.10.16: Southern and south-east of the bioregion
3.10.16a: South-east.
3.10.16b: Laura sandstones in the south of the bioregion
3.10.16c: Laura sandstone in the south of the bioregion
3.10.16x1: Lockhart River.
3.10.16x2: Central and northern Peninsula.</t>
  </si>
  <si>
    <t>The near threatened species Homoranthus tropicus occurs in this vegetation community.</t>
  </si>
  <si>
    <t>Jack River NP, Cape Melville NP, Rinyirru (Lakefield) NP (CYPAL), Flinders Group NP, Alwal NP (CYPAL), Starcke NP, Melsonby (Gaarraay) NP, Palmer Goldfield RR</t>
  </si>
  <si>
    <t>5, 8, 6, (1), (2)</t>
  </si>
  <si>
    <t>Neldner and Clarkson (in prep), 155, 157-10, 165-10</t>
  </si>
  <si>
    <t>Melaleuca stenostachya +/- M. viridiflora +/- M. citrolens low open woodland on sandstone ranges</t>
  </si>
  <si>
    <t xml:space="preserve">Low open-woodland to woodland of Melaleuca stenostachya (fibre-barked teatree) and/or Melaleuca viridiflora (broad-leaved teatree). A tall shrubland of M. citrolens (scrub teatree) may also dominate in some areas. A sparse shrub layer of the canopy layer </t>
  </si>
  <si>
    <t>3.10.16</t>
  </si>
  <si>
    <t>3.10.15: South of bioregion.
3.10.15a: South of bioregion.
3.10.15b: south eastern bioregion.</t>
  </si>
  <si>
    <t>SEASON: Early to mid-dry season. INTENSITY: Light to moderate. Burn only under mild conditions. INTERVAL: 3-5 years. STRATEGY: Burn less than 30% in any year. ISSUES: Restrict extent and intensity of fires, because intense and extensive fires degrade vege</t>
  </si>
  <si>
    <t>Jack River NP, Cape Melville NP, Rinyirru (Lakefield) NP (CYPAL), Starcke NP</t>
  </si>
  <si>
    <t>5, 8, 6, (1), (9), (2)</t>
  </si>
  <si>
    <t>Neldner and Clarkson (in prep), 150, 113-10</t>
  </si>
  <si>
    <t>Eucalyptus chlorophylla +/- Melaleuca viridiflora low open woodland on sandstone hillslopes</t>
  </si>
  <si>
    <t>Eucalyptus chlorophylla low open woodland on sandstone hillslopes</t>
  </si>
  <si>
    <t>Low woodland to low open-woodland of Eucalyptus chlorophylla (shiny-leaved box) +/- Eucalyptus spp. An open sub-canopy often occurs with the shrub layer ranging from none to scattered shrubs. Occurs on sandstone hillslopes. (BVG1M: 9b)
 Major vegetation c</t>
  </si>
  <si>
    <t>3.10.15</t>
  </si>
  <si>
    <t>A variant (vegetation unit 141A) occurs on the crests and upper slopes of the high mountains west of Lockhart River. It forms an open-heath (1.3-2.0m tall) dominated by Allocasuarina littoralis, Asteromyrtus lysicephala, Shonia tristigma, Choriceras trico</t>
  </si>
  <si>
    <t xml:space="preserve">SEASON: Early to mid-dry season and storm time burns. INTENSITY: Moderate to hot. INTERVAL: 15-20 years. STRATEGY: Burn less than 10% in any year. A combination of early to mid-dry season fires and storm-burns would assist in maintaining a mosaic of fire </t>
  </si>
  <si>
    <t>Neldner and Clarkson (in prep), 141</t>
  </si>
  <si>
    <t>Allocasuarina littoralis +/- Acacia crassicarpa low woodland on sandstone plateaus</t>
  </si>
  <si>
    <t>Allocasuarina littoralis (black sheoak) dominates the sparse canopy (6-10m tall). Acacia crassicarpa (spoon tree), Grevillea glauca (bushman's clothes peg) and Melaleuca viridiflora (broad-leaved paperbark) are frequent subdominant trees. A sparse shrub l</t>
  </si>
  <si>
    <t>3.10.14</t>
  </si>
  <si>
    <t>Jardine River catchment's and Harmer Creek. This RE has moved to 3.5.19x3</t>
  </si>
  <si>
    <t>Neldner and Clarkson (in prep), 140</t>
  </si>
  <si>
    <t>Neofabricia myrtifolia, Asteromyrtus brassii low open forest on plains and low rises</t>
  </si>
  <si>
    <t>Neofabricia myrtifolia and Asteromyrtus brassii low open forest on plains and low rises</t>
  </si>
  <si>
    <t xml:space="preserve">Neofabricia myrtifolia (yellow teatree) and Asteromyrtus brassii dominate the sparse to mid-dense canopy (7-17m tall). Acacia crassicarpa (spoon tree), Allocasuarina littoralis (black sheoak) and Lophostemon suaveolens (swamp mahogany) also occur at high </t>
  </si>
  <si>
    <t>3.10.13</t>
  </si>
  <si>
    <t>Northern part of bioregion. Callitris intratropica emergents and Leucopogon sp. shrubs are more frequent on the lowlands than on the McHenry plateau. This RE has moved to 3.5.19x2</t>
  </si>
  <si>
    <t>Neldner and Clarkson (in prep), 135</t>
  </si>
  <si>
    <t>Asteromyrtus brassii, Neofabricia myrtifolia low open forest on sandstone plains</t>
  </si>
  <si>
    <t>Asteromyrtus brassii, Neofabricia myrtifolia and Allocasuarina littoralis low open forest on sandstone plains</t>
  </si>
  <si>
    <t>Asteromyrtus brassii, Neofabricia myrtifolia (yellow teatree) and Allocasuarina littoralis (black sheoak) usually dominate the fairly even, mid-dense canopy (6-10m tall). Multi-stemmed Welchiodendron longivalve (yellow box-penda) trees are also frequently</t>
  </si>
  <si>
    <t>3.10.12</t>
  </si>
  <si>
    <t>Northern part of bioregion. Callitris intratropica emergents and Leucopogon sp. shrubs are more frequent on the lowlands than on the McHenry plateau.</t>
  </si>
  <si>
    <t>Neldner and Clarkson (in prep), 102</t>
  </si>
  <si>
    <t>Eucalyptus tetrodonta +/- Corymbia nesophila woodland on undulating sandstone hills</t>
  </si>
  <si>
    <t>Eucalyptus tetrodonta (Darwin stringybark) predominates forming a distinct but discontinuous canopy (9-25m tall). Corymbia nesophila (Melville Island bloodwood) is a subdominant to codominant canopy species. A very sparse to sparse sub canopy layer (5-12m</t>
  </si>
  <si>
    <t>3.10.11</t>
  </si>
  <si>
    <t>3.10.10: Central Peninsula.
3.10.10b: Central Peninsula</t>
  </si>
  <si>
    <t>Mungkan Kandju NP, Jack River NP</t>
  </si>
  <si>
    <t>4, (1)</t>
  </si>
  <si>
    <t>Neldner and Clarkson (in prep), 100, 97-10</t>
  </si>
  <si>
    <t>Eucalyptus tetrodonta, Corymbia stockeri +/- C. nesophila woodland on plateaus</t>
  </si>
  <si>
    <t>Eucalyptus tetrodonta +/- Corymbia stockeri sens. lat. woodland on sandstone plateaus and slopes</t>
  </si>
  <si>
    <t>Eucalyptus tetrodonta (Darwin stringybark) +/- Corymbia stockeri sens. lat. dominate the sparse canopy. C. nesophila (Melville Island bloodwood) and Erythrophleum chlorostachys (Cooktown ironwood) may be present as subdominant canopy trees. There is a ver</t>
  </si>
  <si>
    <t>3.10.10</t>
  </si>
  <si>
    <t>3.10.9b: Battlecamp Range
3.10.9c: Battlecamp Range.
3.10.9d: South of the bioregion.
3.10.9e: Western side of Great Dividing Range.</t>
  </si>
  <si>
    <t>Mungkan Kandju NP, Rinyirru (Lakefield) NP (CYPAL), Palmer Goldfield RR, Alwal NP (CYPAL), Cape Melville NP, Starcke NP, Melsonby (Gaarraay) NP</t>
  </si>
  <si>
    <t>8, 5, 1, 6, 9.3, (4)</t>
  </si>
  <si>
    <t>Neldner and Clarkson (in prep), 96, 92-10, 94-10,104-10, 98-10; Fox &amp; Wilson (2004); m39-10c.</t>
  </si>
  <si>
    <t>Eucalyptus tetrodonta +/- Corymbia stockeri woodland on sandstone plateaus</t>
  </si>
  <si>
    <t>Eucalyptus tetrodonta +/- Corymbia stockeri +/- C. clarksoniana +/- C. tessellaris woodland on sandstone plateaus</t>
  </si>
  <si>
    <t>Woodland to sometimes open-forest of Eucalyptus tetrodonta (Darwin stringybark) +/- Corymbia stockeri subsp. stockeri (gum-topped bloodwood) +/- C. clarksoniana (Clarkson's bloodwood) +/- Erythrophleum chlorostachys (Cooktown ironwood). The sub canopy lay</t>
  </si>
  <si>
    <t>3.10.9</t>
  </si>
  <si>
    <t>This RE has moved to 3.11.11x2</t>
  </si>
  <si>
    <t>Northern outlying populations of Eucalyptus similis, which is extensive in the Desert Uplands bioregion.</t>
  </si>
  <si>
    <t>Neldner and Clarkson (in prep), 89</t>
  </si>
  <si>
    <t>Eucalyptus similis +/- Corymbia nesophila woodland on pediments of sandstone ranges</t>
  </si>
  <si>
    <t>Eucalyptus similis (yellowjacket) and Corymbia nesophila (Melville Island bloodwood) dominate the sparse canopy (14-18m tall). Scattered trees of E. tetrodonta (Darwin stringybark) and C. stockeri subsp. stockeri (gum-topped bloodwood) may be present in t</t>
  </si>
  <si>
    <t>3.10.8</t>
  </si>
  <si>
    <t>3.10.7: Battlecamp Range.
3.10.7a: Battlecamp Range.
3.10.7b: Battlecamp Range</t>
  </si>
  <si>
    <t>SEASON: Mid-dry season. INTENSITY: Moderate to hot. INTERVAL: &gt;5 years. STRATEGY: Burn less than 10% in any year. ISSUES: Burn late enough in the dry season so that fires will be sufficiently hot to germinate seeds of Acacia and other leguminous spp., but</t>
  </si>
  <si>
    <t>The only Queensland populations of Eucalyptus phoenicea occur in REs 3.2.9, 3.5.6 and 3.10.7. This species is widely distributed in the Northern Territory and Kimberley region.</t>
  </si>
  <si>
    <t>Melsonby (Gaarraay) NP, Jack River NP, Cape Melville NP, Palmer Goldfield RR</t>
  </si>
  <si>
    <t>5, (2), (6)</t>
  </si>
  <si>
    <t>Neldner and Clarkson (in prep), 85-10, 86-10</t>
  </si>
  <si>
    <t>Eucalyptus phoenicea +/- Corymbia nesophila woodland on wetter sandstone</t>
  </si>
  <si>
    <t>Eucalyptus phoenicea +/- Corymbia nesophila or E. tetrodonta woodland on wetter sandstone</t>
  </si>
  <si>
    <t>Open-forest to woodland of Eucalyptus phoenicea (scarlet gum) +/- Corymbia nesophila (Melville Island bloodwood) +/- E. tetrodonta (Darwin stringybark). A very open sub-canopy layer often occurs. The shrub-layer is sparse to mid-dense. Occurs on the wette</t>
  </si>
  <si>
    <t>3.10.7</t>
  </si>
  <si>
    <t xml:space="preserve">3.10.6: Widespread in the bioregion, west of Cooktown. Vegetation communities 3.10.6b &amp; 3.10.6c are of restricted distribution and only have small areas.
3.10.6a: Widespread in the bioregion, west of Cooktown. On the wettest sandstone plateaus and ranges </t>
  </si>
  <si>
    <t>Jack River NP, Cape Melville NP, Mungkan Kandju NP, Melsonby (Gaarraay) NP, Alwal NP (CYPAL), Flinders Group NP, Starcke NP, Rinyirru (Lakefield) NP (CYPAL), Palmer Goldfield RR</t>
  </si>
  <si>
    <t>5, 6, 8, (4), (2), (9.3), (1)</t>
  </si>
  <si>
    <t>Neldner and Clarkson (in prep), 76, 76a, 76-10, 56e, 136-10, 77-10; Fox &amp; Wilson (2004); w57-10c</t>
  </si>
  <si>
    <t>Corymbia stockeri +/- Eucalyptus tetrodonta +/- E. cullenii woodland on sandstone plateaus</t>
  </si>
  <si>
    <t>Corymbia stockeri subsp. stockeri +/- Eucalyptus tetrodonta +/- E. cullenii woodland on sandstone plateaus</t>
  </si>
  <si>
    <t>Woodland to low woodland (and sometimes low open-forest) of Corymbia stockeri subsp. stockeri (gum-topped bloodwood) +/- Eucalyptus tetrodonta (Darwin stringybark) +/- E. cullenii (Cullen's ironbark). A woodland of E. mediocris (mahogany) and C. citriodor</t>
  </si>
  <si>
    <t>3.10.6</t>
  </si>
  <si>
    <t>3.10.5: Mainly in Laura Basin.
3.10.5a: Mainly in Laura Basin.</t>
  </si>
  <si>
    <t>The near threatened species Albizia retusa occurs in this ecosystem.
3.10.5b: High diversity of vascular plants, many with restricted distributions. Probable mixed forest community produced by irregular fires or cyclonic damage. With fire the rainforest e</t>
  </si>
  <si>
    <t>Cape Melville NP, Jack River NP, Flinders Group NP, Rinyirru (Lakefield) NP (CYPAL), Mungkan Kandju NP, Alwal NP (CYPAL), Starcke NP</t>
  </si>
  <si>
    <t>5, 6, (9), (4), (2), (9.3), (1)</t>
  </si>
  <si>
    <t>Neldner and Clarkson (in prep), 32, 27-10</t>
  </si>
  <si>
    <t>Deciduous notophyll/microphyll vine thicket or forest +/- Gyrocarpus americanus or Eucalyptus pellita emergents on sandstone hills and slopes</t>
  </si>
  <si>
    <t>Deciduous notophyll/microphyll vine thicket or simple evergreen notophyll vine forest. Occurs on sandstone hills and talus slopes (BVG1M: 7b)
 Major vegetation communities include: 
3.10.5a:  The uneven canopy (8-25m tall) is composed of a variety of spec</t>
  </si>
  <si>
    <t>3.10.5</t>
  </si>
  <si>
    <t>North-east of bioregion, McHenry Uplands. Discrete patches on low hills of McHenry Uplands.
This RE has moved to 3.5.4x3</t>
  </si>
  <si>
    <t>Near threatened species including Cryptocarya claudiana occur in this ecosystem. Relatively young vine forest with Callitris intratropica emergents.</t>
  </si>
  <si>
    <t>Neldner and Clarkson (in prep), 25</t>
  </si>
  <si>
    <t>Simple evergreen notophyll vine forest with Callitris intratropica</t>
  </si>
  <si>
    <t>Simple evergreen notophyll vine forest with Callitris intratropica on low hills</t>
  </si>
  <si>
    <t>A mid-dense to dense, even canopy (14-30m tall) is characterised by the conspicuous presence of Callitris intratropica (cypress pine). This species is sometimes an emergent tree reaching 35m in height. Other frequent canopy trees that may be codominants i</t>
  </si>
  <si>
    <t>3.10.3</t>
  </si>
  <si>
    <t>3.10.2: North-east of bioregion. A variant, vegetation unit 24A, occurs on the top of the McHenry escarpment north-east of Heathlands. The canopy is 15-22 metres tall and dominated by Asteromyrtus brassii, Acacia polystachya, Neofabricia myrtifolia, Lopho</t>
  </si>
  <si>
    <t>STRATEGY: No fire management required. ISSUES: Non-flammable vegetation</t>
  </si>
  <si>
    <t>The vulnerable species Hydriastele costata and Phyllanthera grayi and the near threatened species Archidendron hirsutum, Cryptocarya claudiana, Litsea macrophylla and Syzygium buettnerianum occur in this ecosystem. High numbers of endemic plant species.</t>
  </si>
  <si>
    <t>Neldner and Clarkson (in prep), 24, 12-10</t>
  </si>
  <si>
    <t>Simple evergreen notophyll vine forest in northeast on flat sandstone and ferricrete plateaus</t>
  </si>
  <si>
    <t xml:space="preserve">Simple evergreen to semi-deciduous notophyll vine forest often dominated by the evergreen trees Welchiodendron longivalve (yellow box-penda), Syzygium forte subsp. forte, Acmena hemilampra subsp. hemilampra, Flindersia ifflaiana and Acacia polystachya. A </t>
  </si>
  <si>
    <t>3.10.2</t>
  </si>
  <si>
    <t>3.10.1a: Cooktown area. The presence of the palms, Ptychosperma elegans, Archontophoenix alexandrae, Hydriastele wendlandiana and Licuala ramsayi, and trees such as Dillenia alata reflect this moist environment.
3.10.1d: Bauxite plateau edges in the Weipa</t>
  </si>
  <si>
    <t>Springs associated with this ecosystem are significant for local fauna and near threatened flora species
3.10.1a: High diversity of vascular plants, many with restricted distributions. High frequency of palms. Often receive continuous moisture from perman</t>
  </si>
  <si>
    <t>Starcke NP, Endeavour River NP</t>
  </si>
  <si>
    <t>Neldner and Clarkson (in prep), 17</t>
  </si>
  <si>
    <t>Evergreen mesophyll/notophyll vine forest. Restricted to sandstone gullies</t>
  </si>
  <si>
    <t>Seepage springs from sandstone or Tertiary plateaus and associated rainforests and vine thickets</t>
  </si>
  <si>
    <t xml:space="preserve">Seepage springs from sandstone or Tertiary plateaus and associated rainforest and vine thickets Seepage areas below sandstone or Tertiary caps on plateaus (BVG1M: 4b)
 Major vegetation communities include: 
3.10.1a:  A dense, even canopy (18-30m tall) is </t>
  </si>
  <si>
    <t>3.10.1</t>
  </si>
  <si>
    <t>3.9.8: Restricted to small area in central &amp; in the southern Peninsula. Threatening processes are overgrazing and the establishment of exotic plant species. A natural grassland that has potential for increased production of beef cattle.
3.9.8a: Restricted</t>
  </si>
  <si>
    <t>SEASON: Progressive early to mid-dry season, followed by storm time burn. INTENSITY: Moderate to hot. INTERVAL: 2 years. STRATEGY: Burn when fires will carry, which is generally Sep to Oct. Burn up to 50% in any year. Begin burning early in the fire seaso</t>
  </si>
  <si>
    <t>Rinyirru (Lakefield) NP (CYPAL)</t>
  </si>
  <si>
    <t>7, 6</t>
  </si>
  <si>
    <t>Neldner and Clarkson (in prep), 181, 184-9</t>
  </si>
  <si>
    <t>Heteropogon triticeus, Themeda arguens and Sarga plumosum closed tussock grassland on clay plains</t>
  </si>
  <si>
    <t>Open-tussock grassland of Heteropogon triticeus (giant speargrass) and Sarga plumosum (plume sorghum). Scattered emergent shrubs or trees can occur. Occurs on clay plains. (BVG1M: 32b)
 Major vegetation communities include: 
3.9.8a:  Heteropogon triticeus</t>
  </si>
  <si>
    <t>3.9.8</t>
  </si>
  <si>
    <t>SEASON: Progressive early to mid-dry season, followed by storm time burns. INTENSITY: Moderate to hot. INTERVAL: 1-5 years. STRATEGY: Burn when fires will carry, which is generally Sep to Oct. Burn up to 50% in any year. Begin burning early in the fire se</t>
  </si>
  <si>
    <t>Neldner and Clarkson (in prep), 167</t>
  </si>
  <si>
    <t>Piliostigma malabaricum tall open shrubland. Occurs on central Peninsula clay plains</t>
  </si>
  <si>
    <t>Piliostigma malabaricum tall open shrubland on central clay plains</t>
  </si>
  <si>
    <t>Piliostigma malabaricum (bean tree) dominates the very sparse canopy (5-12m tall). Most plants of this species are multi-stemmed shrubs with only occasional individuals having a tree life form. Scattered Albizia procera (forest siris) and in some localiti</t>
  </si>
  <si>
    <t>3.9.7</t>
  </si>
  <si>
    <t>Vicinity of Laura-Lakefield. More intensive cattle grazing probable in the future. Thickening up of some patches has occurred, probably due to a decreased fire frequency. Some areas in the Einasleigh Uplands are heavily infested with weeds.</t>
  </si>
  <si>
    <t>Neldner and Clarkson (in prep), 119</t>
  </si>
  <si>
    <t>Terminalia aridicola var. chillagoensis, T. platyphylla open woodland on clay soils</t>
  </si>
  <si>
    <t>Terminalia aridicola subsp. chillagoensis and T. platyphylla open woodland on clay soils</t>
  </si>
  <si>
    <t>Terminalia aridicola subsp. chillagoensis (arid peach) and T. platyphylla (black plum) (7-11m tall) dominate the biomass and form a very sparse canopy (PFC 5-9%). Sub canopy trees are usually absent, but Piliostigma malabaricum (bean tree) is present in s</t>
  </si>
  <si>
    <t>3.9.6</t>
  </si>
  <si>
    <t>Central Peninsula. Increased development pressure in the future, due to live cattle exports through Weipa. More intensive grazing and establishment of exotic plant species are threatening processes. Corymbia dallachiana previously known as C. papuana</t>
  </si>
  <si>
    <t>SEASON: Dry season. INTENSITY: Various. INTERVAL: 1-5 years. STRATEGY: Burn less than 30% in any year. Begin burning early in the fire season, followed by progressive patch fires burnt through the year. ISSUES: Maintaining a fire mosaic will ensure protec</t>
  </si>
  <si>
    <t>7, (4)</t>
  </si>
  <si>
    <t>Neldner and Clarkson (in prep), 118</t>
  </si>
  <si>
    <t>Corymbia dallachiana +/- Eucalyptus leptophleba open woodland on rolling plains</t>
  </si>
  <si>
    <t>This unit has the appearance of an open parkland. Scattered trees of Corymbia dallachiana (Dallachy's gum) (9-15m tall) dominate the biomass and form a very sparse canopy. Occasional Eucalyptus leptophleba (Molloy red box) trees may be present. Shrubs and</t>
  </si>
  <si>
    <t>3.9.5</t>
  </si>
  <si>
    <t>3.9.4: Central Peninsula. Potentially threatened with clearing for more intensive grazing. Widespread. Eucalyptus chlorophylla (shiny-leaved box) is occasionally present in this regional ecosystem. Where it occurs, it usually replaces E. leptophleba.
3.9.</t>
  </si>
  <si>
    <t>Neldner and Clarkson (in prep), 116</t>
  </si>
  <si>
    <t>Eucalyptus leptophleba +/- Corymbia papuana open woodland on rolling plains</t>
  </si>
  <si>
    <t>Eucalyptus leptophleba +/- Corymbia dallachiana or Eucalyptus platyphylla open woodland on rolling plains</t>
  </si>
  <si>
    <t xml:space="preserve">Eucalyptus leptophleba (Molloy red box) or Eucalyptus platyphylla (poplar gum) open-woodlands or woodlands. Corymbia dallachiana (Dallachy's gum), C. clarksoniana (Clarkson's bloodwood) or Erythrophleum chlorostachys (Cooktown ironwood) may be present in </t>
  </si>
  <si>
    <t>3.9.4</t>
  </si>
  <si>
    <t>This RE has moved to 3.5.22x2</t>
  </si>
  <si>
    <t>Corymbia clarksoniana +/- Melaleuca viridiflora open woodland on erosional plains</t>
  </si>
  <si>
    <t>Corymbia clarksoniana woodland +/- Melaleuca viridiflora on erosional plains</t>
  </si>
  <si>
    <t>Corymbia clarksoniana woodland +/- Melaleuca viridiflora on erosional plains  (BVG1M: 9e)</t>
  </si>
  <si>
    <t>3.9.3</t>
  </si>
  <si>
    <t>3.9.2: Central bioregion.
3.9.2a: Central bioregion.
3.9.2b: Central bioregion.
3.9.2x1: South of the bioregion.
3.9.2x5: Western side of Great Dividing Range.</t>
  </si>
  <si>
    <t>Mungkan Kandju NP, Rinyirru (Lakefield) NP (CYPAL), Alwal NP (CYPAL)</t>
  </si>
  <si>
    <t>7, 6, (8)</t>
  </si>
  <si>
    <t>Neldner and Clarkson (in prep), 113, 113-9.</t>
  </si>
  <si>
    <t>Eucalyptus chlorophylla open woodland. Occurs on clay undulating plains in the central bioregion</t>
  </si>
  <si>
    <t>Eucalyptus chlorophylla woodland to open woodland on undulating clay plains</t>
  </si>
  <si>
    <t>Eucalyptus chlorophylla (shiny-leaved box) dominates the very sparse to sparse canopy (8-25m tall). Other Eucalyptus spp. are occasionally present in the canopy. Scattered Hakea persiehana (bootlace oak), Melaleuca viridiflora (broad-leaved teatree) and E</t>
  </si>
  <si>
    <t>3.9.2</t>
  </si>
  <si>
    <t>This RE has moved to 3.5.7x2a</t>
  </si>
  <si>
    <t>Eucalyptus tetrodonta +/- Corymbia clarksoniana +/- C. confertiflora woodland on erosional plains</t>
  </si>
  <si>
    <t>Eucalyptus tetrodonta +/- Corymbia clarksoniana +/- C. confertiflora woodland on erosional plains  (BVG1M: 14b)</t>
  </si>
  <si>
    <t>3.9.1</t>
  </si>
  <si>
    <t>3.8.5: Eastern Island Group of Torres Strait.
3.8.5a: Mer and Erub Islands, Torres Strait.
3.8.5b: Erub Island, Torres Strait.
3.8.5c: Erub and Mer Islands, Torres Strait.
3.8.5d: Mer Island, Torres Strait. The development of these communities is controll</t>
  </si>
  <si>
    <t>Often contains the endangered species Alectryon repandodentatus.</t>
  </si>
  <si>
    <t>Stanton, Fell &amp; Gooding (2008), B1c, B22a, B2i, B2j, V2j, B2k, BB, B2w, V2w, V21a, B15a.</t>
  </si>
  <si>
    <t>Semi-deciduous and deciduous notophyll vine forest. Basaltic Islands of the Torres Strait</t>
  </si>
  <si>
    <t>Semi deciduous and deciduous notophyll vine forest. Basaltic Islands of the Torres Strait</t>
  </si>
  <si>
    <t>Semi-deciduous and deciduous notophyll vine forest Occurs on basaltic islands (BVG1M: 2d)
 Major vegetation communities include: 
3.8.5a:  Semi-deciduous and deciduous notophyll vine forest (15-18m) of Bombax ceiba var. leiocarpum, Diospyros hebecarpa, Al</t>
  </si>
  <si>
    <t>3.8.5</t>
  </si>
  <si>
    <t>3.8.4b: Basaltic islands in the Torres Strait. Large areas of this community in the Torres Strait are heavily invaded by weed species, including Lantana camara, Passiflora foetida, Senna alata, Calopogonium mucunoides, Sida retusa, S. rhombifolia, Macropt</t>
  </si>
  <si>
    <t>SEASON: Progressive early to mid-dry season, followed by storm time. INTENSITY: Moderate to hot. INTERVAL: 1-5 years. STRATEGY: Burn up to 50% in any year. A combination of early to mid-dry season fires and storm-burns would assist in maintaining a mosaic</t>
  </si>
  <si>
    <t>3, 2, (5)</t>
  </si>
  <si>
    <t>Neldner and Clarkson (in prep), 182-8; Stanton, Fell &amp; Gooding (2008), B17b.</t>
  </si>
  <si>
    <t>Imperata cylindrica +/- Mnesithea rottboellioides closed tussock grassland on basalt vents and cones</t>
  </si>
  <si>
    <t>Imperata cylindrica or Mnesithea rottboellioides tussock grasslands on basalt cones and rises</t>
  </si>
  <si>
    <t>Tussock grasslands dominated by Imperata cylindrica (blady grass) or Mnesithea rottboellioides (northern canegrass). Occurs on basalt cones and rises. (BVG1M: 32b)
 Major vegetation communities include: 
3.8.4a:  Imperata cylindrica (blady grass) dominate</t>
  </si>
  <si>
    <t>3.8.4</t>
  </si>
  <si>
    <t>3.8.3: Hopevale. Also occurs in the Einasleigh Uplands Mostly cleared for cropping and intensive grazing in the 1960s. Remnants may continue to be degraded by weed expansion.
3.8.3a:  Naturalised weeds Themeda quadrivalvis (grader grass)*. Crotalaria gore</t>
  </si>
  <si>
    <t>Mount Webb NP</t>
  </si>
  <si>
    <t>Neldner and Clarkson (in prep), 79, 37-8</t>
  </si>
  <si>
    <t>Eucalyptus leptophleba +/- Corymbia tessellaris +/- C. clarksoniana woodland on basalt flows</t>
  </si>
  <si>
    <t>Eucalyptus leptophleba or Corymbia clarksoniana +/- C. tessellaris woodland on basalt flows</t>
  </si>
  <si>
    <t>Eucalyptus leptophleba (Molloy red box) +/- Corymbia clarksoniana (Clarkson's bloodwood) +/- C. tessellaris (Moreton Bay ash) In some areas C. clarksoniana may dominate. The sub canopy varies from sparse to mid-dense often contains Acacia spp. (wattle). T</t>
  </si>
  <si>
    <t>3.8.3</t>
  </si>
  <si>
    <t>3.8.2: Restricted to Mount Webb area. Occurs also in drier northern Wet Tropics bioregion. Vegetation community 'b' is a variation of the Regional Ecosystem caused by disturbances such as fires and cyclones
3.8.2a: Restricted to Mount Webb area. Occurs al</t>
  </si>
  <si>
    <t>The vulnerable species Arenga australasica, and near threatened species Chrysophyllum roxburghii and Syzygium malaccense occur in this ecosystem. High diversity of vascular plants, many with restricted distributions.
3.8.2x1: The endangered plant Alectryo</t>
  </si>
  <si>
    <t>Mount Webb NP, Starcke NP</t>
  </si>
  <si>
    <t>Neldner and Clarkson (in prep), 13, 26-8</t>
  </si>
  <si>
    <t>Semi-deciduous notophyll/microphyll vine forest. Restricted to Mount Webb area</t>
  </si>
  <si>
    <t>Semi-deciduous notophyll/microphyll vine forest on basalt</t>
  </si>
  <si>
    <t>Semi-deciduous notophyll to mesophyll vine forest commonly with Cryptocarya spp., Buchanania arborescens (native mango), Bombax ceiba var. leiocarpum, Ficus albipila var. albipila and Terminalia sericocarpa (Damsonwood). The evergreen Alstonia scholaris (</t>
  </si>
  <si>
    <t>3.8.2</t>
  </si>
  <si>
    <t>Occurs in the Wet Tropics bioregion near Shipton's Flat. This RE does not occur in Cape York Peninsula bioregion. It occurs in the Wet Tropics bioregion</t>
  </si>
  <si>
    <t>High diversity of vascular plants, many with restricted distributions. Near threatened species in this community include Syzygium malaccense.</t>
  </si>
  <si>
    <t>Neldner and Clarkson (in prep), 4 Tracey (1982), 5b</t>
  </si>
  <si>
    <t>Complex mesophyll vine forest. Occurs on basalt lowlands</t>
  </si>
  <si>
    <t>Complex mesophyll vine forest on basalt lowlands</t>
  </si>
  <si>
    <t>An uneven, closed canopy (20-35m tall) is formed from a diverse group of species. Argyrodendron peralatum, A. polyandrum (red tulip oak), Beilschmiedia obtusifolia, Castanospermum australe (black bean), Dysoxylum gaudichaudianum, Terminalia sericocarpa (d</t>
  </si>
  <si>
    <t>3.8.1</t>
  </si>
  <si>
    <t>3.7.6x1: Pascoe River west of Iron Range.
3.7.6x2: Richardson Uplands
3.7.6x3: West of Lockhart River.</t>
  </si>
  <si>
    <t>SEASON: Storm time burns. INTENSITY: Moderate to hot. INTERVAL: 6-10 years. STRATEGY: Burn less than 30% in any year. Protection relies on broad-scale management of surrounding country with numerous small fires throughout the year so that wildfires will b</t>
  </si>
  <si>
    <t>Mungkan Kandju NP, Jardine River NP, Heathlands RR, Jardine River RR, KULLA (McIlwraith Range) NP (CYPAL)</t>
  </si>
  <si>
    <t>7, 4, 1, (8)</t>
  </si>
  <si>
    <t>Neldner and Clarkson (in prep), 106</t>
  </si>
  <si>
    <t>Melaleuca stenostachya, Acacia leptostachya woodland. Occurs on lateritic erosional slopes</t>
  </si>
  <si>
    <t>Melaleuca stenostachya +/- Acacia leptostachya woodland on lateritic erosional slopes</t>
  </si>
  <si>
    <t>Melaleuca stenostachya (fibre-barked teatree) dominates the sparse canopy (8-12m tall). Acacia leptostachya (slender wattle) is generally subdominant in both the canopy and sub canopy layers. Scattered Corymbia stockeri and Eucalyptus tetrodonta trees are</t>
  </si>
  <si>
    <t>3.7.6</t>
  </si>
  <si>
    <t>3.7.5: Central Peninsula.
3.7.5b: Cape Weymouth.</t>
  </si>
  <si>
    <t>The near threatened species Acacia ommatosperma occurs in this ecosystem.</t>
  </si>
  <si>
    <t>Mungkan Kandju NP, Rinyirru (Lakefield) NP (CYPAL)</t>
  </si>
  <si>
    <t>7, 4, 8, 1</t>
  </si>
  <si>
    <t>Neldner and Clarkson (in prep), 77, 77-7; 100-7</t>
  </si>
  <si>
    <t>Corymbia stockeri, Eucalyptus cullenii woodland on ironstone knolls and erosional surfaces</t>
  </si>
  <si>
    <t>Woodland of Eucalyptus tetrodonta (Darwin stringybark) +/- Corymbia stockeri subsp. peninsularis (gum-topped bloodwood). There is usually a very sparse sub canopy tree layer and the shrub layer is sparse to mid-dense. Occurs on ironstone knolls and erosio</t>
  </si>
  <si>
    <t>3.7.5</t>
  </si>
  <si>
    <t>Weipa plateau and Merluna Plain. May occur on marginally deeper soils as well as shallow soils on undulating rises. Ironstone pebbles on the surface are a conspicuous feature.</t>
  </si>
  <si>
    <t>7, (8)</t>
  </si>
  <si>
    <t>Neldner and Clarkson (in prep), 75</t>
  </si>
  <si>
    <t>Corymbia stockeri, Eucalyptus tetrodonta woodland on ironstone knolls and slopes</t>
  </si>
  <si>
    <t>Eucalyptus tetrodonta and Corymbia stockeri subsp. peninsularis woodland on ironstone knolls and slopes</t>
  </si>
  <si>
    <t>Eucalyptus tetrodonta (Darwin stringybark) and Corymbia stockeri subsp. peninsularis (gum-topped bloodwood) usually dominate the canopy (12-20m tall) in approximately equal proportions. Erythrophleum chlorostachys (Cooktown ironwood) and Eucalyptus chloro</t>
  </si>
  <si>
    <t>3.7.4</t>
  </si>
  <si>
    <t>Occurs on marginally deeper soils that are heavily weathered as well as shallow soils. Ironstone pebbles are a conspicuous feature of this community, indicating deep weathering, though outcrops are not common</t>
  </si>
  <si>
    <t>7, 4</t>
  </si>
  <si>
    <t>Neldner and Clarkson (in prep), 72</t>
  </si>
  <si>
    <t>Eucalyptus cullenii +/- E. tetrodonta woodland on erosional escarpments and plains</t>
  </si>
  <si>
    <t>Eucalyptus cullenii (Cullen's ironbark) dominates the sparse canopy (14-25m tall). Other Eucalyptus spp. or Corymbia spp. particularly E. tetrodonta (Darwin stringybark) and Corymbia disjuncta (cabbage gum) may be present and are occasionally subdominant.</t>
  </si>
  <si>
    <t>3.7.3</t>
  </si>
  <si>
    <t>Restricted to south of bioregion. Occurs in small patches.</t>
  </si>
  <si>
    <t xml:space="preserve">SEASON: Early dry season. INTENSITY: Moderate to hot. INTERVAL: &gt;5 years. STRATEGY: Burn less than 10% in any year. Protection relies on broad-scale management of surrounding country with numerous small fires throughout the year so that wildfires will be </t>
  </si>
  <si>
    <t>North-easternmost extension of this ecosystem, which is widespread in Queensland and parts of the Northern Territory.</t>
  </si>
  <si>
    <t>[Cape Melville NP]</t>
  </si>
  <si>
    <t>8, 5, 1, 6</t>
  </si>
  <si>
    <t>Neldner and Clarkson (in prep), 35. Fox &amp; Wilson (2004); w45-7c.</t>
  </si>
  <si>
    <t>Acacia shirleyi open forest. Occurs on lateritic knolls in the south</t>
  </si>
  <si>
    <t>Acacia shirleyi open forest on lateritic knolls</t>
  </si>
  <si>
    <t>Acacia shirleyi (lancewood) dominates a sparse to mid-dense canopy (18-24m tall). Scattered Corymbia stockeri subsp. peninsularis (gum-topped bloodwood) are usually present in the canopy. A sparse sub canopy low tree layer (4-9m tall) is frequently presen</t>
  </si>
  <si>
    <t>3.7.2</t>
  </si>
  <si>
    <t>3.7.1: Mainly in the Laura Basin.
3.7.1x1a: Northeast Jardine NP.
3.7.1x1b: Restricted to Saibai Island. Only a few remnants remain and may not reflect the original composition after an extensive period of nearby traditional occupation.
3.7.1x2: Central b</t>
  </si>
  <si>
    <t>STRATEGY: Protection relies on broad-scale management of surrounding country with numerous small fires throughout the year so that wildfires will be very limited in extent. ISSUES: Fire sensitive community.</t>
  </si>
  <si>
    <t>Jardine River NP, Heathlands RR, Jardine River RR, Mungkan Kandju NP, Rinyirru (Lakefield) NP (CYPAL)</t>
  </si>
  <si>
    <t>Neldner and Clarkson (in prep), 32a, 32c</t>
  </si>
  <si>
    <t>Semi-deciduous notophyll/microphyll vine thicket on isolated lateritic hill slopes</t>
  </si>
  <si>
    <t>Semi-deciduous notophyll vine thickets have a dense canopy (6-10m tall) which is dominated by Ailanthus triphysa (white siris), Aidia racemosa (wild randia), Drypetes deplanchei (yellow tulip), Mimusops elengi (red coondoo), Wrightia pubescens subsp. peni</t>
  </si>
  <si>
    <t>3.7.1</t>
  </si>
  <si>
    <t>Restricted to Moa Island, Torres Strait.</t>
  </si>
  <si>
    <t>Stanton, Fell &amp; Gooding (2008), AS9a.</t>
  </si>
  <si>
    <t>Asteromyrtus brassii +/- Syzygium angophoroides + Acmena hemilampra subsp. hemilampra open forest. Residual sand rises and sheets</t>
  </si>
  <si>
    <t>Asteromyrtus brassii +/- Syzygium angophoroides +/- Acmena hemilampra subsp. hemilampra open forest. Residual sand rises and sheets</t>
  </si>
  <si>
    <t>Open-forest (15-20m) of Asteromyrtus brassii, Syzygium angophoroides, Acmena hemilampra subsp. hemilampra, Acacia crassicarpa (spoon tree) +/- Melaleuca quinquenervia (broad-leaved paperbark). The sub-canopy and shrub layers tend to merge (2-10m) and cont</t>
  </si>
  <si>
    <t>3.5.32</t>
  </si>
  <si>
    <t>In the south-east of the bioregion</t>
  </si>
  <si>
    <t>SEASON: Dry season. INTENSITY: Various. INTERVAL: 1-5 years. STRATEGY: Burn less than 30% in any year. Begin burning early in the fire season, followed by progressive patch fires burnt through the year. Protection relies on broad-scale management of surro</t>
  </si>
  <si>
    <t>Endeavour River NP, Endeavour River RR</t>
  </si>
  <si>
    <t>Neldner and Clarkson (in prep), 60-5</t>
  </si>
  <si>
    <t>Corymbia clarksoniana, Erythrophleum chlorostachys woodland on coastal plains south east</t>
  </si>
  <si>
    <t>Corymbia clarksoniana +/- Erythrophleum chlorostachys woodland on coastal plains</t>
  </si>
  <si>
    <t xml:space="preserve">Corymbia clarksoniana (Clarkson's bloodwood) dominates the sparse canopy. Erythrophleum chlorostachys (Cooktown ironwood) is a frequent subdominant tree, with Canarium australianum (scrub turpentine), Eucalyptus brassiana (Cape York red gum) and Corymbia </t>
  </si>
  <si>
    <t>3.5.31</t>
  </si>
  <si>
    <t>3.5.30: South east of bioregion
3.5.30x1: Torres St Is and Tip</t>
  </si>
  <si>
    <t>Rinyirru (Lakefield) NP (CYPAL), Jardine River RR, Jack River NP, Heathlands RR, Iron Range NP, Cape Melville NP</t>
  </si>
  <si>
    <t>6, 1, (4), (9)</t>
  </si>
  <si>
    <t>Neldner and Clarkson (in prep), 186-5</t>
  </si>
  <si>
    <t>Themeda arguens, Dichanthium sericeum closed tussock grassland on low undulating rises</t>
  </si>
  <si>
    <t>Themeda arguens and Dichanthium sericeum closed tussock grassland on low undulating rises</t>
  </si>
  <si>
    <t>Themeda arguens dominates the dense ground layer. Fimbristylis spp. and Panicum spp. frequently occur below the tall grass canopy. Dichanthium sericeum subsp. sericeum (Queensland blue grass) and Capillipedium parviflorum (scented top) are often subdomina</t>
  </si>
  <si>
    <t>3.5.30</t>
  </si>
  <si>
    <t>Predominantly in the south-east of bioregion. Significant proportion of this unit has been invaded by Melaleuca viridiflora (3.5.14b &amp; 3.3.50) in the last 30 years. Careful fire management required to maintain these grasslands.</t>
  </si>
  <si>
    <t>6, (7), (8)</t>
  </si>
  <si>
    <t>Neldner and Clarkson (in prep), 184-5, 184; Stanton, Fell &amp; Gooding (2008), AS17d, L17d.</t>
  </si>
  <si>
    <t>Sorghum plumosum var. plumosum +/- Themeda arguens closed tussock grassland on erosional plains</t>
  </si>
  <si>
    <t>Sarga plumosum +/- Themeda arguens closed tussock grassland on erosional plains</t>
  </si>
  <si>
    <t>Sarga plumosum (plume sorghum) usually dominates the mid-dense to dense ground layer. Subdominant species vary with locality with Themeda arguens, Eriachne spp. and Pseudopogonatherum contortum recorded as subdominant species. Very scattered Melaleuca vir</t>
  </si>
  <si>
    <t>3.5.29</t>
  </si>
  <si>
    <t>Headwaters of the Jack River. The structure of this regional ecosystem varies greatly depending on micro relief and fire history. In areas of impeded drainage, Melaleuca arcana trees may dominate.</t>
  </si>
  <si>
    <t>SEASON: Combination of early to mid-dry season and storm time. INTENSITY: Moderate to hot. INTERVAL: 15-20 years. STRATEGY: Burn less than 10% in any year. A combination of early to mid-dry season fires and storm-burns would assist in maintaining a mosaic</t>
  </si>
  <si>
    <t>Jack River NP</t>
  </si>
  <si>
    <t>Neldner and Clarkson (in prep), 173-5</t>
  </si>
  <si>
    <t>Asteromyrtus lysicephala, Thryptomene oligandra open heath on pediment fans</t>
  </si>
  <si>
    <t>Asteromyrtus lysicephala +/- Thryptomene oligandra +/- Neofabricia myrtifolia open heath on pediment fans</t>
  </si>
  <si>
    <t>Asteromyrtus lysicephala (back to front bush) dominates the sparse shrub layer. Neofabricia myrtifolia (yellow teatree), Thryptomene oligandra, Alyxia spicata (chain fruit) and Lomandra banksii occur at high densities in the shrub layer. Scattered Melaleu</t>
  </si>
  <si>
    <t>3.5.28</t>
  </si>
  <si>
    <t>SEASON: Early to mid-dry season. INTENSITY: Light to moderate. Burn only under mild conditions. INTERVAL: 3-5 years. STRATEGY: Burn less than 30% in any year. Protection relies on broad-scale management of surrounding country with numerous small fires thr</t>
  </si>
  <si>
    <t>Rinyirru (Lakefield) NP (CYPAL), Jack River NP, Cape Melville NP</t>
  </si>
  <si>
    <t>6, 1, 5, 2</t>
  </si>
  <si>
    <t>Neldner and Clarkson (in prep), 153-5</t>
  </si>
  <si>
    <t>Melaleuca citrolens +/- M. foliolosa +/- M. viridiflora +/- M. acacioides low open woodland on plains</t>
  </si>
  <si>
    <t>Melaleuca citrolens +/- M. foliolosa +/- M. viridiflora low open woodland on plains</t>
  </si>
  <si>
    <t>Low trees of Melaleuca citrolens (scrub teatree) and often also M. viridiflora (broad-leaved teatree) and M. foliolosa (scale-leaved teatree) dominate the sparse canopy layer. In places, these species occur as multi-stemmed shrubs rather than single-stemm</t>
  </si>
  <si>
    <t>3.5.27</t>
  </si>
  <si>
    <t>South-east of the bioregion.</t>
  </si>
  <si>
    <t>Annan River (Yuku Baja-Muliku) NP, Cape Melville NP, Black Mountain NP, Starcke NP, Endeavour River NP, [Keatings Lagoon CP], [Annan River (Yuku Baja-Muliku) RR]</t>
  </si>
  <si>
    <t>2, 9.3, 7, (5)</t>
  </si>
  <si>
    <t>Neldner and Clarkson (in prep), 87-5</t>
  </si>
  <si>
    <t>Eucalyptus platyphylla +/- Corymbia clarksoniana woodland to open forest on flat wet plains</t>
  </si>
  <si>
    <t xml:space="preserve">Eucalyptus platyphylla (poplar gum) dominates the sparse canopy. This species may be completely leafless at the end of the dry season. Scattered trees of Corymbia clarksoniana (Clarkson's bloodwood) and Erythrophleum chlorostachys (Cooktown ironwood) are </t>
  </si>
  <si>
    <t>3.5.26</t>
  </si>
  <si>
    <t>3.5.25: South-east and north-west Cape York Peninsula .
3.5.25a: South-east of bioregion. Weed such as Sida spp., Hyptis suaveolens and Corchorus sp. present
3.5.25b: South-east of bioregion. Alien forbs such as Crotalaria goreensis* and Stachytarpheta ja</t>
  </si>
  <si>
    <t>Annan River (Yuku Baja-Muliku) NP, Cape Melville NP, Mungkan Kandju NP, Iron Range NP, Endeavour River NP, Black Mountain NP, Starcke NP, Endeavour River RR, Keatings Lagoon CP</t>
  </si>
  <si>
    <t>2, 9.3, (1)</t>
  </si>
  <si>
    <t>Neldner and Clarkson (in prep), 80-5, 81-5, 116-5</t>
  </si>
  <si>
    <t>Eucalyptus leptophleba +/- Corymbia tessellaris, Eucalyptus platyphylla or C. clarksoniana open woodland to woodland on undulating plains</t>
  </si>
  <si>
    <t>Eucalyptus leptophleba +/- Corymbia tessellaris, E. platyphylla or C. clarksoniana open woodland to woodland on undulating plains</t>
  </si>
  <si>
    <t>Woodland to open-woodland of Eucalyptus leptophleba (Molloy red box) +/- Corymbia tessellaris (Moreton Bay ash) +/- C. clarksoniana (Clarkson's bloodwood) +/- E. platyphylla (poplar gum). In the north C. dallachiana (Dallachy's gum) is a common subdominan</t>
  </si>
  <si>
    <t>3.5.25</t>
  </si>
  <si>
    <t>3.5.24: Central bioregion.
3.5.24a: Central bioregion.
3.5.24b: Mainly in the south-east of the bioregion.</t>
  </si>
  <si>
    <t>Rinyirru (Lakefield) NP (CYPAL), Cape Melville NP, Jack River NP, Flinders Group NP, Rinyirru (Lakefield) RR</t>
  </si>
  <si>
    <t>6, 2, 5, (1), (7)</t>
  </si>
  <si>
    <t>Neldner and Clarkson (in prep), 113-5, 58-5</t>
  </si>
  <si>
    <t>Eucalyptus chlorophylla +/- Corymbia clarksoniana open woodland to woodland on undulating plains</t>
  </si>
  <si>
    <t>Woodland to open-woodland of Eucalyptus chlorophylla (shiny-leaved box) +/- Corymbia clarksoniana (Clarkson's bloodwood) +/- Erythrophleum chlorostachys (Cooktown ironwood). A sparse sub canopy sometimes occurs. The shrub layer is generally absent to very</t>
  </si>
  <si>
    <t>3.5.24</t>
  </si>
  <si>
    <t>3.5.23: South-east of bioregion.
3.5.23x1: Islands of the Torres Strait.</t>
  </si>
  <si>
    <t>Starcke NP, Endeavour River NP, Daintree NP, [Annan River (Yuku Baja-Muliku) NP], [Endeavour River RR]</t>
  </si>
  <si>
    <t>2, 3, (7.9)</t>
  </si>
  <si>
    <t>Neldner and Clarkson (in prep), 82-5</t>
  </si>
  <si>
    <t>Corymbia nesophila +/- Eucalyptus crebra +/- E. brassiana woodland on plains</t>
  </si>
  <si>
    <t>Corymbia nesophila (Melville Island bloodwood) dominates the sparse canopy. E. crebra (narrow-leaved ironbark) is often present as a subdominant canopy tree. A number of other Eucalyptus spp. or Corymbia spp. may form minor components of the canopy. E. br</t>
  </si>
  <si>
    <t>3.5.23</t>
  </si>
  <si>
    <t>3.5.22: Normanby and Kennedy Rivers and western Cape York Peninsula The naturalised exotic forbs Hyptis suaveolens (hyptis) and Crotalaria goreensis (Gambia pea) can dominate the ground layer.
3.5.22a: Normanby and Kennedy Rivers.
3.5.22b: Normanby and Ke</t>
  </si>
  <si>
    <t>Mungkan Kandju NP, Rinyirru (Lakefield) NP (CYPAL), Cape Melville NP, Jack River NP, Jardine River NP, Starcke NP, Annan River (Yuku Baja-Muliku) NP, Iron Range NP, KULLA (McIlwraith Range) NP (CYPAL), Heathlands RR, Endeavour River NP, [Keatings Lagoon C</t>
  </si>
  <si>
    <t>7, 8, 4, 2, 6, (1)</t>
  </si>
  <si>
    <t>Neldner and Clarkson (in prep), 63-5, 61-5, 65-5, 62-5</t>
  </si>
  <si>
    <t>Corymbia clarksoniana +/- Erythrophleum chlorostachys +/- Corymbia spp. +/- Eucalyptus spp. woodland on plains</t>
  </si>
  <si>
    <t>Corymbia clarksoniana +/- Erythrophleum chlorostachys +/- Corymbia spp. woodland on plains</t>
  </si>
  <si>
    <t>Woodland to (occasionally) open-forest of Corymbia clarksoniana (Clarkson's bloodwood) +/- Erythrophleum chlorostachys (Cooktown ironwood) and C. dallachiana (Dallachy's gum). Melaleuca nervosa (woodland paperbark) is a consistent sub canopy tree but a nu</t>
  </si>
  <si>
    <t>3.5.22</t>
  </si>
  <si>
    <t>3.5.21: south-east of bioregion
3.5.21x1: Lockhart River Shelburne Bay.</t>
  </si>
  <si>
    <t>Cape Melville NP, KULLA (McIlwraith Range) NP (CYPAL), Iron Range NP, Heathlands RR, Annan River (Yuku Baja-Muliku) NP, [Jardine River NP]</t>
  </si>
  <si>
    <t>1, 4, 2, (5)</t>
  </si>
  <si>
    <t>Neldner and Clarkson (in prep), 37-5, 37-5w.</t>
  </si>
  <si>
    <t>Corymbia clarksoniana +/- C. tessellaris open forest on coastal lowlands</t>
  </si>
  <si>
    <t>Corymbia clarksoniana (Clarkson's bloodwood) dominates the mid-dense canopy. C. novoguinensis and C. intermedia (pink bloodwood) dominated at sites where C. clarksoniana was absent. C. tessellaris (Moreton Bay ash) is a consistent subdominant of the canop</t>
  </si>
  <si>
    <t>3.5.21</t>
  </si>
  <si>
    <t>Battlecamp Range.</t>
  </si>
  <si>
    <t>STRATEGY: Protection relies on broad-scale management of surrounding country with numerous small fires throughout the year so that wildfires will be very limited in extent. ISSUES: Fire sensitive vegetation type.</t>
  </si>
  <si>
    <t>High diversity of vascular plants, many with restricted distributions. Probable mixed forest community produced by irregular fires or cyclonic damage. With fire the rainforest elements may disappear</t>
  </si>
  <si>
    <t>Jack River NP, Melsonby (Gaarraay) NP</t>
  </si>
  <si>
    <t>Neldner and Clarkson (in prep), 27, 27-5</t>
  </si>
  <si>
    <t>Simple evergreen notophyll vine forest with Eucalyptus pellita on sandstone plateaus</t>
  </si>
  <si>
    <t>A fairly even, closed canopy (10-18m tall) is composed of a variety of species. Argyrodendron polyandrum (brown tulip oak), Blepharocarya involucrigera (rose butternut) and Chionanthus ramiflorus (native olive) frequently co-dominate the canopy. Scattered</t>
  </si>
  <si>
    <t>3.5.20</t>
  </si>
  <si>
    <t>3.5.19: North-east of Coen.
3.5.19x1: Heathlands
3.5.19x2: McHenry Uplands and Jardine River catchment.
3.5.19x3: Heathlands
3.5.19x4: Northern part of bioregion. Callitris intratropica emergents and Leucopogon sp. shrubs are more frequent on the lowlands</t>
  </si>
  <si>
    <t>SEASON: Combination of early to mid-dry season and storm time. INTENSITY: Moderate to hot. INTERVAL: 15-20 years. STRATEGY: Burn less than 10% in any year.  A combination of early to mid-dry season fires and storm-burns would assist in maintaining a mosai</t>
  </si>
  <si>
    <t>Jardine River NP, Heathlands RR, Jardine River RR, Iron Range NP, [KULLA (McIlwraith Range) NP (CYPAL)]</t>
  </si>
  <si>
    <t>4, 1</t>
  </si>
  <si>
    <t>Neldner and Clarkson (in prep), 169; Stanton, Fell &amp; Gooding (2008), AS14i.</t>
  </si>
  <si>
    <t>Asteromyrtus lysicephala, Choriceras tricorne open heath on sand sheets</t>
  </si>
  <si>
    <t>Asteromyrtus lysicephala and Choriceras tricorne open heath on sand sheets</t>
  </si>
  <si>
    <t>Asteromyrtus lysicephala (back to front bush) and Choriceras tricorne dominate the sparse canopy (0.5-1.5m tall). Jacksonia thesioides and Melaleuca viridiflora (broad-leaved paperbark) are subdominant shrubs. Widely scattered M. viridiflora and Grevillea</t>
  </si>
  <si>
    <t>3.5.19</t>
  </si>
  <si>
    <t>3.5.18: Especially in the Lakefield area.
3.5.18x2: Widely scattered patches.</t>
  </si>
  <si>
    <t>6, 5, (2), (1)</t>
  </si>
  <si>
    <t>Neldner and Clarkson (in prep), 157</t>
  </si>
  <si>
    <t>Melaleuca viridiflora, M. stenostachya low open woodland on flat plains</t>
  </si>
  <si>
    <t>Melaleuca viridiflora and M. stenostachya low open woodland on flat plains</t>
  </si>
  <si>
    <t xml:space="preserve">Melaleuca viridiflora (broad-leaved paperbark), frequently together with M. stenostachya (fibre-barked teatree), dominates the very sparse to sparse canopy (8-14m tall). A very sparse sub canopy tree layer (4-8m tall) is usually present, and dominated by </t>
  </si>
  <si>
    <t>3.5.18</t>
  </si>
  <si>
    <t>3.5.17: Torres Strait islands and eastern Lakefield NP.
3.5.17a: Torres Strait islands and eastern Lakefield NP.
3.5.17b: Southern extent of the bioregion</t>
  </si>
  <si>
    <t>Rinyirru (Lakefield) NP (CYPAL), Mungkan Kandju NP, Cape Melville NP</t>
  </si>
  <si>
    <t>6, 3, 8, 5, 1</t>
  </si>
  <si>
    <t>Neldner and Clarkson (in prep), 156, 155-5; Stanton, Fell &amp; Gooding (2008), AS13i.</t>
  </si>
  <si>
    <t>Melaleuca stenostachya +/- M. viridiflora low open woodland on flat plains</t>
  </si>
  <si>
    <t>Melaleuca stenostachya low open woodland on flat plains</t>
  </si>
  <si>
    <t>Low to low open-woodland of Melaleuca stenostachya (fibre-barked teatree) +/- M. viridiflora (broad-leaved teatree) +/- M. citrolens (scrub teatree). Occasional emergent Corymbia spp. (bloodwoods) are present. A very sparse layer of low trees and shrubs i</t>
  </si>
  <si>
    <t>3.5.17</t>
  </si>
  <si>
    <t>West of Lockhart River.</t>
  </si>
  <si>
    <t>SEASON: Early to mid-dry season. INTENSITY: Light. INTERVAL: 1-5 years. STRATEGY: Burn less than 30% in any year. Where  burning, undertake early to mid-dry season, as long as fires can be contained and fire intensity restricted.</t>
  </si>
  <si>
    <t>1, 6, (4)</t>
  </si>
  <si>
    <t>Neldner and Clarkson (in prep), 146</t>
  </si>
  <si>
    <t>Melaleuca viridiflora +/- Neofabricia myrtifolia low woodland on colluvial areas</t>
  </si>
  <si>
    <t>Melaleuca viridiflora, (broad-leaved teatree) together with Neofabricia myrtifolia (yellow teatree), Allocasuarina littoralis (black sheoak), Asteromyrtus brassii and sometimes Acacia brassii (Brass's wattle) dominate the sparse canopy (4-12m tall). Corym</t>
  </si>
  <si>
    <t>3.5.16</t>
  </si>
  <si>
    <t xml:space="preserve">3.5.15: Torres Strait islands and south of Cape Melville. The variant, vegetation unit 145A, occurs on the sandy depositional plains near the Kennedy River on Lakefield National Park. M. viridiflora dominates the low woodland (8-12m tall), with Grevillea </t>
  </si>
  <si>
    <t>Stanton, Fell &amp; Gooding, AS13a, AS13d, AS13f, AS13c, AS17i; Neldner and Clarkson (in prep), 145</t>
  </si>
  <si>
    <t>Melaleuca viridiflora, Asteromyrtus symphyocarpa low woodland on colluvial plains</t>
  </si>
  <si>
    <t>Melaleuca viridiflora and Asteromyrtus symphyocarpa low woodland on colluvial plains</t>
  </si>
  <si>
    <t>Low woodland or tall shrubland (7-10m) of Melaleuca viridiflora (broad-leaved paperbark) often with a range of codominant to subdominant species including Asteromyrtus symphyocarpa and Corymbia spp. Can occur as a sedgeland with scattered M. viridiflora a</t>
  </si>
  <si>
    <t>3.5.15</t>
  </si>
  <si>
    <t>3.5.14: Widespread across the Peninsula
3.5.14a: Central and northern Peninsula.
3.5.14b: Extensive in subregion 6
3.5.14c: Southern extent of the bioregion.</t>
  </si>
  <si>
    <t>Rinyirru (Lakefield) NP (CYPAL), Jack River NP, Cape Melville NP, Mungkan Kandju NP, KULLA (McIlwraith Range) NP (CYPAL), Annan River (Yuku Baja-Muliku) NP, Errk Oykangand NP (CYPAL), Flinders Group NP, Endeavour River NP, [Starcke NP]</t>
  </si>
  <si>
    <t>6, 8, 1, 2, (7), (5), (4)</t>
  </si>
  <si>
    <t>Neldner and Clarkson (in prep), 158, 158-5, 144-5, 159-5.</t>
  </si>
  <si>
    <t>Melaleuca viridiflora +/- Acacia spp. +/- Asteromyrtus symphyocarpa low woodland on scattered coastal sand plains</t>
  </si>
  <si>
    <t>Low open-woodland to low woodland of Melaleuca viridiflora (broad-leaved teatree) +/- M. stenostachya (fibre-barked teatree) +/- emergent Corymbia clarksoniana (Clarkson's bloodwood). A sparse to very sparse low tree layer is usually present and may inclu</t>
  </si>
  <si>
    <t>3.5.14</t>
  </si>
  <si>
    <t>South of the Lockhart River.</t>
  </si>
  <si>
    <t>Neldner and Clarkson (in prep), 108</t>
  </si>
  <si>
    <t>Melaleuca viridiflora, Asteromyrtus brassii woodland on flat sand plains</t>
  </si>
  <si>
    <t>Melaleuca viridiflora and Asteromyrtus brassii woodland on flat sand plains</t>
  </si>
  <si>
    <t xml:space="preserve">Melaleuca viridiflora (broad-leaved paperbark) dominates the sparse canopy (10-18m tall). Eucalyptus tetrodonta (Darwin stringybark), Asteromyrtus brassii and M. stenostachya (fibre-barked teatree) are subdominant in the canopy. Scattered Banksia dentata </t>
  </si>
  <si>
    <t>3.5.13</t>
  </si>
  <si>
    <t>14a</t>
  </si>
  <si>
    <t>South of the bioregion.</t>
  </si>
  <si>
    <t>Rinyirru (Lakefield) NP (CYPAL), Alwal NP (CYPAL), Jack River NP, Rinyirru (Lakefield) RR, Melsonby (Gaarraay) NP</t>
  </si>
  <si>
    <t>6, 1, (5), (8)</t>
  </si>
  <si>
    <t>Neldner and Clarkson (in prep), 104</t>
  </si>
  <si>
    <t>Eucalyptus tetrodonta +/- Corymbia nesophila +/- C. clarksoniana woodland on undulating rises</t>
  </si>
  <si>
    <t>Eucalyptus tetrodonta (Darwin stringybark) predominates, forming a distinct but discontinuous sparse canopy (17-26m tall). Corymbia nesophila (Melville Island bloodwood) and C. clarksoniana (Clarkson's bloodwood) may be subdominant in the canopy. Erythrop</t>
  </si>
  <si>
    <t>3.5.12</t>
  </si>
  <si>
    <t xml:space="preserve">Predominantly in the central Peninsula. The presence of Eucalyptus leptophleba and Corymbia clarksoniana in the canopy or sub canopy and frequently Melaleuca viridiflora in the sub canopy layer are helpful indicators of 3.5.11. A variant (vegetation unit </t>
  </si>
  <si>
    <t>The near threatened plant species Heterachne baileyi may occur in this community.</t>
  </si>
  <si>
    <t>Cape Melville NP, Heathlands RR, Mungkan Kandju NP, Rinyirru (Lakefield) NP (CYPAL)</t>
  </si>
  <si>
    <t>7, 4, 1, (2), (8)</t>
  </si>
  <si>
    <t>Neldner and Clarkson (in prep), 103, 103-5</t>
  </si>
  <si>
    <t>Eucalyptus tetrodonta, Corymbia nesophila woodland on lower slopes of plains and rises</t>
  </si>
  <si>
    <t>Eucalyptus tetrodonta and Corymbia nesophila woodland on lower slopes of plains and rises</t>
  </si>
  <si>
    <t>Eucalyptus tetrodonta (Darwin stringybark) and either Corymbia nesophila (Melville Island bloodwood) or C. stockeri subsp. peninsularis (gum-topped bloodwood) usually co dominate to form the canopy (13-28m tall). E. leptophleba (Molloy red box) and someti</t>
  </si>
  <si>
    <t>3.5.11</t>
  </si>
  <si>
    <t>3.5.10:  Widespread.
3.5.10x1: Heathlands</t>
  </si>
  <si>
    <t xml:space="preserve">Mungkan Kandju NP, Jardine River NP, Heathlands RR, Cape Melville NP, Rinyirru (Lakefield) NP (CYPAL), Jack River NP, Lama Lama NP (CYPAL), Jardine River RR, Iron Range NP, KULLA (McIlwraith Range) NP (CYPAL), Melsonby (Gaarraay) NP, Rinyirru (Lakefield) </t>
  </si>
  <si>
    <t>4, 7, 8, 6, 1, (2), (5)</t>
  </si>
  <si>
    <t>Neldner and Clarkson (in prep), 101</t>
  </si>
  <si>
    <t>Eucalyptus tetrodonta, Corymbia nesophila woodland on sandy gently undulating rises and low hills</t>
  </si>
  <si>
    <t>Eucalyptus tetrodonta and Corymbia nesophila woodland on sandy gently undulating rises and low hills</t>
  </si>
  <si>
    <t xml:space="preserve">Eucalyptus tetrodonta (Darwin stringybark) and Corymbia nesophila (Melville Island bloodwood) dominate the very sparse to mid-dense canopy (10-28m tall). In most situations both species are present and codominant, however, C. nesophila may be dominant or </t>
  </si>
  <si>
    <t>3.5.10</t>
  </si>
  <si>
    <t>3.5.9: Western side of Great Dividing Range and Kalpowar Plains. Widespread in the southern half of the bioregion.
3.5.9a: Western side of Great Dividing Range. At the northern limit of 3.5.9, vegetation unit 98B occurs. Corymbia novoguinensis (bloodwood)</t>
  </si>
  <si>
    <t>Habitat for the endangered golden-shouldered parrot, Psephotus chrysopterygius.</t>
  </si>
  <si>
    <t>8, (6), (7)</t>
  </si>
  <si>
    <t>Neldner and Clarkson (in prep), 98, 98a, 100-5</t>
  </si>
  <si>
    <t>Eucalyptus tetrodonta, Corymbia stockeri subsp. peninsularis woodland. Widespread on sand ridges</t>
  </si>
  <si>
    <t>Eucalyptus tetrodonta and Corymbia stockeri subsp. peninsularis woodland on sand ridges</t>
  </si>
  <si>
    <t>Woodland of Eucalyptus tetrodonta (Darwin stringybark) and Corymbia stockeri subsp. peninsularis (gum-topped bloodwood). C. setosa (rough-leaved bloodwood) can also be codominant, sometimes with Melaleuca nervosa (woodland paperbark) and emergent E. tetro</t>
  </si>
  <si>
    <t>3.5.9</t>
  </si>
  <si>
    <t>3.5.8: Coen Inlier and Bathurst Heads.
3.5.8a: Coen Inlier.
3.5.8c: South of Lakefield National Park. This vegetation community is only small in area.</t>
  </si>
  <si>
    <t>Mungkan Kandju NP, Alwal NP (CYPAL), KULLA (McIlwraith Range) NP (CYPAL), Rinyirru (Lakefield) NP (CYPAL)</t>
  </si>
  <si>
    <t>1, 7, 8, (4), (5)</t>
  </si>
  <si>
    <t>Neldner and Clarkson (in prep), 97, 96-5, 77-5; ; Stanton, Fell &amp; Gooding (2008), AS5q.</t>
  </si>
  <si>
    <t>Eucalyptus tetrodonta, Corymbia stockeri subsp. peninsularis woodland on rises and erosional plains</t>
  </si>
  <si>
    <t>Eucalyptus tetrodonta +/- Corymbia stockeri subsp. peninsularis +/- C. stockeri woodland on erosional plains and sandstone plateaus</t>
  </si>
  <si>
    <t>Woodland of Eucalyptus tetrodonta (Darwin stringybark) +/- Corymbia stockeri subsp. peninsularis (gum-topped bloodwood) or C. stockeri (gum-topped bloodwood) +/- Erythrophleum chlorostachys (Cooktown ironwood). There is usually a very sparse sub canopy la</t>
  </si>
  <si>
    <t>3.5.8</t>
  </si>
  <si>
    <t>3.5.7:  Widespread.
3.5.7d: Cape Melville.
3.5.7e: This unit occurs at the north-eastern extremity of the geographical range of 3.5.7.
3.5.7x1:  On sandy depositional plains on the Edward/Coleman Fan.
3.5.7x2a: Edge of the Weipa plateau and Merluna Plain.</t>
  </si>
  <si>
    <t>The vulnerable species Jedda multicaulis occurs in this ecosystem.</t>
  </si>
  <si>
    <t>Rinyirru (Lakefield) NP (CYPAL), Mungkan Kandju NP, Jack River NP, Alwal NP (CYPAL), KULLA (McIlwraith Range) NP (CYPAL), Cape Melville NP, Errk Oykangand NP (CYPAL), Iron Range NP, Starcke NP</t>
  </si>
  <si>
    <t>7, 6, 8, 1</t>
  </si>
  <si>
    <t>Neldner and Clarkson (in prep), 92, 92-5, 92a, 92b, 94-5. Fox &amp; Wilson (2004); m29-5c, w33-5c, m37-5c.</t>
  </si>
  <si>
    <t>Eucalyptus tetrodonta +/- Corymbia clarksoniana woodland. Mainly occurs on sand plains</t>
  </si>
  <si>
    <t>Eucalyptus tetrodonta +/- Corymbia clarksoniana woodland on sand plains</t>
  </si>
  <si>
    <t>Woodland of Eucalyptus tetrodonta (Darwin stringybark) and/or Corymbia clarksoniana (Clarkson's bloodwood) +/- Erythrophleum chlorostachys (Cooktown ironwood). Both the very sparse to sparse sub canopy and shrub layers can contain a range of species. Ther</t>
  </si>
  <si>
    <t>3.5.7</t>
  </si>
  <si>
    <t>Laura Basin.</t>
  </si>
  <si>
    <t>Jack River NP, Rinyirru (Lakefield) NP (CYPAL), Cape Melville NP, Melsonby (Gaarraay) NP</t>
  </si>
  <si>
    <t>6, 5, (2)</t>
  </si>
  <si>
    <t>Neldner and Clarkson (in prep), 85, 86</t>
  </si>
  <si>
    <t>Eucalyptus phoenicea +/- E. tetrodonta woodland on sandy colluvia</t>
  </si>
  <si>
    <t>Eucalyptus phoenicea (scarlet gum) dominates the sparse canopy (14-23m tall). Scattered E. tetrodonta (Darwin stringybark), Corymbia clarksoniana (Clarkson's bloodwood), C. stockeri subsp. peninsularis and Erythrophleum chlorostachys (Cooktown ironwood) t</t>
  </si>
  <si>
    <t>3.5.6</t>
  </si>
  <si>
    <t>3.5.5: Occurs on northern Cape York Peninsula and Torres Strait islands.
3.5.5a: Tip and Torres Strait Islands.
3.5.5b: North-east coast</t>
  </si>
  <si>
    <t>Heathlands RR</t>
  </si>
  <si>
    <t>Neldner and Clarkson (in prep), 84; 83-5; Stanton, Fell &amp; Gooding (2008), AS5a, AS5b, AS5c.</t>
  </si>
  <si>
    <t>Corymbia novoguinensis +/- C. tessellaris woodland on northern Cape York Peninsula</t>
  </si>
  <si>
    <t>Corymbia novoguinensis or C. nesophila +/- C. tessellaris woodland on sand plains on northern Cape York Peninsula</t>
  </si>
  <si>
    <t>Woodland to open-forest of Corymbia novoguinensis or Corymbia nesophila (Melville Island bloodwood) +/- C. tessellaris (Moreton Bay ash). A sparse sub canopy tree layer is usually present and dominated by smaller canopy species as is the sparse shrub laye</t>
  </si>
  <si>
    <t>3.5.5</t>
  </si>
  <si>
    <t>3.5.4: North of bioregion. Great variability in species composition between patches.
3.5.4x1: Shelburne Bay
3.5.4x2: Lockhart River
3.5.4x3: North-east of bioregion, McHenry Uplands.
3.5.4x4: Cape Weymouth
3.5.4x5: Lockhart River</t>
  </si>
  <si>
    <t>The near threatened species Acacia albizioides, A. fleckeri and Margaritaria indica occur in this ecosystem.
3.5.4x3: Near threatened species including Cryptocarya claudiana occurs in this ecosystem. Relatively young vine forest with Callitris intratropic</t>
  </si>
  <si>
    <t>Jardine River NP, Heathlands RR, Mungkan Kandju NP, Iron Range NP, KULLA (McIlwraith Range) NP (CYPAL)</t>
  </si>
  <si>
    <t>4, 7, 1</t>
  </si>
  <si>
    <t>Neldner and Clarkson (in prep), 12</t>
  </si>
  <si>
    <t>Semi-deciduous notophyll vine forest. Occurs as small patches on northern plateaus</t>
  </si>
  <si>
    <t>Semi-deciduous notophyll vine forest in small patches on northern plateaus</t>
  </si>
  <si>
    <t>A diverse group of species which includes Welchiodendron longivalve (yellow box-penda), Acacia polystachya (wattle), Buchanania arborescens (native mango), Dysoxylum oppositifolium (pink mahogany), Canarium australianum (scrub turpentine), Endiandra glauc</t>
  </si>
  <si>
    <t>3.5.4</t>
  </si>
  <si>
    <t>3.5.3: Restricted to lateritic Carnegie Tableland north of Bamaga. Clearing for grazing and horticulture are the main threats. Invasion of weed species is another threatening process.
3.5.3x1: Badu and Moa Islands.</t>
  </si>
  <si>
    <t>The vulnerable species Syzygium velarum and near threatened species Archidendron hirsutum, Harpullia ramiflora, Litsea macrophylla, Pandanus zea and Syzygium buettnerianum occur in this ecosystem. High numbers of endemic plant species present.</t>
  </si>
  <si>
    <t>4, (3)</t>
  </si>
  <si>
    <t>Neldner and Clarkson (in prep), 11</t>
  </si>
  <si>
    <t>Semi-deciduous notophyll vine forest. Restricted to lateritic Carnegie Tableland</t>
  </si>
  <si>
    <t>Semi-deciduous notophyll vine forest restricted to lateritic Carnegie Tableland</t>
  </si>
  <si>
    <t>The number of deciduous species can vary depending on position, however, the dense uneven canopy (20-37m tall) is composed of a mixture of deciduous and evergreen trees. Deciduous buttressed emergent trees of Ficus albipila var. albipila up to 45 metres t</t>
  </si>
  <si>
    <t>3.5.3</t>
  </si>
  <si>
    <t>Associated with bauxite plateaus. Significant areas near Weipa cleared for bauxite mining. One of the most widespread REs in the bioregion.</t>
  </si>
  <si>
    <t>RE 3.5.1 and 3.5.2 represent the maximum structural development of Eucalyptus tetrodonta (trees 32-34 m tall) throughout its entire range in tropical Australia. Habitat for squirrel glider Petaurus norfolcensis.</t>
  </si>
  <si>
    <t>Mungkan Kandju NP, Jardine River NP</t>
  </si>
  <si>
    <t>7, 4, 8</t>
  </si>
  <si>
    <t>Neldner and Clarkson (in prep), 2</t>
  </si>
  <si>
    <t>Eucalyptus tetrodonta, Corymbia nesophila tall woodland on deeply weathered plateaus and remnants</t>
  </si>
  <si>
    <t>Eucalyptus tetrodonta and Corymbia nesophila tall woodland on deeply weathered plateaus and remnants</t>
  </si>
  <si>
    <t xml:space="preserve">Eucalyptus tetrodonta (Darwin stringybark) predominates forming a distinct but discontinuous canopy (22-32m tall) with Corymbia nesophila (Melville Island bloodwood) present as a subdominant to codominant canopy species. Large Erythrophleum chlorostachys </t>
  </si>
  <si>
    <t>3.5.2</t>
  </si>
  <si>
    <t>In the south.</t>
  </si>
  <si>
    <t>RE 3.5.1 and 3.5.2 represent the maximum structural development of Eucalyptus tetrodonta (trees 32-34 m tall) throughout its entire range in tropical Australia.</t>
  </si>
  <si>
    <t>Alwal NP (CYPAL), Rinyirru (Lakefield) NP (CYPAL)</t>
  </si>
  <si>
    <t>Neldner and Clarkson (in prep), 1</t>
  </si>
  <si>
    <t>Eucalyptus tetrodonta +/- Corymbia stockeri subsp. peninsularis tall woodland on deeply weathered plateaus</t>
  </si>
  <si>
    <t>Eucalyptus tetrodonta (Darwin stringybark) predominates forming a distinct but discontinuous canopy (18-34m tall). Corymbia stockeri subsp. peninsularis (gum-topped bloodwood) and Erythrophleum chlorostachys (Cooktown ironwood) occasionally occur in the c</t>
  </si>
  <si>
    <t>3.5.1</t>
  </si>
  <si>
    <t>Frequently inundated areas (not wetlands or floodp</t>
  </si>
  <si>
    <t>Northern Torres Strait Islands</t>
  </si>
  <si>
    <t>Stanton, Fell &amp; Gooding (2008), A7a, A8a.</t>
  </si>
  <si>
    <t>Lophostemon suaveolens +/- Melaleuca cajuputi subsp. platyphylla +/- Pandanus sp. +/- Livistona muelleri woodland and open forest. Alluvial plains of northern Torres Strait Islands</t>
  </si>
  <si>
    <t>Lophostemon suaveolens +/- Melaleuca cajuputi subsp. platyphylla +/- Pandanus sp. +/- Livistona muelleri woodland and open-forest(10-18m). All three subdominant canopy species can be more prominent in the sub-canopy +/- Acacia leptocarpa. The ground layer</t>
  </si>
  <si>
    <t>3.3.70</t>
  </si>
  <si>
    <t>Restricted to Moa Island, Torres Strait. This community is heavily fragmented as a large proportion has been cleared.</t>
  </si>
  <si>
    <t>Stanton, Fell &amp; Gooding (2008), A4c, A7c.</t>
  </si>
  <si>
    <t>Melaleuca dealbata +/- Corymbia clarksoniana open forest on alluvial plains</t>
  </si>
  <si>
    <t>Melaleuca dealbata +/- Corymbia clarksoniana tall open forest on alluvial plains</t>
  </si>
  <si>
    <t>Melaleuca dealbata and Corymbia clarksoniana (Clarkson's bloodwood) tall open-forest (27-35m). A sub-canopy (to 18m) includes C. clarksoniana, Livistona muelleri and Acacia crassicarpa (spoon tree). Imperata cylindrica (blady grass) forms the dominant gro</t>
  </si>
  <si>
    <t>Pre-clear area is &lt;10,000ha and &lt;30% of remnant is unaffected by degradation and biodiversity loss. Remnant is heavily fragmented by human habitation</t>
  </si>
  <si>
    <t>3.3.69</t>
  </si>
  <si>
    <t>Northern Torres Strait islands.</t>
  </si>
  <si>
    <t>Stanton, Fell &amp; Gooding (2008), A14b, A2c.</t>
  </si>
  <si>
    <t>Semi-deciduous notophyll vine forest and thicket on alluvial plains</t>
  </si>
  <si>
    <t>Semi-deciduous notophyll vine thicket/forest to low open-forest often containing Melaleuca cajuputi subsp. platyphylla, Acacia auriculiformis, Terminalia subacroptera. A range of vine thicket species can also occupy the canopy or subcanopy and include Mim</t>
  </si>
  <si>
    <t>3.3.68</t>
  </si>
  <si>
    <t>South east of the bioregion between Cape Melville and Cooktown</t>
  </si>
  <si>
    <t>Provides wetland habitat for flora and fauna.</t>
  </si>
  <si>
    <t>Cape Melville NP, Rinyirru (Lakefield) NP (CYPAL), Jack River NP</t>
  </si>
  <si>
    <t>2, 6, (5)</t>
  </si>
  <si>
    <t>Neldner and Clarkson (in prep), 138-3</t>
  </si>
  <si>
    <t>Melaleuca arcana low open forest in swamps</t>
  </si>
  <si>
    <t>Melaleuca arcana (Cape York paperbark) predominates, forming an even, sparse canopy, which may vary in height. Scattered low shrubs are sometimes present. The ground layer is sparse and dominated by graminoids. The soil surface is generally covered with l</t>
  </si>
  <si>
    <t>3.3.67</t>
  </si>
  <si>
    <t>3.3.66a:  Heavily used by cattle and feral pigs.
3.3.66x1a:  Rivers of widths less than or equal to 25mt are included in the surrounding RE
3.3.66x1b:  River beds with widths less than or equal to 25mt are included in the surrounding RE</t>
  </si>
  <si>
    <t>Habitat for the endangered plant species Astonia australiensis and near threatened aquatic species including Aponogeton elongatus. High diversity of aquatic species. Important habitat for wetland fauna, and permanent watering point for animals.
3.3.66b: T</t>
  </si>
  <si>
    <t>Mungkan Kandju NP, Rinyirru (Lakefield) NP (CYPAL), Jack River NP, Jardine River NP, Errk Oykangand NP (CYPAL), KULLA (McIlwraith Range) NP (CYPAL)</t>
  </si>
  <si>
    <t>7, 8, 6, 1, 4, (2)</t>
  </si>
  <si>
    <t>Neldner and Clarkson (in prep), 201, 200-3, 198-3, 198a-3.</t>
  </si>
  <si>
    <t>Permanent lakes and lagoons, frequently with fringing woodlands</t>
  </si>
  <si>
    <t>Permanent lakes and lagoons, frequently with fringing woodlands or sedgelands</t>
  </si>
  <si>
    <t>Permanent wetlands vegetated with Eleocharis spp. (bulkaru), Nymphaea spp. (water lily) and Nymphoides spp. (marshwort) +/- fringing open-forests of Melaleuca spp. Includes lakes fringed by an open sedge-land dominated by Lepironia articulata. Occurs in p</t>
  </si>
  <si>
    <t>3.3.66</t>
  </si>
  <si>
    <t>Potentially threatened by spread of exotic ponded pasture species. Heavily damaged by feral pigs.</t>
  </si>
  <si>
    <t>SEASON: Early to mid-dry season. INTENSITY: Light to moderate. INTERVAL: 3-5 years. STRATEGY: Burn less than 30% in any year. Protection relies on broad-scale management of surrounding country with numerous small fires throughout the year so that wildfire</t>
  </si>
  <si>
    <t>High diversity of aquatic plants. Important habitat for wetland fauna.</t>
  </si>
  <si>
    <t>Rinyirru (Lakefield) NP (CYPAL), Mungkan Kandju NP, Jack River NP, Lama Lama NP (CYPAL), Cape Melville NP, Alwal NP (CYPAL)</t>
  </si>
  <si>
    <t>6, 8, 7, 2, (9), (4), (1)</t>
  </si>
  <si>
    <t>Neldner and Clarkson (in prep), 199</t>
  </si>
  <si>
    <t>Ephemeral lakes and lagoons on alluvial plains and depressions</t>
  </si>
  <si>
    <t>The floristic composition and dominance of this regional ecosystem varies with locality and is determined by the interaction of such factors as substrate, water depth and frequency and duration of flooding. All of the wetlands occupied by this regional ec</t>
  </si>
  <si>
    <t>3.3.65</t>
  </si>
  <si>
    <t>3.3.64: Most extensive in the Jardine Swamps in the north.
3.3.64b: East and north of Cape Flattery.
3.3.64c: Sandstone ranges of the Richardson Uplands.</t>
  </si>
  <si>
    <t>SEASON: Combination of early to mid-dry season and storm time. INTENSITY: Moderate to hot. INTERVAL: 15-20 years. STRATEGY: Burn less than 10% in any year. Protection relies on broad-scale management of surrounding country with numerous small fires throug</t>
  </si>
  <si>
    <t>High diversity of sedges.</t>
  </si>
  <si>
    <t>Jardine River NP, Heathlands RR, Jardine River RR, Cape Melville NP, Annan River (Yuku Baja-Muliku) NP, Mungkan Kandju NP</t>
  </si>
  <si>
    <t>4, 7, (2)</t>
  </si>
  <si>
    <t>Neldner and Clarkson (in prep), 191</t>
  </si>
  <si>
    <t>Baloskion tetraphyllum subsp. meiostachyum open sedgeland in drainage swamps in dunefields</t>
  </si>
  <si>
    <t>Baloskion tetraphyllum subsp. meiostachyum open sedge land in drainage swamps in dune fields</t>
  </si>
  <si>
    <t>Baloskion tetraphyllum subsp. meiostachyum is a consistent graminoid, and forms a conspicuous ground layer (50-80cm tall) with a variety of other species. Tricostularia undulata, Dapsilanthus spp., Isachne confusa, Eriocaulon sp., Schoenus sparteus and Fi</t>
  </si>
  <si>
    <t>3.3.64</t>
  </si>
  <si>
    <t>Along west coast. Heavily dug up by feral pigs.</t>
  </si>
  <si>
    <t>Important wetland habitat.</t>
  </si>
  <si>
    <t>7, 9, 4, (8), (2), (1)</t>
  </si>
  <si>
    <t>Neldner and Clarkson (in prep), 190; Stanton, Fell &amp; Gooding (2008), A20a.</t>
  </si>
  <si>
    <t>Closed sedgeland dominated by Eleocharis dulcis. Occurs on seasonally flooded marine plains</t>
  </si>
  <si>
    <t>Eleocharis dulcis dominated closed sedge land on seasonally flooded marine plains</t>
  </si>
  <si>
    <t xml:space="preserve">Eleocharis spp. dominate a dense sward (30-75cm tall). E. dulcis is frequently the dominant species, however, E. spiralis is abundant in some areas of shallower water. Other herbs only occur in low densities. Very occasional emergent mangrove species may </t>
  </si>
  <si>
    <t>3.3.63</t>
  </si>
  <si>
    <t>Very restricted, being largely confined to the northern Torres Strait islands, with one area on Lizard Island. It is most extensive on Saibai Island. More extensive in the lowlands of Papua New Guinea. Frequently burnt and cultivated for village gardens.</t>
  </si>
  <si>
    <t>Neldner and Clarkson (in prep), 187; A11a, A17a, A17e.</t>
  </si>
  <si>
    <t>Grassland/sedgeland with Pandanus spp. Confined to Torres Strait Islands</t>
  </si>
  <si>
    <t>The mid-dense ground layer is dominated by a variety of grasses and sedges. Ischaemum australe var. villosum, Mnesithea rottboellioides (northern canegrass), Imperata cylindrica (blady grass), Eriachne triseta, Themeda triandra (kangaroo grass) and Germai</t>
  </si>
  <si>
    <t>3.3.62</t>
  </si>
  <si>
    <t>3.3.61: Especially in the south-west of bioregion.
3.3.61a: Especially in the south-west of bioregion. Differentiated from 3.3.61b by being on coastal cracking clay plains (mostly Qac geology)
3.3.61b: Especially in the south-west of bioregion.</t>
  </si>
  <si>
    <t>8, 9, 7</t>
  </si>
  <si>
    <t>Neldner and Clarkson (in prep), 188</t>
  </si>
  <si>
    <t>Panicum spp., Fimbristylis spp. tussock grassland on coastal alluvial plains</t>
  </si>
  <si>
    <t>Panicum spp. and Fimbristylis spp. tussock grassland on inland and coastal alluvial plains</t>
  </si>
  <si>
    <t>This mid-dense to dense grassland may be dominated by a variety of species with the ground surface frequently showing gilgai microrelief. Sedges, Panicum trachyrhachis (native panic) and Oryza australiensis (Australian rice) dominate with Fimbristylis spp</t>
  </si>
  <si>
    <t>3.3.61</t>
  </si>
  <si>
    <t>3.3.60: East and west coast.
3.3.60a: East and west coast.
3.3.60b: West coast.</t>
  </si>
  <si>
    <t>Habitat for the endangered golden-shouldered parrot Psephotus chrysopterygius.</t>
  </si>
  <si>
    <t>Rinyirru (Lakefield) NP (CYPAL), Cape Melville NP, Lama Lama NP (CYPAL)</t>
  </si>
  <si>
    <t>9, 6, 7, 4</t>
  </si>
  <si>
    <t>Neldner and Clarkson (in prep), 186, 186a</t>
  </si>
  <si>
    <t>Themeda arguens, Dichanthium sericeum closed tussock grassland on marine plains</t>
  </si>
  <si>
    <t>Open-tussock grassland of Themeda arguens +/- Fimbristylis spp. and Panicum spp. A Vetiveria sp. dominated variant occurs on parts of the west coast. Occurs on alluvial plains. (BVG1M: 32a)
 Major vegetation communities include: 
3.3.60a: Floodplain (othe</t>
  </si>
  <si>
    <t>3.3.60</t>
  </si>
  <si>
    <t>Also adjacent Gulf Plains bioregion. The spread of exotic ponded pasture species poses a threat to this ecosystem.</t>
  </si>
  <si>
    <t>9, 8, 6</t>
  </si>
  <si>
    <t>Neldner and Clarkson (in prep), 183</t>
  </si>
  <si>
    <t>Oryza rufipogon +/- Eleocharis spp. closed tussock grassland in seasonally inundated depressions</t>
  </si>
  <si>
    <t>Oryza spp. (wild rice), most frequently O. rufipogon, generally dominates the tall, dense ground layer. Patches may be completely dominated by Eleocharis spp. (bulkaru) or one of the native panics (Panicum trachyrhachis). Sedges belonging to the genus Fim</t>
  </si>
  <si>
    <t>3.3.58</t>
  </si>
  <si>
    <t>Nesbit and Lockhart Rivers and Torres Strait. Disturbed areas have been heavily colonised by the annual weed Senna obtusifolia and twining Calopogonium mucunoides.</t>
  </si>
  <si>
    <t>KULLA (McIlwraith Range) NP (CYPAL), Cape Melville NP, [Iron Range NP]</t>
  </si>
  <si>
    <t>1, 6, 3, (2)</t>
  </si>
  <si>
    <t>Neldner and Clarkson (in prep), 182; Stanton, Fell &amp; Gooding (2008), A17d,A17g.</t>
  </si>
  <si>
    <t>Imperata cylindrica +/- Mnesithea rottboellioides closed tussock grassland on coastal plains</t>
  </si>
  <si>
    <t>Imperata cylindrica (blady grass) dominates the dense ground layer (1-1.6m tall). At some sites, Mnesithea rottboellioides (northern canegrass) may be codominant, and near the Nesbit River, Arundinella setosa (reed grass) is dominant. Fimbristylis spp. an</t>
  </si>
  <si>
    <t>3.3.57</t>
  </si>
  <si>
    <t>3.3.56: Holroyd Plain and less frequently in the Laura Basin. On the eastern side of Cape York RE 3.3.48 occupies the same landscape situation. It has very similar ground layer species composition, with the difference being the greater number of woody pla</t>
  </si>
  <si>
    <t>Rinyirru (Lakefield) NP (CYPAL), Cape Melville NP, Alwal NP (CYPAL), Mungkan Kandju NP</t>
  </si>
  <si>
    <t>8, 6</t>
  </si>
  <si>
    <t>Neldner and Clarkson (in prep), 180a, 180b, 180c</t>
  </si>
  <si>
    <t>Eriachne spp. +/- Aristida spp. closed tussock grassland in longitudinal drainage depressions</t>
  </si>
  <si>
    <t>Eriachne spp. +/- Aristida spp. closed tussock grassland alluvial plains</t>
  </si>
  <si>
    <t xml:space="preserve">Eriachne spp. (wanderrie grass), Aristida spp. (three-awned speargrass), Eragrostis spp. (lovegrass) and Fimbristylis spp. dominate the cover of the short, mid-dense to dense ground layer. Very scattered Melaleuca viridiflora (broad leaved teatree) trees </t>
  </si>
  <si>
    <t>3.3.56</t>
  </si>
  <si>
    <t>Headwaters of the Jack River and the lower Dulhunty River. The structure of this regional ecosystem varies greatly depending on micro relief and fire history. In areas of impeded drainage, Melaleuca arcana trees may dominate.</t>
  </si>
  <si>
    <t>Rinyirru (Lakefield) NP (CYPAL), Jack River NP, Melsonby (Gaarraay) NP</t>
  </si>
  <si>
    <t>Neldner and Clarkson (in prep), 173</t>
  </si>
  <si>
    <t>Asteromyrtus lysicephala, Thryptomene oligandra open heath on alluvial plains</t>
  </si>
  <si>
    <t>Asteromyrtus lysicephala and Thryptomene oligandra open heath on alluvial plains</t>
  </si>
  <si>
    <t xml:space="preserve">Asteromyrtus lysicephala (back to front bush) dominates the sparse shrub layer (0.5-1.5m tall). Neofabricia myrtifolia (yellow teatree), Alyxia spicata and Lomandra banksii occur at high densities in the shrub layer. Scattered Melaleuca arcana (Cape York </t>
  </si>
  <si>
    <t>3.3.55</t>
  </si>
  <si>
    <t>Northern part of bioregion. The height of the canopy is variable depending primarily on fire history. The frequent occurrence of species tolerant to periods of water logging, such as Banksia dentata, Lophostemon suaveolens, Melaleuca saligna, Xanthostemon</t>
  </si>
  <si>
    <t>Neldner and Clarkson (in prep), 170</t>
  </si>
  <si>
    <t>Asteromyrtus lysicephala +/- Jacksonia thesioides open heath on streams on low sandstone plateaus</t>
  </si>
  <si>
    <t>Asteromyrtus lysicephala (back to front bush), Choriceras tricorne and Jacksonia thesioides occur consistently at high stem densities in the sparse to mid-dense shrub layer (0.5-4m tall). A variety of other shrubs may be present and locally abundant. Scat</t>
  </si>
  <si>
    <t>3.3.54</t>
  </si>
  <si>
    <t>3.3.53: Northern bioregion
3.3.53a: Along the Jardine River.
3.3.53b: Central bioregion
3.3.53x1: Wenlock River near Moreton.
3.3.53x2: Shelburne Bay and Iron Range.</t>
  </si>
  <si>
    <t>The near threatened species Xanthostemon arenarius occurs in this ecosystem.</t>
  </si>
  <si>
    <t>Jardine River NP, Jardine River RR, Heathlands RR</t>
  </si>
  <si>
    <t>4, 1, (7)</t>
  </si>
  <si>
    <t>Neldner and Clarkson (in prep), 168, 169-3</t>
  </si>
  <si>
    <t>Asteromyrtus lysicephala +/- Baeckea frutescens open heath on Jardine River sand plains</t>
  </si>
  <si>
    <t>Asteromyrtus lysicephala (back to front bush) dominates the sparse shrub layer. Melaleuca arcana (Cape York paperbark), Gahnia sieberiana (saw sedge) or Choriceras tricorne may dominate at some sites. Baeckea frutescens (weeping baeckea), M. viridiflora (</t>
  </si>
  <si>
    <t>3.3.53</t>
  </si>
  <si>
    <t>3.3.52: Predominantly the western part of bioregion. Extends into adjacent Gulf Plains bioregion. Vegetation community 'b' is of limited extent close to Cooktown
3.3.52a: Western part of bioregion. Extends into adjacent Gulf Plains bioregion.
3.3.52b: Coo</t>
  </si>
  <si>
    <t>SEASON: Early to mid-dry season, with occasional storm burn or late dry season fire of limited extent. INTENSITY: Hot. Intensity will depend on amount of shrub invasion and community structure. INTERVAL: 1-5 years. STRATEGY: Burn less than 30% in any year</t>
  </si>
  <si>
    <t>Lama Lama NP (CYPAL), Rinyirru (Lakefield) NP (CYPAL), Errk Oykangand NP (CYPAL), Endeavour River NP, Annan River (Yuku Baja-Muliku) NP, Mungkan Kandju NP</t>
  </si>
  <si>
    <t>8, 1, 6, (9)</t>
  </si>
  <si>
    <t>Neldner and Clarkson (in prep), 165, 165a. Fox &amp; Wilson (2004); m22-3c.</t>
  </si>
  <si>
    <t>Melaleuca citrolens and/or Antidesma parvifolium tall shrubland on eroding drainage areas</t>
  </si>
  <si>
    <t>Melaleuca citrolens and/or Excoecaria parvifolia tall shrubland on eroding drainage areas</t>
  </si>
  <si>
    <t>Tall shrubland of Melaleuca citrolens (scrub teatree) or Excoecaria parvifolia (gutta percha) +/- M. foliolosa (scale-leaved teatree). A sparse low shrub layer is usually present. Occurs on naturally eroding drainage areas associated with streamlines or a</t>
  </si>
  <si>
    <t>3.3.52</t>
  </si>
  <si>
    <t>6, 2, 8, 9, (3), (5)</t>
  </si>
  <si>
    <t>Neldner and Clarkson (in prep), 164; Stanton, Fell &amp; Gooding (2008), A13e, A13j.</t>
  </si>
  <si>
    <t>Melaleuca acacioides +/- Hakea pedunculata tall shrubland on marine plains</t>
  </si>
  <si>
    <t>Melaleuca acacioides (black teatree) tall shrubs, frequently with Hakea pedunculata, dominate the very sparse to sparse canopy (2.5-6m tall). Emergent M. viridiflora (broad-leaved paperbark), M. citrolens (scrub teatree) and Grevillea striata (beefwood) t</t>
  </si>
  <si>
    <t>3.3.51</t>
  </si>
  <si>
    <t>3.3.50:  One of the most extensive REs in the bioregion.
3.3.50b: Especially in the Lakefield area.
3.3.50c: Especially in the Lakefield area.</t>
  </si>
  <si>
    <t>SEASON: Early to mid-dry season. INTENSITY: Light to moderate. INTERVAL: 1-5 years. STRATEGY: Burn less than 30% in any year. Protection relies on broad-scale management of surrounding country with numerous small fires throughout the year so that wildfire</t>
  </si>
  <si>
    <t>Rinyirru (Lakefield) NP (CYPAL), Alwal NP (CYPAL), Mungkan Kandju NP, KULLA (McIlwraith Range) NP (CYPAL), Lama Lama NP (CYPAL)</t>
  </si>
  <si>
    <t>8, 6, 1, (7)</t>
  </si>
  <si>
    <t>Neldner and Clarkson (in prep), 159, 159-3, 157-3c; Stanton, Fell &amp; Gooding (2008), A14j</t>
  </si>
  <si>
    <t>Melaleuca viridiflora +/- Petalostigma pubescens low open woodland on low plains</t>
  </si>
  <si>
    <t>Melaleuca viridiflora +/- Petalostigma pubescens +/- M. stenostachya low open woodland on low plains</t>
  </si>
  <si>
    <t>Low open-woodland of Melaleuca viridiflora (broad-leaved teatree) +/- emergent Corymbia clarksoniana (Clarkson's bloodwood). M. stenostachya (fibre-barked teatree) may be codominant in places. A very sparse sub canopy tree layer is present at most sites w</t>
  </si>
  <si>
    <t>3.3.50</t>
  </si>
  <si>
    <t>3.3.49: Widely distributed on floodplains, and extends into adjacent Gulf Plains bioregion. The variant of vegetation unit 158A is very similar to 3.3.49 but is characterised by a very sparse to sparse shrub layer (0.5-2m tall) dominated by Bossiaea armit</t>
  </si>
  <si>
    <t>The near threatened species Heterachne baileyi occurs in this ecosystem.</t>
  </si>
  <si>
    <t>Rinyirru (Lakefield) NP (CYPAL), Mungkan Kandju NP, Cape Melville NP, KULLA (McIlwraith Range) NP (CYPAL), Lama Lama NP (CYPAL), Alwal NP (CYPAL), Jack River NP, Heathlands RR, Jardine River NP, KULLA (McIlwraith Range) RR, Endeavour River NP, Rinyirru (L</t>
  </si>
  <si>
    <t>8, 6, 7, 1, (4)</t>
  </si>
  <si>
    <t>Neldner and Clarkson (in prep), 159, 159-3, 158</t>
  </si>
  <si>
    <t>Melaleuca viridiflora low open woodland on low plains</t>
  </si>
  <si>
    <t>Melaleuca viridiflora (broad-leaved paperbark) low open-woodland usually with a distinct to sparse subcanopy layer of Petalostigma banksii (smooth-leaved quinine). The shrub layer is generally sparse and the ground layer sparse to mid-dense. Occurs on flo</t>
  </si>
  <si>
    <t>3.3.49</t>
  </si>
  <si>
    <t>3.3.48: Laura Basin and Torres Strait. On the western side of the Cape RE 3.3.56 occupies similar landscape position. It has a similar species composition in the ground layer, but lacks the woody plant species.
3.3.48a: Laura Basin
3.3.48b: Inner and Near</t>
  </si>
  <si>
    <t>Rinyirru (Lakefield) NP (CYPAL), Jack River NP, Cape Melville NP, Alwal NP (CYPAL)</t>
  </si>
  <si>
    <t>6, (3), (1), (5)</t>
  </si>
  <si>
    <t>Neldner and Clarkson (in prep), 154; Stanton, Fell &amp; Gooding (2008), A13d.</t>
  </si>
  <si>
    <t>Melaleuca saligna +/- M. viridiflora low open woodland in drainage depressions</t>
  </si>
  <si>
    <t>Melaleuca saligna +/- M. viridiflora low open woodland on drainage depressions and outwash plains</t>
  </si>
  <si>
    <t>Melaleuca saligna +/- M. viridiflora low open-woodland. Occurs in longitudinal drainage depressions and outwash plains (BVG1M: 21b)
 Major vegetation communities include: 
3.3.48a: Floodplain (other than floodplain wetlands). Melaleuca saligna (weeping te</t>
  </si>
  <si>
    <t>3.3.48</t>
  </si>
  <si>
    <t>Lama Lama NP (CYPAL), Rinyirru (Lakefield) NP (CYPAL), Jack River NP, KULLA (McIlwraith Range) NP (CYPAL), Cape Melville NP, Alwal NP (CYPAL)</t>
  </si>
  <si>
    <t>8, 6, (2), (1)</t>
  </si>
  <si>
    <t>Neldner and Clarkson (in prep), 153</t>
  </si>
  <si>
    <t>Melaleuca citrolens +/- M. foliolosa low open woodland along drainage lines</t>
  </si>
  <si>
    <t>Low Melaleuca citrolens (scrub teatree) and often also M. viridiflora (broad-leaved teatree) and M. foliolosa (scale-leaved teatree) dominate the sparse canopy layer (3-9m tall). In places, these species occur as multi-stemmed shrubs rather than single-st</t>
  </si>
  <si>
    <t>3.3.47</t>
  </si>
  <si>
    <t>Mitchell River. Cryptostegia grandiflora infestations in some areas.</t>
  </si>
  <si>
    <t>Neldner and Clarkson (in prep), 152</t>
  </si>
  <si>
    <t>Eucalyptus microtheca +/- E. chlorophylla low open woodland on Mitchell River alluvia</t>
  </si>
  <si>
    <t>Scattered Eucalyptus microtheca (coolibah) dominate the very sparse to sparse canopy layer (5-12m tall). E. chlorophylla and Corymbia dallachiana (Dallachy's gum) are sometimes present in the canopy. Grevillea striata (beefwood) is frequently present as a</t>
  </si>
  <si>
    <t>3.3.46</t>
  </si>
  <si>
    <t>Gulf Plains bioregion. Mainly floodplain of the Mitchell River.</t>
  </si>
  <si>
    <t>SEASON: Mid-dry season. INTENSITY: Light to moderate. INTERVAL: 1-5 years. STRATEGY: Burn less than 30% in any year. Buffer early in year when designated for later burning. ISSUES: Maintaining a fire mosaic will ensure protection of animal habitats and mi</t>
  </si>
  <si>
    <t>8, 1</t>
  </si>
  <si>
    <t>Neldner and Clarkson (in prep), 151</t>
  </si>
  <si>
    <t>Eucalyptus chlorophylla +/- Melaleuca viridiflora low open woodland on Mitchell River floodplain</t>
  </si>
  <si>
    <t>Eucalyptus chlorophylla (shiny-leaved box) dominates the very sparse to sparse canopy (7-15m tall). E. microtheca (coolibah) are occasionally present in the canopy. Scattered Melaleuca stenostachya (fibre-barked teatree) and less frequently, Dolichandrone</t>
  </si>
  <si>
    <t>3.3.45</t>
  </si>
  <si>
    <t>Widely scattered patches.</t>
  </si>
  <si>
    <t>SEASON: Seasonal wildfire. INTENSITY: Likely to burn only under extreme fire conditions (due to low fuel loads). INTERVAL: Occasional. STRATEGY: Burn less than 10% in any year. ISSUES: A vegetation group of low flammability that requires little active man</t>
  </si>
  <si>
    <t>Neldner and Clarkson (in prep), 149</t>
  </si>
  <si>
    <t>Acacia ditricha, Albizia procera low open woodland on erosional plains</t>
  </si>
  <si>
    <t>Acacia ditricha low open woodland on erosional plains</t>
  </si>
  <si>
    <t>Acacia ditricha (fish poison tree) dominates the sparse canopy (5-10m tall). Scattered emergent Eucalyptus spp. or Corymbia spp. (10-14m tall) are often present. Widely scattered shrubs (0.5-2m tall) are common with Acacia ditricha the most frequently enc</t>
  </si>
  <si>
    <t>3.3.44</t>
  </si>
  <si>
    <t>3.3.43: Upper Archer and Wenlock river catchments.
3.3.43x1: Restricted to the east coast alluvial plains near Lakefield National Park</t>
  </si>
  <si>
    <t>SEASON: Progressive early to mid-dry season, followed by storm time. INTENSITY: Moderate to hot. INTERVAL: 1-5 years. STRATEGY: Burn up to 50% in any year. A mosaic of early dry season fires will prevent extensive wildfires in the late dry season and pres</t>
  </si>
  <si>
    <t>Mungkan Kandju NP, KULLA (McIlwraith Range) NP (CYPAL), Lama Lama NP (CYPAL), Rinyirru (Lakefield) NP (CYPAL)</t>
  </si>
  <si>
    <t>Neldner and Clarkson (in prep), 147</t>
  </si>
  <si>
    <t>Melaleuca viridiflora +/- Xanthorrhoea johnsonii low woodland on fans and alluvial plains</t>
  </si>
  <si>
    <t>Melaleuca viridiflora (broad-leaved teatree) dominates the sparse canopy (7-9m tall). Grevillea glauca (bushman's clothes peg), Acacia flavescens (powderpuff wattle) and other low trees form minor components of the canopy. Scattered emergent A. brassii an</t>
  </si>
  <si>
    <t>3.3.43</t>
  </si>
  <si>
    <t>3.3.42: Scattered areas throughout the bioregion. A variant (vegetation unit 144A) occurs on the drainage areas near the mouth of the Jardine River. Melaleuca viridiflora dominates the sparse canopy (8-12m tall) with Corymbia novoguinensis (bloodwood), Lo</t>
  </si>
  <si>
    <t>KULLA (McIlwraith Range) NP (CYPAL), Mungkan Kandju NP, Rinyirru (Lakefield) NP (CYPAL), Annan River (Yuku Baja-Muliku) NP</t>
  </si>
  <si>
    <t>1, 6, 7, 8, 3, (4), (9.3)</t>
  </si>
  <si>
    <t>Neldner and Clarkson (in prep), 144, 144-3; 144a; Stanton, Fell &amp; Gooding (2008), A11b, A13a, A13c, A13f, A14m, A14r.</t>
  </si>
  <si>
    <t>Melaleuca viridiflora low woodland in drainage areas</t>
  </si>
  <si>
    <t>Low woodland of Melaleuca viridiflora (broad-leaved teatree) +/- emergent Corymbia clarksoniana (Clarkson's bloodwood). Scattered trees are often found in a sparse sub-canopy, and the shrub layer is very sparse. A variant with a different mix of subdomina</t>
  </si>
  <si>
    <t>3.3.42</t>
  </si>
  <si>
    <t>In southern and western part of bioregion.</t>
  </si>
  <si>
    <t>Rinyirru (Lakefield) NP (CYPAL), Lama Lama NP (CYPAL), Jack River NP, Mungkan Kandju NP</t>
  </si>
  <si>
    <t>Neldner and Clarkson (in prep), 139</t>
  </si>
  <si>
    <t>Melaleuca clarksonii low open forest in swamps</t>
  </si>
  <si>
    <t>Melaleuca clarksonii (hard-barked teatree) dominates the sparse to mid-dense canopy (5-15m tall). M. saligna (willow paperbark) may be present as emergent trees (8-15m tall) or part of the canopy. A very sparse sub canopy layer (3-10m tall) is sometimes p</t>
  </si>
  <si>
    <t>3.3.41</t>
  </si>
  <si>
    <t>3.3.40: Lakefield area.
3.3.40a: Lakefield area.
3.3.40b: Vicinity of Laura-Lakefield. More intensive cattle grazing probable in the future. Thickening up of some patches has occurred, probably due to a decreased fire frequency. Some areas in the Einaslei</t>
  </si>
  <si>
    <t>Floristic affinities with deciduous vine thickets of central Cape York Peninsula.</t>
  </si>
  <si>
    <t>Neldner and Clarkson (in prep), 130, 119-3.</t>
  </si>
  <si>
    <t>Terminalia sp. deciduous vine thicket in depressions in Lakefield area</t>
  </si>
  <si>
    <t>Low closed-forest commonly containing Terminalia oblongata subsp. volucris, Melaleuca citrolens (scrub teatree), Cochlospermum gillivraei (kapok) and Croton arnhemicus. The shrub layer is sparse to mid-dense. A variant consisting of low open-woodland of T</t>
  </si>
  <si>
    <t>3.3.40</t>
  </si>
  <si>
    <t>Batavia Downs area.</t>
  </si>
  <si>
    <t>Neldner and Clarkson (in prep), 129</t>
  </si>
  <si>
    <t>Semi-deciduous microphyll vine forest +/- Melaleuca spp. Associated with sinkholes</t>
  </si>
  <si>
    <t>Semi-deciduous microphyll vine forest +/- Melaleuca spp. associated with sinkholes</t>
  </si>
  <si>
    <t>A dense low tree/tall shrub layer (5-8m tall) is dominant and forms a fairly continuous, dense canopy. This layer is composed of a variety of semi-deciduous species with no species showing clear dominance. Melaleuca clarksonii (hard-barked teatree) and M.</t>
  </si>
  <si>
    <t>3.3.39</t>
  </si>
  <si>
    <t>3.3.38: Central part of bioregion. Heavily used by cattle and feral pigs for shelter.
3.3.38a: Central part of bioregion west of the dividing range. Heavily used by cattle and feral pigs for shelter.
3.3.38b: Central part of bioregion east of the dividing</t>
  </si>
  <si>
    <t>High diversity of vascular plants, many with restricted distributions. Important wildlife corridors. The near threatened species Margaritaria indica occurs in this ecosystem.</t>
  </si>
  <si>
    <t>Mungkan Kandju NP, KULLA (McIlwraith Range) NP (CYPAL)</t>
  </si>
  <si>
    <t>7, (1), (8)</t>
  </si>
  <si>
    <t>Neldner and Clarkson (in prep), 125</t>
  </si>
  <si>
    <t>Deciduous microphyll vine thicket +/- Lagerstroemia archeriana on heavy clay alluvium</t>
  </si>
  <si>
    <t>The uneven canopy is composed of a variety of species most of which are deciduous in the dry season. Lagerstroemia archeriana subsp. archeriana (crepe myrtle), Strychnos lucida (strychnine bush), Diospyros hebecarpa (grey ebony), Croton arnhemicus (hard c</t>
  </si>
  <si>
    <t>3.3.38</t>
  </si>
  <si>
    <t>3.3.37:  Corymbia dallachiana previously known as C. papuana
3.3.37a: Archer River. These areas are regularly flooded and sometimes large areas are swept clean of ground vegetation.  In some areas, Eucalyptus leptophleba (Molloy red box) may replace E. mi</t>
  </si>
  <si>
    <t>SEASON: Late dry or storm season burns INTENSITY: Various. INTERVAL: Burn following massive seedling regeneration events to maintain structure. STRATEGY: Burn in relation to surrounding country. ISSUES: Ecosystem capable of infrequent, massive seedling re</t>
  </si>
  <si>
    <t>Northernmost populations of Eucalyptus microtheca.</t>
  </si>
  <si>
    <t>Neldner and Clarkson (in prep), 117, 118-3</t>
  </si>
  <si>
    <t>Eucalyptus microtheca +/- Corymbia papuana open woodland on Archer River floodplain</t>
  </si>
  <si>
    <t>Eucalyptus microtheca and/or Corymbia dallachiana open woodland on floodplains</t>
  </si>
  <si>
    <t>Open-woodland of Eucalyptus microtheca (coolabah) and/or Corymbia dallachiana (Dallachy's gum). A conspicuous shrub layer is rarely present. Occurs on floodplains. (BVG1M: 16c)
 Major vegetation communities include: 
3.3.37a: Floodplain (other than floodp</t>
  </si>
  <si>
    <t>3.3.37</t>
  </si>
  <si>
    <t>3.3.36: In south of bioregion extending into adjacent Gulf Plains bioregion.
3.3.36a: In south of bioregion extending into adjacent Gulf Plains bioregion.</t>
  </si>
  <si>
    <t>Rinyirru (Lakefield) NP (CYPAL), Mungkan Kandju NP, KULLA (McIlwraith Range) NP (CYPAL), Alwal NP (CYPAL), Lama Lama NP (CYPAL), [Rinyirru (Lakefield) RR]</t>
  </si>
  <si>
    <t>1, 8, 6, (5), (7), (2)</t>
  </si>
  <si>
    <t>Neldner and Clarkson (in prep), 113-3. Fox &amp; Wilson (2004); w17-3c.</t>
  </si>
  <si>
    <t>Eucalyptus chlorophylla open woodland on alluvial plains in south of bioregion</t>
  </si>
  <si>
    <t>3.3.36</t>
  </si>
  <si>
    <t>Mainly in Lakefield National Park.</t>
  </si>
  <si>
    <t>Eucalyptus acroleuca is an endemic species confined to the Laura Lowlands.</t>
  </si>
  <si>
    <t>Rinyirru (Lakefield) NP (CYPAL), Jack River NP, [Rinyirru (Lakefield) RR]</t>
  </si>
  <si>
    <t>6, 9</t>
  </si>
  <si>
    <t>Neldner and Clarkson (in prep), 112</t>
  </si>
  <si>
    <t>Eucalyptus acroleuca open woodland on floodplains in Lakefield National Park</t>
  </si>
  <si>
    <t>Eucalyptus acroleuca (Lakefield coolibah) dominates the very sparse canopy (7-21m tall). Scattered E. acroleuca are sometimes present as low trees (4-6m tall). A shrub layer is rarely formed, but Antidesma ghaesembilla shrubs up to 2.5m tall occur at high</t>
  </si>
  <si>
    <t>3.3.35</t>
  </si>
  <si>
    <t>Northern Lakefield NP. The naturalised grass Urochloa subquadripara* can dominate the ground-layer.</t>
  </si>
  <si>
    <t>9, (6)</t>
  </si>
  <si>
    <t>Neldner and Clarkson (in prep), 111</t>
  </si>
  <si>
    <t>Corypha utan open woodland on alluvial plains and old beach ridges in Lakefield National Park</t>
  </si>
  <si>
    <t>The palm Corypha utan predominates forming a distinct but very discontinuous canopy (12-16m tall). A sparse sub canopy tree layer (3-10m tall) is also dominated by C. utan. The very sparse shrub layer (1-2m tall) is dominated by Antidesma ghaesembilla. Th</t>
  </si>
  <si>
    <t>3.3.34</t>
  </si>
  <si>
    <t>High diversity of plant species due to seepage from higher in landscape.</t>
  </si>
  <si>
    <t>Rinyirru (Lakefield) NP (CYPAL), Jack River NP, Alwal NP (CYPAL), Mungkan Kandju NP, Lama Lama NP (CYPAL), Cape Melville NP, Melsonby (Gaarraay) NP, KULLA (McIlwraith Range) NP (CYPAL)</t>
  </si>
  <si>
    <t>8, 6, 1, (7), (5)</t>
  </si>
  <si>
    <t>Neldner and Clarkson (in prep), 110</t>
  </si>
  <si>
    <t>Thryptomene oligandra, Melaleuca viridiflora woodland on sides of depressions</t>
  </si>
  <si>
    <t>Thryptomene oligandra and Melaleuca viridiflora woodland on sides of depressions</t>
  </si>
  <si>
    <t>Thryptomene oligandra (thryptomene) dominates the sparse to mid-dense canopy (5-14m tall) often in association with Melaleuca viridiflora (broad-leaved teatree), Neofabricia mjoebergii (yellow teatree) and Grevillea pteridifolia (golden grevillea). Corymb</t>
  </si>
  <si>
    <t>3.3.33</t>
  </si>
  <si>
    <t>Predominantly in the western Peninsula.</t>
  </si>
  <si>
    <t>8, (7)</t>
  </si>
  <si>
    <t>Neldner and Clarkson (in prep), 109</t>
  </si>
  <si>
    <t>Melaleuca viridiflora +/- M. saligna woodland in sinkholes and drainage depressions</t>
  </si>
  <si>
    <t>Melaleuca viridiflora (broad-leaved paperbark) usually dominates the sparse canopy (8-18m tall). M. clarksonii (hard-barked teatree), M. saligna (paperbark), M. quinquenervia (paperbark) and Lophostemon suaveolens (swamp mahogany) may be codominant to dom</t>
  </si>
  <si>
    <t>3.3.32</t>
  </si>
  <si>
    <t>3.3.31: Most extensively in the McIlwraith-Iron Range area.
3.3.31a: Most extensively in the McIlwraith-Iron Range area.
3.3.31b: Between Lakefield NP and Cape Melville NP</t>
  </si>
  <si>
    <t>SEASON: Dry season. INTENSITY: Various. INTERVAL: 1-5 years. STRATEGY: Begin burning early in the fire season, followed by progressive patch fires burnt through the year. Burn less than 30% in any year. Protection relies on broad-scale management of surro</t>
  </si>
  <si>
    <t>Rinyirru (Lakefield) NP (CYPAL), KULLA (McIlwraith Range) NP (CYPAL), Jack River NP, Alwal NP (CYPAL), Mungkan Kandju NP, Starcke NP</t>
  </si>
  <si>
    <t>6, 1, 8, (7), (5)</t>
  </si>
  <si>
    <t>Neldner and Clarkson (in prep), 94, 92-3</t>
  </si>
  <si>
    <t>Eucalyptus tetrodonta +/- Corymbia clarksoniana +/- C. tessellaris woodland on coastal plains</t>
  </si>
  <si>
    <t>Eucalyptus tetrodonta +/- Corymbia spp. woodland on coastal plains</t>
  </si>
  <si>
    <t>Woodland to (sometimes) open-forest of Eucalyptus tetrodonta (Darwin stringybark) +/- Corymbia clarksoniana (Clarkson's bloodwood) +/- Erythrophleum chlorostachys (Cooktown ironwood). Both sub-canopy and shrub layers are sparse to very sparse. Occurs on a</t>
  </si>
  <si>
    <t>3.3.31</t>
  </si>
  <si>
    <t>Lakefield area.</t>
  </si>
  <si>
    <t>Rinyirru (Lakefield) NP (CYPAL), Jack River NP, Rinyirru (Lakefield) RR, [Melsonby (Gaarraay) NP]</t>
  </si>
  <si>
    <t>6, (5), (9), (2)</t>
  </si>
  <si>
    <t>Neldner and Clarkson (in prep), 91</t>
  </si>
  <si>
    <t>Corymbia tessellaris +/- Eucalyptus acroleuca woodland on levees</t>
  </si>
  <si>
    <t xml:space="preserve">Corymbia tessellaris (Moreton Bay ash) is always present, and frequently dominates the sparse canopy (15-23m tall). C. clarksoniana (Clarkson's bloodwood) is usually present, and may dominant the canopy in some situations. Eucalyptus acroleuca (Lakefield </t>
  </si>
  <si>
    <t>3.3.30</t>
  </si>
  <si>
    <t>Along Mitchell River floodplain. A similar regional ecosystems occurs in the Gulf Plains bioregion.</t>
  </si>
  <si>
    <t>8, (1), (9)</t>
  </si>
  <si>
    <t>Neldner and Clarkson (in prep), 88</t>
  </si>
  <si>
    <t>Corymbia polycarpa +/- C. curtipes woodland on Mitchell River levees</t>
  </si>
  <si>
    <t>Corymbia polycarpa (long-fruited bloodwood) dominates the sparse canopy (13-20m tall). C. curtipes (a bloodwood), C. confertiflora (cabbage gum), Canarium australianum (scrub turpentine) and Erythrophleum chlorostachys (Cooktown ironwood) may be present a</t>
  </si>
  <si>
    <t>3.3.29</t>
  </si>
  <si>
    <t>Mostly in south-east of bioregion.</t>
  </si>
  <si>
    <t>Mungkan Kandju NP, KULLA (McIlwraith Range) NP (CYPAL), Annan River (Yuku Baja-Muliku) NP</t>
  </si>
  <si>
    <t>7, 6, 3, 4, (2)</t>
  </si>
  <si>
    <t>Neldner and Clarkson (in prep), 87; Stanton, Fell &amp; Gooding (2008), A5n, A5t, A5u.</t>
  </si>
  <si>
    <t>Eucalyptus platyphylla +/- Corymbia clarksoniana woodland on alluvial and colluvial plains</t>
  </si>
  <si>
    <t xml:space="preserve">Eucalyptus platyphylla (poplar gum) dominates the sparse canopy (15-25m tall). This species may be completely leafless at the end of the dry season. Scattered trees of Corymbia clarksoniana (Clarkson's bloodwood) and Erythrophleum chlorostachys (Cooktown </t>
  </si>
  <si>
    <t>3.3.28</t>
  </si>
  <si>
    <t>3.3.27: In the south-east.
3.3.27a: In the south-east around Cooktown and inner Torres Strait islands.
3.3.27b: In the south-east south of Mt. Webb National Park.</t>
  </si>
  <si>
    <t>Rinyirru (Lakefield) NP (CYPAL), Cape Melville NP, KULLA (McIlwraith Range) NP (CYPAL), Jack River NP</t>
  </si>
  <si>
    <t>1, 2, 6, 3, 4, (7)</t>
  </si>
  <si>
    <t>Neldner and Clarkson (in prep), 82-3, 82d, 103-3; Stanton, Fell &amp; Gooding (2008), A5k, A5m, A5q.</t>
  </si>
  <si>
    <t>Corymbia nesophila +/- Eucalyptus tetrodonta woodland on moist alluvial fans</t>
  </si>
  <si>
    <t>Corymbia nesophila +/- Eucalyptus tetrodonta +/- E. brassiana woodland on alluvial sediments</t>
  </si>
  <si>
    <t xml:space="preserve">Woodland of Corymbia nesophila (Melville Island bloodwood) +/- E. tetrodonta (Darwin stringybark), which may be codominant in some areas +/- E. brassiana (Cape York red gum) +/- E. leptophleba (Molloy red box). There is a very sparse to sparse sub canopy </t>
  </si>
  <si>
    <t>3.3.27</t>
  </si>
  <si>
    <t>In the south-east. This RE was found to occur on a number of different land zones and so has been allocated to other REs depending on land zone</t>
  </si>
  <si>
    <t>Neldner and Clarkson (in prep), 82a</t>
  </si>
  <si>
    <t>Corymbia nesophila +/- Eucalyptus tetrodonta woodland on sandstone footslopes and fans</t>
  </si>
  <si>
    <t xml:space="preserve">Corymbia nesophila (Melville Island bloodwood) dominates the sparse canopy (16-25m tall). Eucalyptus tetrodonta (Darwin stringybark) is usually present as a codominant canopy tree. Scattered Erythrophleum chlorostachys (Cooktown ironwood) were present at </t>
  </si>
  <si>
    <t>3.3.26</t>
  </si>
  <si>
    <t>3.3.25:  Weedy forbs such as Sida spp., Hyptis suaveolens (hyptis) and Corchorus sp. (jute) occur and may form dense stands at some sites.
3.3.25b: South-east of bioregion. Alien forbs such as Crotalaria goreensis* (gambia pea) and Stachytarpheta jamaicen</t>
  </si>
  <si>
    <t>Mungkan Kandju NP, Rinyirru (Lakefield) NP (CYPAL), Alwal NP (CYPAL), Cape Melville NP, Jack River NP, KULLA (McIlwraith Range) NP (CYPAL), Black Mountain NP, Annan River (Yuku Baja-Muliku) NP</t>
  </si>
  <si>
    <t>1, 7, 6, 2, (4), (8), (5)</t>
  </si>
  <si>
    <t>Neldner and Clarkson (in prep), 80, 81-3, 79-3. Fox &amp; Wilson (2004); m6-3c, w7-3c.</t>
  </si>
  <si>
    <t>Eucalyptus leptophleba +/- Corymbia tessellaris woodland on riverine levees and floodplains</t>
  </si>
  <si>
    <t>Eucalyptus leptophleba +/- Corymbia tessellaris +/- E. platyphylla woodland on riverine levees and floodplains</t>
  </si>
  <si>
    <t>Woodland of Eucalyptus leptophleba (Molloy red box) +/- Corymbia tessellaris (Moreton Bay ash) +/- E. platyphylla (poplar gum). The sub-canopy and shrub layer are generally sparse though the shrub layer can be mid-dense. Associated with riverine levees an</t>
  </si>
  <si>
    <t>3.3.25</t>
  </si>
  <si>
    <t>Laura area and in the central Peninsula. The weedy forb Hyptis suaveolens* (hyptis) occurs at high densities in places.</t>
  </si>
  <si>
    <t>1, 7, 6, 5, 2, (4)</t>
  </si>
  <si>
    <t>Neldner and Clarkson (in prep), 78.Fox &amp; Wilson (2004); w5-3c.</t>
  </si>
  <si>
    <t>Eucalyptus leptophleba +/- Corymbia clarksoniana woodland on sandstone colluvium</t>
  </si>
  <si>
    <t>Eucalyptus leptophleba +/- Corymbia clarksoniana woodland on alluvial deposits</t>
  </si>
  <si>
    <t>Eucalyptus leptophleba (Molloy red box) dominates the sparse canopy (15-22m tall). Erythrophleum chlorostachys (Cooktown ironwood) is a consistent subdominant species and Corymbia clarksoniana (Clarkson's bloodwood) may be subdominant in places. Erythroph</t>
  </si>
  <si>
    <t>3.3.24</t>
  </si>
  <si>
    <t>South-west of bioregion and in Lakefield NP. Extends into adjacent Gulf Plains bioregion.</t>
  </si>
  <si>
    <t>Rinyirru (Lakefield) NP (CYPAL), KULLA (McIlwraith Range) NP (CYPAL), Mungkan Kandju NP, [Rinyirru (Lakefield) RR]</t>
  </si>
  <si>
    <t>8, 6, (1), (7)</t>
  </si>
  <si>
    <t>Neldner and Clarkson (in prep), 67</t>
  </si>
  <si>
    <t>Corymbia clarksoniana or C. polycarpa woodland on stream levees</t>
  </si>
  <si>
    <t xml:space="preserve">Corymbia clarksoniana (Clarkson's bloodwood) dominates the sparse canopy (13-25m tall). Erythrophleum chlorostachys (Cooktown ironwood) is a frequent subdominant tree. Eucalyptus tetrodonta (Darwin stringybark) is present but at lower stem densities. The </t>
  </si>
  <si>
    <t>3.3.23</t>
  </si>
  <si>
    <t>3.3.22a: Holroyd Plain, Weipa Plateau, Olive-Pascoe Lowlands and Torres Strait.
3.3.22b: South east of the bioregion Soils are alluvial sediments but are generally very sandy</t>
  </si>
  <si>
    <t>Mungkan Kandju NP, KULLA (McIlwraith Range) NP (CYPAL), Heathlands RR, Rinyirru (Lakefield) NP (CYPAL), Cape Melville NP, Lama Lama NP (CYPAL), Jardine River NP, Keatings Lagoon CP, Starcke NP, [Mount Webb NP], [Iron Range NP]</t>
  </si>
  <si>
    <t>7, 4, 1, 8, 6, 2, (3)</t>
  </si>
  <si>
    <t>Neldner and Clarkson (in prep), 65, 66-3; Stanton, Fell &amp; Gooding (2008), A5c, A5a, A5i.</t>
  </si>
  <si>
    <t>Corymbia clarksoniana or C. novoguinensis woodland on alluvial and erosional plains</t>
  </si>
  <si>
    <t>Corymbia clarksoniana or C. novoguinensis woodland on alluvial plains</t>
  </si>
  <si>
    <t>Woodland to low open-forest of Corymbia clarksoniana (Clarkson's bloodwood) or C. intermedia (pink bloodwood) or C. novoguinensis. A sparse sub canopy is often present as is a sparse shrub layer. Widely distributed on alluvial plains and in drainage depre</t>
  </si>
  <si>
    <t>3.3.22</t>
  </si>
  <si>
    <t>Dissected Holroyd plain, south of Aurukun.</t>
  </si>
  <si>
    <t>8, 7, (1)</t>
  </si>
  <si>
    <t>Neldner and Clarkson (in prep), 64</t>
  </si>
  <si>
    <t>Corymbia clarksoniana +/- Syzygium eucalyptoides woodland. Lower slopes of sand ridges and in drainage depressions</t>
  </si>
  <si>
    <t>Corymbia clarksoniana +/- Syzygium eucalyptoides woodland on lower slopes of sand ridges and in drainage depressions</t>
  </si>
  <si>
    <t>Corymbia clarksoniana (Clarkson's bloodwood) dominates the sparse canopy (8-18m tall). Melaleuca viridiflora (broad-leaved teatree) and Syzygium eucalyptoides subsp. eucalyptoides are subdominant trees. M. viridiflora occurs at high stem densities, partic</t>
  </si>
  <si>
    <t>3.3.21</t>
  </si>
  <si>
    <t>3.3.20b: Weipa plateau. Eucalyptus platyphylla dominates in some low-lying areas but such areas are very limited in extent.
3.3.20c: Torres Strait.</t>
  </si>
  <si>
    <t>Mungkan Kandju NP, Cape Melville NP, Rinyirru (Lakefield) NP (CYPAL), Jack River NP, KULLA (McIlwraith Range) NP (CYPAL), Lama Lama NP (CYPAL), Endeavour River NP</t>
  </si>
  <si>
    <t>6, 1, 7, 4, 2, 8, (5), (3), (9)</t>
  </si>
  <si>
    <t>Neldner and Clarkson (in prep), 63, 114-3</t>
  </si>
  <si>
    <t>Corymbia clarksoniana +/- Erythrophleum chlorostachys woodland on alluvial plains</t>
  </si>
  <si>
    <t>Corymbia clarksoniana +/- Erythrophleum chlorostachys +/- Melaleuca viridiflora woodland on alluvial plains</t>
  </si>
  <si>
    <t>Woodland to open-woodland of Corymbia clarksoniana (Clarkson's bloodwood) +/- Erythrophleum chlorostachys (Cooktown ironwood). When present, the sparse sub canopy often contains Melaleuca spp. The shrub layer is sparse to scattered shrubs. Occurs on a var</t>
  </si>
  <si>
    <t>3.3.20</t>
  </si>
  <si>
    <t>Holroyd and Archer Rivers. Characterised by the frequent occurrence of Piliostigma malabaricum in the sub canopy.</t>
  </si>
  <si>
    <t>Mungkan Kandju NP, [KULLA (McIlwraith Range) NP (CYPAL)]</t>
  </si>
  <si>
    <t>Neldner and Clarkson (in prep), 62</t>
  </si>
  <si>
    <t>Corymbia clarksoniana +/- C. dallachiana woodland on floodplains</t>
  </si>
  <si>
    <t xml:space="preserve">Corymbia clarksoniana (Clarkson's bloodwood) dominates the sparse canopy (13-22m tall). C. dallachiana (Dallachy's gum) is usually present as a subdominant canopy tree. Melaleuca nervosa (teatree) occasionally occurs in the canopy but is more common as a </t>
  </si>
  <si>
    <t>3.3.19</t>
  </si>
  <si>
    <t>Normanby and Kennedy Rivers. Generally heavily infested with weeds, including Hyptis suaveolens* and Crotalaria goreensis*. However, most of the biodiversity in the ground layer is still maintained.</t>
  </si>
  <si>
    <t>Rinyirru (Lakefield) NP (CYPAL), Jack River NP, Melsonby (Gaarraay) NP, Rinyirru (Lakefield) RR</t>
  </si>
  <si>
    <t>6, (9)</t>
  </si>
  <si>
    <t>Neldner and Clarkson (in prep), 61</t>
  </si>
  <si>
    <t>Corymbia clarksoniana +/- C. dallachiana woodland on alluvial plains</t>
  </si>
  <si>
    <t>Corymbia clarksoniana (Clarkson's bloodwood) dominates the sparse to mid-dense canopy (18-25m tall). Corymbia dallachiana (Dallachy's gum) and Erythrophleum chlorostachys (Cooktown ironwood) are frequent subdominant trees. Lophostemon suaveolens (swamp ma</t>
  </si>
  <si>
    <t>3.3.18</t>
  </si>
  <si>
    <t>3.3.17: In the south-east of the bioregion
3.3.17a: In the south-east of the bioregion</t>
  </si>
  <si>
    <t>KULLA (McIlwraith Range) NP (CYPAL), Lama Lama NP (CYPAL), Rinyirru (Lakefield) NP (CYPAL), Annan River (Yuku Baja-Muliku) NP, Annan River (Yuku Baja-Muliku) RR, Black Mountain NP, Cape Melville NP, Endeavour River NP</t>
  </si>
  <si>
    <t>6, 1, 2</t>
  </si>
  <si>
    <t>Neldner and Clarkson (in prep), 60, 37-3</t>
  </si>
  <si>
    <t>Corymbia clarksoniana, Erythrophleum chlorostachys woodland on alluvial plains</t>
  </si>
  <si>
    <t>Corymbia clarksoniana and Erythrophleum chlorostachys woodland on alluvial plains</t>
  </si>
  <si>
    <t xml:space="preserve">Woodland to open-forest of Corymbia clarksoniana (Clarkson's bloodwood) +/- Erythrophleum chlorostachys (Cooktown ironwood) or C. intermedia (pink bloodwood). The sub canopy is sparse to mid-dense as is the shrub layer. Occurs on alluvial plains. (BVG1M: </t>
  </si>
  <si>
    <t>3.3.17</t>
  </si>
  <si>
    <t>Mainly in the south-east.</t>
  </si>
  <si>
    <t>Cape Melville NP, Rinyirru (Lakefield) NP (CYPAL), Mungkan Kandju NP</t>
  </si>
  <si>
    <t>6, 7, 2, (5)</t>
  </si>
  <si>
    <t>Neldner and Clarkson (in prep), 58</t>
  </si>
  <si>
    <t>Eucalyptus chlorophylla +/- Corymbia clarksoniana woodland on alluvial plains and colluvial fans</t>
  </si>
  <si>
    <t>Eucalyptus chlorophylla (shiny-leaved box) dominates the sparse canopy (8-23m tall). Erythrophleum chlorostachys (Cooktown ironwood) and Corymbia clarksoniana (Clarkson's bloodwood) often occur as part of the canopy. Cymbidium canaliculatum (black orchid)</t>
  </si>
  <si>
    <t>3.3.16</t>
  </si>
  <si>
    <t>Bathurst Head.</t>
  </si>
  <si>
    <t>5, (9)</t>
  </si>
  <si>
    <t>Neldner and Clarkson (in prep), 57;Stanton, Fell &amp; Gooding (2008), D11bx.</t>
  </si>
  <si>
    <t>Eucalyptus brassiana woodland. Occurs around Bathurst Head on alluvial plains</t>
  </si>
  <si>
    <t>Eucalyptus brassiana woodland on alluvial plains</t>
  </si>
  <si>
    <t>Eucalyptus brassiana dominates the sparse canopy layer (12-16m tall). Scattered E. chlorophylla and Melaleuca viridiflora trees may occur in the canopy or in the very sparse sub canopy consisting of 10 metre tall trees. There are no shrubs present. The gr</t>
  </si>
  <si>
    <t>3.3.15</t>
  </si>
  <si>
    <t>3.3.14a: Found throughout bioregion.
3.3.14b:  This vegetation community often occurs in patches too small to be mappable.</t>
  </si>
  <si>
    <t>Jack River NP, Jardine River NP, Rinyirru (Lakefield) NP (CYPAL), Mungkan Kandju NP, Cape Melville NP</t>
  </si>
  <si>
    <t>7, 8, 6, 4, (9), (2)</t>
  </si>
  <si>
    <t>Neldner and Clarkson (in prep), 53, 53a</t>
  </si>
  <si>
    <t>Melaleuca saligna +/- M. viridiflora, Lophostemon suaveolens woodland on drainage swamps</t>
  </si>
  <si>
    <t>Woodland to open-woodland of Melaleuca saligna (paper bark) +/- Lophostemon suaveolens (swamp mahogany). There is a very sparse to sparse sub canopy layer and the shrub layer is usually very sparse. In Lakefield National Park a more dense variant occurs w</t>
  </si>
  <si>
    <t>3.3.14</t>
  </si>
  <si>
    <t>Princess Charlotte Bay area and small area on some Torres St. islands.</t>
  </si>
  <si>
    <t>Lama Lama NP (CYPAL), Cape Melville NP, Endeavour River NP</t>
  </si>
  <si>
    <t>6, 5, 2, (3)</t>
  </si>
  <si>
    <t>Neldner and Clarkson (in prep), 52; Stanton, Fell &amp; Gooding (2008), A7bs.</t>
  </si>
  <si>
    <t>Melaleuca saligna +/- Hakea pedunculata open forest. Occurs on edges of salt pans</t>
  </si>
  <si>
    <t>Melaleuca saligna +/- Hakea pedunculata open forest on edges of salt pans</t>
  </si>
  <si>
    <t>Melaleuca saligna (paperbark) dominates the sparse to mid-dense canopy (6-15m tall). Hakea pedunculata, M. acacioides (flying fox teatree) and M. saligna may form a very sparse sub canopy layer (5-6m tall). These species also may be present as very scatte</t>
  </si>
  <si>
    <t>3.3.13</t>
  </si>
  <si>
    <t>Scattered throughout the bioregion.</t>
  </si>
  <si>
    <t>Endeavour River NP, Cape Melville NP, Jardine River NP, [Endeavour River RR]</t>
  </si>
  <si>
    <t>7, 4, 2, (3), (1), (6)</t>
  </si>
  <si>
    <t>Neldner and Clarkson (in prep), 51; Stanton, Fell &amp; Gooding (2008), A7d.</t>
  </si>
  <si>
    <t>Melaleuca quinquenervia open forest. Associated with scattered coastal swamps</t>
  </si>
  <si>
    <t>Melaleuca quinquenervia open forest associated with scattered coastal swamps</t>
  </si>
  <si>
    <t>Melaleuca quinquenervia dominates the sparse to mid-dense canopy (18-23m tall). Xanthostemon crenulatus is occasionally a subdominant tree. A very sparse to sparse sub canopy tree layer (2-10m tall) is dominated by Pandanus sp. and M. quinquenervia. A spa</t>
  </si>
  <si>
    <t>3.3.12</t>
  </si>
  <si>
    <t>Only small areas in bioregion, more extensive in Einasleigh Uplands bioregion. Threatened in places by alluvial gold mining. Heavily infested with weeds including Cryptostegia grandiflora, Cynodon dactylon var. dactylon* (green couch) and Cyperus brevifol</t>
  </si>
  <si>
    <t>Important wildlife corridors.</t>
  </si>
  <si>
    <t>Black Mountain NP, [Palmer Goldfield RR]</t>
  </si>
  <si>
    <t>Neldner and Clarkson (in prep), 50</t>
  </si>
  <si>
    <t>Melaleuca leucadendra +/- Eucalyptus tereticornis open forest on alluvium</t>
  </si>
  <si>
    <t>Melaleuca leucadendra (weeping paperbark) dominates the mid-dense canopy (18-25m tall). Eucalyptus tereticornis (blue gum) is usually codominant or subdominant. Deciduous species such as Nauclea orientalis (Leichhardt tree), and less frequently Ficus nodo</t>
  </si>
  <si>
    <t>3.3.11</t>
  </si>
  <si>
    <t>3.3.10:  High usage by cattle and frequently weedy. Northward spread of Cryptostegia grandiflora a major threat. Vegetation community 3.3.10b is limited in area to minor streamlines.
3.3.10a:  Weedy forbs such as Passiflora foetida var. foetida* (stinking</t>
  </si>
  <si>
    <t>Important corridors for wildlife. The near threatened grass species Lepturus xerophilus has been recorded in this ecosystem.
3.3.10a: In the Torres Strait this community contains a disjunct northern occurrence of the palm Corypha utan.</t>
  </si>
  <si>
    <t>Rinyirru (Lakefield) NP (CYPAL), Mungkan Kandju NP, Jack River NP, Cape Melville NP, Lama Lama NP (CYPAL), Alwal NP (CYPAL), KULLA (McIlwraith Range) NP (CYPAL), Heathlands RR, Melsonby (Gaarraay) NP, Annan River (Yuku Baja-Muliku) NP, Starcke NP, KULLA (</t>
  </si>
  <si>
    <t>1, 6, 8, 7, (5), (4), (2)</t>
  </si>
  <si>
    <t>Neldner and Clarkson (in prep), 48, 48A. Fox &amp; Wilson (2004); m2-3c; Stanton, Fell &amp; Gooding (2008), A3b, A7f, A14o, A7b, A5h, A3g.</t>
  </si>
  <si>
    <t>Melaleuca argentea and/or M. fluviatilis +/- M. leucadendra open forest. Fringes streams and creeks</t>
  </si>
  <si>
    <t>Melaleuca argentea and/or M. fluviatilis +/- M. leucadendra open forest fringing streams and creeks</t>
  </si>
  <si>
    <t>Open to closed-forest of Melaleuca fluviatilis (silver-crowned paperbark) or M. argentea (silver-crowned paperbark) +/- Acacia spp. (wattle) +/- Nauclea orientalis (Leichhardt tree). A sparse to mid-dense sub canopy tree layer is usually present and the s</t>
  </si>
  <si>
    <t>3.3.10</t>
  </si>
  <si>
    <t>Mungkan Kandju NP, Jardine River NP, KULLA (McIlwraith Range) NP (CYPAL), Iron Range NP, Heathlands RR, Rinyirru (Lakefield) NP (CYPAL)</t>
  </si>
  <si>
    <t>7, 8, 4, 1, (6)</t>
  </si>
  <si>
    <t>Neldner and Clarkson (in prep), 47; Stanton, Fell &amp; Gooding (2008), A3a, A3f.</t>
  </si>
  <si>
    <t>Lophostemon suaveolens open forest. Occurs on streamlines, swamps and alluvial terraces</t>
  </si>
  <si>
    <t>Lophostemon suaveolens open forest on streamlines, swamps and alluvial terraces</t>
  </si>
  <si>
    <t>Lophostemon suaveolens (swamp mahogany), Xanthostemon crenulatus and occasionally Melaleuca leucadendra (weeping teatree) dominate the sparse to mid-dense canopy which can range in height from 15 to 25 metres tall. Dillenia alata (golden guinea tree) is a</t>
  </si>
  <si>
    <t>3.3.9</t>
  </si>
  <si>
    <t>Most extensively east of McIlwraith Range.</t>
  </si>
  <si>
    <t>KULLA (McIlwraith Range) NP (CYPAL), Heathlands RR, Annan River (Yuku Baja-Muliku) NP, Endeavour River NP, Endeavour River RR, Mungkan Kandju NP</t>
  </si>
  <si>
    <t>6, 1, 4, 2</t>
  </si>
  <si>
    <t>Neldner and Clarkson (in prep), 44, 44-3</t>
  </si>
  <si>
    <t>Corymbia tessellaris, C. clarksoniana open forest on coastal alluvial plains</t>
  </si>
  <si>
    <t xml:space="preserve">Corymbia tessellaris (Moreton Bay ash) dominates the sparse to mid-dense canopy (7-26m tall), usually with C. clarksoniana codominant. Acacia crassicarpa (spoon tree), Lophostemon suaveolens (swamp mahogany) and other Eucalyptus spp. or Corymbia spp. may </t>
  </si>
  <si>
    <t>3.3.8</t>
  </si>
  <si>
    <t>Mainly in the Laura Basin. This RE has moved to 3.11.2b</t>
  </si>
  <si>
    <t>Neldner and Clarkson (in prep), 32b-3</t>
  </si>
  <si>
    <t>Tall semi-deciduous notophyll/microphyll vine thicket. Occurs on colluvial plains</t>
  </si>
  <si>
    <t>Tall semi-deciduous notophyll/microphyll vine thicket on colluvial plains</t>
  </si>
  <si>
    <t>A tall semi-deciduous notophyll/microphyll vine thicket. The canopy varies from 18 to 30m with occasional emergents of Paraserianthes toona (red siris), Bombax ceiba var. leiocarpum (bombax) and Canarium australianum (scrub turpentine) up to 33m tall. Buc</t>
  </si>
  <si>
    <t>3.3.7</t>
  </si>
  <si>
    <t>The near threatened species Croton brachypus occurs in this ecosystem.</t>
  </si>
  <si>
    <t>Cape Melville NP, KULLA (McIlwraith Range) NP (CYPAL), Jardine River NP</t>
  </si>
  <si>
    <t>6, 2, 5, 1, (7), (3)</t>
  </si>
  <si>
    <t>Neldner and Clarkson (in prep), 19; Stanton, Fell &amp; Gooding (2008), A3c.</t>
  </si>
  <si>
    <t>Evergreen notophyll vine forest with Melaleuca leucadendra on swamps</t>
  </si>
  <si>
    <t>A mid-dense to dense, even canopy (12-30m tall) is dominated by a variety of species including Buchanania arborescens (native mango), Syzygium forte subsp. potamophilum, Deplanchea tetraphylla, Lophostemon suaveolens and Dillenia alata. Scattered emergent</t>
  </si>
  <si>
    <t>3.3.6</t>
  </si>
  <si>
    <t>3.3.5:  High usage by cattle, and hence frequently weed-infested. Local disturbance by human camping activities. Stream bank species such as Syzygium tierneyanum, Casuarina cunninghamiana, Eucalyptus tereticornis and Melaleuca leucadendra are frequently p</t>
  </si>
  <si>
    <t>High numbers of endemic plant species. The vulnerable species Gardenia psidioides, and near threatened species Acacia fleckeri, Archidendron hirsutum, Chrysophyllum roxburghii, Croton brachypus and Litsea macrophylla occur in this ecosystem. Important wil</t>
  </si>
  <si>
    <t>Mungkan Kandju NP, Heathlands RR, Cape Melville NP, Jardine River NP, Rinyirru (Lakefield) NP (CYPAL), KULLA (McIlwraith Range) NP (CYPAL), Melsonby (Gaarraay) NP, Jack River NP, Iron Range NP, Starcke NP, Lizard Island NP, [Mount Webb NP]</t>
  </si>
  <si>
    <t>7, 4, 1, 2, 6, (5)</t>
  </si>
  <si>
    <t>Neldner and Clarkson (in prep), 18, 18-2; Stanton, Fell &amp; Gooding (2008), A1i, A1j.</t>
  </si>
  <si>
    <t>Evergreen notophyll vine forest. Occurs on alluvia on major watercourses</t>
  </si>
  <si>
    <t>Evergreen notophyll vine forest on alluvia on major watercourses</t>
  </si>
  <si>
    <t>Evergreen notophyll vine forest of variable floristic composition but often including Lophostemon suaveolens, Buchanania arborescens (native mango), Acacia polystachya, Syzygium forte subsp. potamophilum and Blepharocarya involucrigera. A sparse to mid-de</t>
  </si>
  <si>
    <t>3.3.5</t>
  </si>
  <si>
    <t>McIlwraith Range. The high biomass of these palms is a distinctive feature. Archontophoenix tuckeri occurs northwards from the McIlwraith Range and is replaced by A. alexandrae to the south.</t>
  </si>
  <si>
    <t xml:space="preserve">High numbers of endemic plant species. The vulnerable species Calamus warburgii and Hydriastele costata and near threatened species Archidendron hirsutum, Calamus aruensis, Litsea macrophylla, Margaritaria indica and Pandanus zea occur in this ecosystem. </t>
  </si>
  <si>
    <t>KULLA (McIlwraith Range) NP (CYPAL)</t>
  </si>
  <si>
    <t>4, 3, (6), (2)</t>
  </si>
  <si>
    <t>Neldner and Clarkson (in prep), 16</t>
  </si>
  <si>
    <t>Evergreen mesophyll vine forest with Archontophoenix spp. On stream banks</t>
  </si>
  <si>
    <t>Evergreen mesophyll vine forest with Archontophoenix spp. on stream banks</t>
  </si>
  <si>
    <t>This regional ecosystem varies in structure and floristic composition depending on the position relative to the stream channel, the substrate and the permanence of water flow. A dense, even canopy (15-40m tall) is dominated by a variety of species which m</t>
  </si>
  <si>
    <t>3.3.4</t>
  </si>
  <si>
    <t>This RE has moved to 3.12.6</t>
  </si>
  <si>
    <t>Neldner and Clarkson (in prep), 14</t>
  </si>
  <si>
    <t>Simple evergreen notophyll vine forest +/- Wodyetia bifurcata on colluvium of granite ranges Occurs only on the slopes and colluvial sediments of granite ranges. (BVG1M: 2c)</t>
  </si>
  <si>
    <t>3.3.3</t>
  </si>
  <si>
    <t xml:space="preserve">3.3.2: Cooktown in south-east of region. Susceptible to weed invasion in disturbed areas.
3.3.2a: Cooktown in south-east of region and in adjacent Wet Tropics bioregion.
3.3.2b: Between Cooktown and Mt. Webb national park. Probable mixed forest community </t>
  </si>
  <si>
    <t>The near threatened species Acmena mackinnoniana, Archidendron hirsutum, Cryptocarya claudiana, Margaritaria indica and Planchonella xylocarpa occur in this ecosystem. High numbers of endemic plant species. Large numbers of near threatened butterfly speci</t>
  </si>
  <si>
    <t>Annan River (Yuku Baja-Muliku) NP, KULLA (McIlwraith Range) NP (CYPAL), Annan River (Yuku Baja-Muliku) RR, Mount Webb NP, Endeavour River NP, Black Mountain NP, [Endeavour River RR]</t>
  </si>
  <si>
    <t>2, (1), (5)</t>
  </si>
  <si>
    <t>Neldner and Clarkson (in prep), 10, 26-3; Tracey (1982), 1c, 12a, 12b</t>
  </si>
  <si>
    <t>Semi-deciduous mesophyll/notophyll vine forest. Occurs on alluvia</t>
  </si>
  <si>
    <t>Semi-deciduous mesophyll/notophyll vine forest on alluvia</t>
  </si>
  <si>
    <t>Semi-deciduous mesophyll/notophyll vine forest which often contains Castanospermum australe, Cryptocarya hypospodia, Beilschmiedia obtusifolia, Buchanania arborescens (native mango), Terminalia sericocarpa, Ficus racemosa var. racemosa and Nauclea orienta</t>
  </si>
  <si>
    <t>3.3.2</t>
  </si>
  <si>
    <t>3.3.1: Claudie, Normanby and Laura Rivers.
3.3.1a: Claudie and Normanby Rivers.
3.3.1b: Laura River. Cassia siamea, an introduced tree species has become naturalised around old Laura and is spreading downstream along the Laura River. A large number of nat</t>
  </si>
  <si>
    <t>KULLA (McIlwraith Range) NP (CYPAL), Rinyirru (Lakefield) NP (CYPAL), Iron Range NP, [Melsonby (Gaarraay) NP], [Mount Webb NP]</t>
  </si>
  <si>
    <t>Neldner and Clarkson (in prep), 8, 8a;Stanton, Fell &amp; Gooding (2008), A2xx.</t>
  </si>
  <si>
    <t>Closed semi-deciduous mesophyll vine forest. Mainly occurs on loamy alluvia and footslopes</t>
  </si>
  <si>
    <t>Closed semi-deciduous mesophyll vine forest on loamy alluvia</t>
  </si>
  <si>
    <t>Semi deciduous mesophyll to notophyll vine forest which can include Nauclea orientalis (Leichhardt tree), Bombax ceiba var. leiocarpum (bombax), Semecarpus australiensis (tar tree), Terminalia sericocarpa (sovereignwood), Canarium australianum (scrub turp</t>
  </si>
  <si>
    <t>3.3.1</t>
  </si>
  <si>
    <t>Dunefields of the south east around Cape Flattery The distinction between this community occurring on land zone 2 &amp; land zone 3 becomes diffuse at the landward side of dune systems.</t>
  </si>
  <si>
    <t>SEASON: Early to mid-dry season. INTENSITY: Light to moderate. Burn only under mild conditions. INTERVAL: 3-5 years. STRATEGY: Burn when water level is deep enough to protect bases of sedges. Burn less than 30% in any year. Protection relies on broad-scal</t>
  </si>
  <si>
    <t>Endeavour River NP, Jardine River RR, Heathlands RR, Jardine River NP, Iron Range NP, KULLA (McIlwraith Range) NP (CYPAL)</t>
  </si>
  <si>
    <t>Neldner and Clarkson (in prep), 191c</t>
  </si>
  <si>
    <t>Gahnia sieberiana open to closed heath. Drainage swamps in east coast dunefields</t>
  </si>
  <si>
    <t>Gahnia sieberiana open to closed heath in drainage swamps in east coast dunefields</t>
  </si>
  <si>
    <t>Gahnia sieberiana (saw sedge) forms an open- to closed-heath (1.5-2m tall), with Asteromyrtus lysicephala (back to front bush), Melaleuca arcana (Cape York paperbark) and Thryptomene oligandra subdominant shrubs. Banksia robur (swamp banksia), Melaleuca p</t>
  </si>
  <si>
    <t>3.2.33</t>
  </si>
  <si>
    <t>Great Barrier Reef and Torres Strait islands. Variants of this 3.2.32 occur with either Spinifex sericeus, Sporobolus virginicus or Urochloa subquadripara dominating the mid-dense to dense ground layer.</t>
  </si>
  <si>
    <t xml:space="preserve">SEASON: Early dry season. INTENSITY: Cool. INTERVAL: Annual. STRATEGY: Burn when water level is deep enough to protect bases of sedges. Burn less than 30% in any year. Protection relies on broad-scale management of surrounding country with numerous small </t>
  </si>
  <si>
    <t>Howick Group NP, Lizard Island NP, Turtle Group NP, Saunders Islands NP, Denham Group NP, Three Islands Group NP, Restoration Island NP, Piper Islands NP, [Quoin Island NP], [Sir Charles Hardy Group NP]</t>
  </si>
  <si>
    <t>Neldner and Clarkson (in prep), 192</t>
  </si>
  <si>
    <t>Lepturus repens closed herbland. Restricted to sand cays</t>
  </si>
  <si>
    <t>Lepturus repens closed herbland on sand cays</t>
  </si>
  <si>
    <t>Lepturus repens usually dominates the dense ground layer. The creeping vines, Ipomoea pes-caprae subsp. brasiliensis and Canavalia rosea, and forb Tribulus cistoides also occur at high projective foliage covers. Emergent shrubs (1-3m tall) and low trees u</t>
  </si>
  <si>
    <t>3.2.32</t>
  </si>
  <si>
    <t>CSC</t>
  </si>
  <si>
    <t>Great Barrier Reef islands. In a variant (vegetation unit 162A) the shrub layer is dominated by Dodonaea platyptera, with Premna serratifolia subdominant and Abrus precatorius abundant. In a second variant (vegetation unit 162B) Colubrina asiatica or Cord</t>
  </si>
  <si>
    <t>Flinders Group NP, Three Islands Group NP, Howick Group NP, Turtle Group NP, Denham Group NP, Piper Islands NP, Lizard Island NP, [Saunders Islands NP]</t>
  </si>
  <si>
    <t>2, 3, 4, (6)</t>
  </si>
  <si>
    <t>Neldner and Clarkson (in prep), 162</t>
  </si>
  <si>
    <t>Premna serratifolia closed scrub. Restricted to coral atolls, shingle cays and sand cays</t>
  </si>
  <si>
    <t>Premna serratifolia closed scrub on coral atolls, shingle cays and sand cays</t>
  </si>
  <si>
    <t>Premna serratifolia (coastal Premna) dominates the variable canopy, which ranges in height from 1 to 4.5 metres and from sparse to dense cover. Colubrina asiatica, Mimusops elengi (tanjong), Caesalpinia bonduc, Eugenia reinwardtiana and Exocarpos latifoli</t>
  </si>
  <si>
    <t>3.2.31</t>
  </si>
  <si>
    <t>Great Barrier Reef islands.</t>
  </si>
  <si>
    <t>Denham Group NP, Sir Charles Hardy Group NP, Turtle Group NP, Restoration Island NP, Three Islands Group NP, [Saunders Islands NP]</t>
  </si>
  <si>
    <t>4, 1, 3, 2</t>
  </si>
  <si>
    <t>Neldner and Clarkson (in prep), 133; Stanton, Fell &amp; Gooding (2008), D23b.</t>
  </si>
  <si>
    <t>Pemphis acidula +/- Rhizophora stylosa +/- Avicennia marina low closed forest on coral atolls, shingle cays and sand cays</t>
  </si>
  <si>
    <t>Pemphis acidula frequently dominates narrow bands of low closed-forest to low open-shrubland (2-12m tall). Other mangrove species may be present as low trees. Rhizophora stylosa and Avicennia marina (grey mangrove) are often present in the canopy as well.</t>
  </si>
  <si>
    <t>3.2.30</t>
  </si>
  <si>
    <t>Great Barrier Reef Islands. Highly susceptible to degradation from cyclones, fires, insect attack and human disturbance.</t>
  </si>
  <si>
    <t>Important breeding habitat for seabirds.</t>
  </si>
  <si>
    <t>Three Islands Group NP, [Denham Group NP], [Quoin Island NP]</t>
  </si>
  <si>
    <t>4, 2, 7</t>
  </si>
  <si>
    <t>Neldner and Clarkson (in prep), 128</t>
  </si>
  <si>
    <t>Pisonia grandis low closed forest. Restricted to a few scattered sand cays</t>
  </si>
  <si>
    <t>Pisonia grandis low closed forest restricted to a few scattered sand cays</t>
  </si>
  <si>
    <t>Pisonia grandis frequently completely dominates the dense canopy, with the height ranging from 5-20 metres tall, depending on the exposure to winds. A very sparse shrub layer (1-4m tall) is occasionally present. The canopy is completely deciduous in the d</t>
  </si>
  <si>
    <t>3.2.29</t>
  </si>
  <si>
    <t>Great Barrier Reef Islands. Communities where they occur on Tudu and Aureed islands are reported to have been heavily impacted by firewood harvesting for the trepang industry.</t>
  </si>
  <si>
    <t>Lizard Island NP, Denham Group NP, Three Islands Group NP, Howick Group NP, Saunders Islands NP</t>
  </si>
  <si>
    <t>3, 4, 2</t>
  </si>
  <si>
    <t>Neldner and Clarkson (in prep), 122; Stanton, Fell &amp; Gooding (2008), D2m.</t>
  </si>
  <si>
    <t>Evergreen notophyll vine forest on beach ridges on coral atolls, shingle cays and sand cays</t>
  </si>
  <si>
    <t>Manilkara kauki (Wongai plum) dominates the dense uneven canopy (6-15m tall). Mimusops elengi (tanjong), Terminalia arenicola (brown damson), T. muelleri (Mueller's damson) and Canarium australianum (scrub turpentine) may frequently be codominant canopy t</t>
  </si>
  <si>
    <t>3.2.28</t>
  </si>
  <si>
    <t>3.2.27a:  In shallow swampy areas, Gahnia sieberiana and Baloskion tetraphyllum subsp. meiostachyum may dominate a sedgeland to closed-sedgeland.
3.2.27b: Shelburne Bay</t>
  </si>
  <si>
    <t>STRATEGY: No fire management required.</t>
  </si>
  <si>
    <t>Tannin-rich lakes with low diversity of aquatic species.</t>
  </si>
  <si>
    <t>Jardine River RR, Cape Melville NP, Jardine River NP, Heathlands RR, Iron Range NP</t>
  </si>
  <si>
    <t>Neldner and Clarkson (in prep), 200, 199-2; Stanton, Fell &amp; Gooding (2008), D20b.</t>
  </si>
  <si>
    <t>Perennial lakes with sedgelands on margins. Lakes in east coast dunefields</t>
  </si>
  <si>
    <t>Ephemeral and perennial lakes in coastal dunefields</t>
  </si>
  <si>
    <t>Ephemeral or perennial lakes in dunefields fringed by Lepironia articulata (grey rush) open-sedgelands. Also includes ephemeral lakes dominated by a variety of aquatic plants depending on the water depth and season. Occurs in shallow lakes and dune swales</t>
  </si>
  <si>
    <t>3.2.27</t>
  </si>
  <si>
    <t>STRATEGY: No fire management required. ISSUES: Non-flammable vegetation. Low fuel loads and sparse vegetation limits fire spread</t>
  </si>
  <si>
    <t>Jardine River NP, Jardine River RR, Cape Melville NP, Heathlands RR, [Saunders Islands NP], [KULLA (McIlwraith Range) NP (CYPAL)], [Flinders Group NP]</t>
  </si>
  <si>
    <t>2, 4, (5), (6)</t>
  </si>
  <si>
    <t>Neldner and Clarkson (in prep), 198; Stanton, Fell &amp; Gooding (2008), D14s.</t>
  </si>
  <si>
    <t>Sparse herbland/shrubland and bare sand areas. Predominantly on sand blows</t>
  </si>
  <si>
    <t>Sparse herbland/shrubland and bare sand areas predominantly on sand blows</t>
  </si>
  <si>
    <t>The majority of this regional ecosystem is devoid of vegetation, and consists of actively moving wind-blown sand blows and sand cays that are inundated during very high tides. In areas where the dunes are beginning to stabilise, a gegenvalle landscape dev</t>
  </si>
  <si>
    <t>3.2.26</t>
  </si>
  <si>
    <t>The naturalised species Chloris inflata* and Dactyloctenium aegyptium* can sometimes be dominant in the ground layer.</t>
  </si>
  <si>
    <t>STRATEGY: Protection relies on broad-scale management of surrounding country with numerous small fires throughout the year so that wildfires will be very limited in extent. ISSUES: Burning of this ecosystem may lead to dune instability.</t>
  </si>
  <si>
    <t>Rinyirru (Lakefield) NP (CYPAL), Cape Melville NP, Flinders Group NP</t>
  </si>
  <si>
    <t>9, 7, 4, 2, (5), (6)</t>
  </si>
  <si>
    <t>Neldner and Clarkson (in prep), 196; Stanton, Fell &amp; Gooding (2008), D14y, D16i.</t>
  </si>
  <si>
    <t>Sparse herbland of mixed herbaceous species on foredunes and beach ridges</t>
  </si>
  <si>
    <t>A variety of forbs and graminoids occur, but only form a very sparse ground layer (20-50cm tall). Perotis rara (comet grass) and Bulbostylis barbata (watergrass) frequently have the highest cover, with Sarga plumosum (plume sorghum) dominating less freque</t>
  </si>
  <si>
    <t>3.2.25</t>
  </si>
  <si>
    <t>CFB</t>
  </si>
  <si>
    <t>This regional ecosystem provides an important rookery for sea turtles.</t>
  </si>
  <si>
    <t>Jardine River RR, Possession Island NP, Lizard Island NP, Lama Lama NP (CYPAL), Annan River (Yuku Baja-Muliku) NP, Endeavour River NP, Heathlands RR</t>
  </si>
  <si>
    <t>2, 9, 6, 3, 4, 1</t>
  </si>
  <si>
    <t>Neldner and Clarkson (in prep), 193; Stanton, Fell &amp; Gooding (2008), D17d, D17e, D17f, D17j.</t>
  </si>
  <si>
    <t>Open herbland of mixed graminoids and forbs. Occurs on exposed foredunes</t>
  </si>
  <si>
    <t>Open herbland of mixed graminoids and forbs on exposed foredunes</t>
  </si>
  <si>
    <t>A variety of grasses and forbs including Spinifex spp. (spinifex), Sporobolus virginicus (saltwater couch), Thuarea involuta, Lepturus repens, Sarga plumosum (plume sorghum), Ipomoea pes-caprae ssp. brasiliensis (goat's foot convolvulus) and Canavalia ros</t>
  </si>
  <si>
    <t>3.2.24</t>
  </si>
  <si>
    <t>North of Cape Flattery. May be further impacted by expansion of silica mining.</t>
  </si>
  <si>
    <t>SEASON: Early to mid-dry season or storm time. INTENSITY: Moderate to hot. INTERVAL: 15-20 years. STRATEGY: Fires should be lit when the conditions are hot enough to ensure germination of hard-seeded plants, but when fire spread will be restricted. Burn l</t>
  </si>
  <si>
    <t>Neldner and Clarkson (in prep), 179</t>
  </si>
  <si>
    <t>Neofabricia myrtifolia, Labichea buettneriana dwarf open heath on sand plains</t>
  </si>
  <si>
    <t>Neofabricia myrtifolia and Labichea buettneriana dwarf open heath on sand plains</t>
  </si>
  <si>
    <t>A variety of dwarf shrub species form an uneven discontinuous canopy (30 to 95cm tall). Shrub dominance varies with locality, and is patchy within a site. Neofabricia myrtifolia (yellow teatree), Labichea buettneriana, Leucopogon ruscifolius and Jacksonia</t>
  </si>
  <si>
    <t>3.2.23</t>
  </si>
  <si>
    <t>Cape Melville NP, Jardine River NP, Heathlands RR, Lizard Island NP, Jardine River RR</t>
  </si>
  <si>
    <t>Neldner and Clarkson (in prep), 177</t>
  </si>
  <si>
    <t>Acacia humifusa +/- Lithomyrtus obtusa dwarf open heath on dunes and headland</t>
  </si>
  <si>
    <t>Acacia humifusa +/- Lithomyrtus obtusa dwarf open heath on dunes and headlands</t>
  </si>
  <si>
    <t>A variety of dwarf shrubs (10-60cm tall) dominate this regional ecosystem, with Acacia humifusa, Lithomyrtus obtusa, Grevillea pteridifolia (toothbrush grevillea), Neoroepera banksii, Petalostigma pubescens (quinine) and Jacksonia thesioides, the most fre</t>
  </si>
  <si>
    <t>3.2.22</t>
  </si>
  <si>
    <t xml:space="preserve">This regional ecosystem varies with locality in height, density and species composition. The differences can probably be attributed to differences in exposure to wind, amount of sand movement and soil moisture conditions. In exposed situations the shrubs </t>
  </si>
  <si>
    <t>Jardine River NP, Cape Melville NP, Heathlands RR, Jardine River RR, Rinyirru (Lakefield) NP (CYPAL), KULLA (McIlwraith Range) NP (CYPAL), Endeavour River NP</t>
  </si>
  <si>
    <t>Neldner and Clarkson (in prep), 176</t>
  </si>
  <si>
    <t>Neofabricia myrtifolia +/- Jacksonia thesioides open to closed heath. Extensive on dunefields</t>
  </si>
  <si>
    <t>Neofabricia myrtifolia +/- Jacksonia thesioides open to closed heath on dunefields</t>
  </si>
  <si>
    <t>Neofabricia myrtifolia (yellow teatree), together with Boronia alulata, Neoroepera banksii, Jacksonia thesioides, Acacia calyculata, Leucopogon ruscifolius, Asteromyrtus lysicephala (back to front bush) and Hibbertia banksii forma banksii, occur consisten</t>
  </si>
  <si>
    <t>3.2.21</t>
  </si>
  <si>
    <t>Associated with swampy areas on sandplains in the northern dunefields.</t>
  </si>
  <si>
    <t>Jardine River NP, Jardine River RR, KULLA (McIlwraith Range) NP (CYPAL), Heathlands RR</t>
  </si>
  <si>
    <t>4, 2, 1, (6)</t>
  </si>
  <si>
    <t>Neldner and Clarkson (in prep), 175</t>
  </si>
  <si>
    <t>Melaleuca arcana, Thryptomene oligandra open heath in swampy areas on sand plains</t>
  </si>
  <si>
    <t>Melaleuca arcana and Thryptomene oligandra open heath in swampy areas on sand plains</t>
  </si>
  <si>
    <t>Melaleuca arcana (Cape York paperbark) dominates the sparse to mid-dense canopy (0.5-3m tall). Thryptomene oligandra, Asteromyrtus lysicephala (back to front bush), Baeckea frutescens (weeping baeckea) and Gahnia sieberiana (saw sedge) are usually also pr</t>
  </si>
  <si>
    <t>3.2.20</t>
  </si>
  <si>
    <t>3.2.19: Occurs on old beach ridges on Torres Strait islands, and in the Olive River dunefield. Occurs on old beach ridges on Torres Strait islands, and in the Olive River dunefield. On Horn Island, this ecosystem has been disturbed by road and powerline c</t>
  </si>
  <si>
    <t>Neldner and Clarkson (in prep), 174; Stanton, Fell &amp; Gooding (2008), D14n, D14e.</t>
  </si>
  <si>
    <t>Leucopogon ruscifolius and Melaleuca viridiflora low open shrubland on relict sand dunes</t>
  </si>
  <si>
    <t>Shrubland to low open heath of Leucopogon spp. on residual beach ridges and sand dunes</t>
  </si>
  <si>
    <t>Shrubland to low open-heath of Leucopogon spp. with a sparse ground cover. Occurs on residual beach ridges and sand dunes. (BVG1M: 29a)
 Major vegetation communities include: 
3.2.19a:  The mid-dense, tall shrub layer (2-7m tall) is dominated by Leucopogo</t>
  </si>
  <si>
    <t>3.2.19</t>
  </si>
  <si>
    <t>3.2.18:  Occurs on flat sandplains which occur between the parabolic dunes in the major dunefields. Vegetation community 3.2.18b is limited in distribution to areas north-west of Cape Flattery. Vegetation community 3.2.18c is found in the Shelburne Bay du</t>
  </si>
  <si>
    <t>Jardine River NP, Cape Melville NP, Jardine River RR, Heathlands RR, Annan River (Yuku Baja-Muliku) RR, Annan River (Yuku Baja-Muliku) NP</t>
  </si>
  <si>
    <t>4, 2, (1)</t>
  </si>
  <si>
    <t>Neldner and Clarkson (in prep), 172, 172a, 178-2</t>
  </si>
  <si>
    <t>Asteromyrtus lysicephala +/- Neofabricia myrtifolia open heath on flat sand plains</t>
  </si>
  <si>
    <t>Open-heath to dwarf open-heath of Asteromyrtus lysicephala (back to front bush) and Neofabricia myrtifolia (yellow teatree). A variant dominated by Melaleuca arcana (Cape York paperbark) occurs near Cape Flattery. Occurs between the parabolic dunes of the</t>
  </si>
  <si>
    <t>3.2.18</t>
  </si>
  <si>
    <t>Occurs on major dunefields and beach ridges of the east coast. In exposed situations, the height of the canopy can be reduced to 3-4m tall. There is a higher density of shrubs where the tree layers are more open. The occurrence of Araucaria cunninghamii i</t>
  </si>
  <si>
    <t>ISSUES: Non-flammable vegetation type.</t>
  </si>
  <si>
    <t>Jardine River NP, KULLA (McIlwraith Range) NP (CYPAL), Endeavour River NP, Jardine River RR, Heathlands RR</t>
  </si>
  <si>
    <t>4, 2, 6, (3)</t>
  </si>
  <si>
    <t>Neldner and Clarkson (in prep), 161</t>
  </si>
  <si>
    <t>Leucopogon yorkensis +/- Asteromyrtus angustifolia closed scrub on dunefields</t>
  </si>
  <si>
    <t>Leucopogon yorkensis shrubs dominate a mid-dense tall shrub layer (2-10m tall). Frequently, this layer provides the majority of the above ground biomass at the site. Thryptomene oligandra, Acacia crassicarpa (spoon tree), Neofabricia myrtifolia (yellow te</t>
  </si>
  <si>
    <t>3.2.17</t>
  </si>
  <si>
    <t>Northern Lakefield NP. Hyptis suaveolens* occurred frequently.</t>
  </si>
  <si>
    <t>SEASON: Early dry season. INTENSITY: Light to moderate. Burn only under mild conditions. INTERVAL: 3-5 years. STRATEGY: Burn less than 10% in any year. Protection relies on broad-scale management of surrounding country with numerous small fires throughout</t>
  </si>
  <si>
    <t>Rinyirru (Lakefield) NP (CYPAL), Cape Melville NP</t>
  </si>
  <si>
    <t>9, 2, 6, (5)</t>
  </si>
  <si>
    <t>Neldner and Clarkson (in prep), 143</t>
  </si>
  <si>
    <t>Melaleuca viridiflora +/- Terminalia muelleri low woodland on old beach ridges</t>
  </si>
  <si>
    <t>Many trees in this unit tend to be clumped, with typical beach ridge species such as Terminalia muelleri (Mueller's damson), Sersalisia sericea and Grevillea parallela (silver oak) in the denser clumps, and Melaleuca spp. and Grevillea spp. dominating the</t>
  </si>
  <si>
    <t>3.2.16</t>
  </si>
  <si>
    <t>3.2.15a: Vegetation community 3.2.15a occurs mainly south of the Jardine River mouth, with a smaller proportion on some Torres Strait islands.
3.2.15b: Vegetation community 3.2.15b occurs in Shelburne Bay dunefields
3.2.15x1: Shelburne Bay</t>
  </si>
  <si>
    <t>STRATEGY: Protection relies on broad-scale management of surrounding country with numerous small fires throughout the year so that wildfires will be very limited in extent. ISSUES: Fire sensitive vegetation.</t>
  </si>
  <si>
    <t>Jardine River NP, Jardine River RR, Possession Island NP</t>
  </si>
  <si>
    <t>Neldner and Clarkson (in prep), 140a; 140b; Stanton, Fell &amp; Gooding (2008), D13a, D13c, D13d, D17i, D8c.</t>
  </si>
  <si>
    <t>Melaleuca viridiflora, Neofabricia myrtifolia woodland on beach ridges</t>
  </si>
  <si>
    <t>Melaleuca viridiflora and Neofabricia myrtifolia low open woodland on beach ridges</t>
  </si>
  <si>
    <t xml:space="preserve">Low open-woodland of Melaleuca viridiflora (broad-leaved paperbark), Neofabricia myrtifolia (yellow teatree) and Thryptomene oligandra or woodland of Corymbia nesophila (Melville Island bloodwood), Asteromyrtus brassii and Callitris intratropica (cypress </t>
  </si>
  <si>
    <t>3.2.15</t>
  </si>
  <si>
    <t>The height of the canopy depends on the degree of exposure to the prevailing winds. In sheltered positions, M. arcana trees grow up to 10 metres tall, while in exposed areas, this species has a multi-stemmed growth form and is only 2.5 metres tall.</t>
  </si>
  <si>
    <t xml:space="preserve">STRATEGY: Protection relies on broad-scale management of surrounding country with numerous small fires throughout the year so that wildfires will be very limited in extent. Exclusion of fire not necessary. ISSUES: Difficult to burn. Will sucker profusely </t>
  </si>
  <si>
    <t>Neldner and Clarkson (in prep), 138; Stanton, Fell &amp; Gooding (2008), D13h.</t>
  </si>
  <si>
    <t>Melaleuca arcana low open forest. Associated with dune swamps</t>
  </si>
  <si>
    <t>Melaleuca arcana low open forest associated with dune swamps</t>
  </si>
  <si>
    <t>Melaleuca arcana (Cape York paperbark) predominates, forming a even, sparse canopy, which may vary in height from 7 to 10 metres. Scattered low shrubs (1-2m tall) are sometimes present. The ground layer is sparse and dominated by graminoids. The soil surf</t>
  </si>
  <si>
    <t>3.2.14</t>
  </si>
  <si>
    <t>East coast. Frequently heavily used by cattle and feral horses. The weedy introduced plant Hyptis suaveolens* (hyptis) is common in the ground layer.</t>
  </si>
  <si>
    <t>Rinyirru (Lakefield) NP (CYPAL), Lama Lama NP (CYPAL), Cape Melville NP</t>
  </si>
  <si>
    <t>9, 6, 4, (1)</t>
  </si>
  <si>
    <t>Neldner and Clarkson (in prep), 123</t>
  </si>
  <si>
    <t>Evergreen notophyll vine forest on beach ridges on the east coast</t>
  </si>
  <si>
    <t>Syzygium suborbiculare (lady apple), Terminalia muelleri (Mueller's damson), Cupaniopsis anacardioides (beach tamarind) and Acacia spp. (wattles) dominate the dense uneven canopy (6-15m tall). Canarium australianum (scrub turpentine) and Gyrocarpus americ</t>
  </si>
  <si>
    <t>3.2.13</t>
  </si>
  <si>
    <t>East coast.</t>
  </si>
  <si>
    <t>High numbers of endemic plant species. The vulnerable species Cycas silvestris and near threatened species and Xanthostemon arenarius occur in this ecosystem.</t>
  </si>
  <si>
    <t>Iron Range NP, Endeavour River NP, Heathlands RR, Jardine River NP, Annan River (Yuku Baja-Muliku) NP</t>
  </si>
  <si>
    <t>2, 1, (4)</t>
  </si>
  <si>
    <t>Neldner and Clarkson (in prep), 121</t>
  </si>
  <si>
    <t>Araucarian microphyll vine forest on coastal dunefields and beach ridges</t>
  </si>
  <si>
    <t>The dense to mid-dense canopy (6-20m tall) is dominated by a variety of species including Asteromyrtus angustifolia, Neofabricia myrtifolia (yellow teatree), Syzygium banksii (Bamaga satinash), Acacia crassicarpa (spoon tree) and Araucaria cunninghamii (H</t>
  </si>
  <si>
    <t>3.2.12</t>
  </si>
  <si>
    <t>The vulnerable species Croton stockeri occurs in this ecosystem.</t>
  </si>
  <si>
    <t>KULLA (McIlwraith Range) NP (CYPAL), Jardine River RR, Iron Range NP, Jardine River NP, [Howick Group NP]</t>
  </si>
  <si>
    <t>1, 4, 6</t>
  </si>
  <si>
    <t>Neldner and Clarkson (in prep), 120</t>
  </si>
  <si>
    <t>Low microphyll vine forest. Occurs on coastal dunes and beach ridges</t>
  </si>
  <si>
    <t>Low microphyll vine forest on coastal dunes and beach ridges</t>
  </si>
  <si>
    <t>Acacia crassicarpa (spoon tree) dominates the mid-dense to dense canopy (6-15m tall). Neofabricia myrtifolia (yellow teatree) and Syzygium banksii (Bamaga satinash) are frequently codominant trees. The sparse to dense sub canopy (2-8m tall) is composed of</t>
  </si>
  <si>
    <t>3.2.11</t>
  </si>
  <si>
    <t>3.2.10a: Starke Coastal Plain. A variation of 3.2.10a was recorded at CORVEG sites 585 &amp; 913. At these sites Eucalyptus tetrodonta dominates the canopy (7-18m tall), with Corymbia stockeri subsp. peninsularis a subdominant canopy species. The sparse shrub</t>
  </si>
  <si>
    <t>SEASON: Dry season. INTENSITY: Various. INTERVAL: 2-5 years. STRATEGY: Begin burning early in the fire season, followed by progressive patch fires burnt through the year. Burn less than 30% in any year. ISSUES: Management of this inherently stable, and fi</t>
  </si>
  <si>
    <t>Cape Melville NP, Annan River (Yuku Baja-Muliku) RR, Rinyirru (Lakefield) NP (CYPAL), Lama Lama NP (CYPAL), Annan River (Yuku Baja-Muliku) NP, KULLA (McIlwraith Range) NP (CYPAL)</t>
  </si>
  <si>
    <t>7, 2, 9, 1, (6), (8), (4)</t>
  </si>
  <si>
    <t>Neldner and Clarkson (in prep), 93, 93b, 92-2</t>
  </si>
  <si>
    <t>Eucalyptus tetrodonta and Corymbia clarksoniana +/- E. brassiana or Erythrophleum chlorostachys woodland on stabilised dunes</t>
  </si>
  <si>
    <t>Woodland to low woodland (and sometimes open-forest) of Eucalyptus tetrodonta (Darwin stringybark) +/- Corymbia clarksoniana (Clarkson's bloodwood). There is usually a sparse sub canopy tree layer and the shrub layer is sparse. A variant dominated by Acac</t>
  </si>
  <si>
    <t>3.2.10</t>
  </si>
  <si>
    <t>SEASON: Mid-dry season. INTENSITY: Moderate to hot. INTERVAL: &gt; 5 years. STRATEGY: Burn late enough in the dry season so that fires will be hot enough to germinate seeds of Acacia and other leguminous spp., but early enough to restrict extent of fires. Bu</t>
  </si>
  <si>
    <t>The only Queensland populations of Eucalyptus phoenicea occur in REs 3.2.9, 3.5.6 and 3.10.7. This species is widely distributed in the Northern Territory and Kimberley region. The near threatened species Xanthostemon arenarius occurs in this ecosystem.</t>
  </si>
  <si>
    <t>Jardine River RR</t>
  </si>
  <si>
    <t>Neldner and Clarkson (in prep), 85-2, 86-2</t>
  </si>
  <si>
    <t>Eucalyptus phoenicea +/- Corymbia nesophila woodland. Occurs on dunefields around Cape Bedford</t>
  </si>
  <si>
    <t>Eucalyptus phoenicea +/- Corymbia nesophila woodland on dunefields around Cape Bedford</t>
  </si>
  <si>
    <t xml:space="preserve">Eucalyptus phoenicea (scarlet gum) dominates the sparse canopy (18-25m tall). Corymbia nesophila (Melville Island bloodwood) is frequently present as a subdominant canopy tree. Acacia crassicarpa (spoon tree), A. flavescens (powder puff wattle), Parinari </t>
  </si>
  <si>
    <t>3.2.9</t>
  </si>
  <si>
    <t>3.2.8b: South-east of bioregion.</t>
  </si>
  <si>
    <t>Jardine River RR, Endeavour River NP</t>
  </si>
  <si>
    <t>4, 3, 2, (6)</t>
  </si>
  <si>
    <t>Neldner and Clarkson (in prep), 83, 82-2; Stanton, Fell &amp; Gooding (2008), D5k, D5m, D5n, D5q, D5t, D5u.</t>
  </si>
  <si>
    <t>Corymbia nesophila +/- C. novoguinensis woodland on old stabilised dunes</t>
  </si>
  <si>
    <t>Corymbia nesophila +/- C. novoguinensis +/- Eucalyptus spp. woodland on old stabilised dunes</t>
  </si>
  <si>
    <t>Open-forest to woodland of Corymbia nesophila (Melville Island bloodwood) +/- C. novoguinensis (bloodwood) +/- E. brassiana (Cape York red gum). There is a very sparse sub canopy tree layer and the shrub layer is usually sparse. Occurs on old stabilised d</t>
  </si>
  <si>
    <t>3.2.8</t>
  </si>
  <si>
    <t>3.2.7b: south east CYP</t>
  </si>
  <si>
    <t>SEASON: Early dry season. INTENSITY: Light to moderate. Burn only under mild conditions. INTERVAL: 3-5 years. STRATEGY: Burn less than 30% in any year. Begin burning early in the fire season, followed by progressive patch fires burnt through the year. ISS</t>
  </si>
  <si>
    <t>Lama Lama NP (CYPAL), Rinyirru (Lakefield) NP (CYPAL), Jardine River RR, Jardine River NP, Heathlands RR, Iron Range NP, Possession Island NP, Cape Melville NP</t>
  </si>
  <si>
    <t>4, 1, 9, 3, 6, 2, (7)</t>
  </si>
  <si>
    <t>Neldner and Clarkson (in prep), 66; Stanton, Fell &amp; Gooding (2008), D5i, D5o.</t>
  </si>
  <si>
    <t>Corymbia intermedia or C. clarksoniana woodland in wet coastal areas</t>
  </si>
  <si>
    <t xml:space="preserve">Corymbia intermedia (pink bloodwood) is the most frequent dominant in the sparse to mid-dense canopy (8-20m tall). C. novoguinensis or C. clarksoniana (Clarkson's bloodwood) may replace C. intermedia in some areas, although the positive identification of </t>
  </si>
  <si>
    <t>3.2.7</t>
  </si>
  <si>
    <t>3.2.6: Widely distributed type. Also occurs in other coastal bioregions. Widely distributed type. Also occurs in other coastal bioregions.
3.2.6b: Masig and Kodel Islands. On Masig Island this community is under threat of fragmentation through clearing fo</t>
  </si>
  <si>
    <t>STRATEGY: No fire management required. Protection relies on broad-scale management of surrounding country with numerous small fires throughout the year so that wildfires will be very limited in extent. ISSUES: Fire sensitive vegetation community. Avoid bu</t>
  </si>
  <si>
    <t>9, 7, 3, 4, (6), (2)</t>
  </si>
  <si>
    <t>Neldner and Clarkson (in prep), 55; Stanton, Fell &amp; Gooding (2008), D10b, D10a, D22b.</t>
  </si>
  <si>
    <t>Casuarina equisetifolia woodland. Occurs on foredunes</t>
  </si>
  <si>
    <t>Casuarina equisetifolia woodland to open forest on foredunes on mainland and islands</t>
  </si>
  <si>
    <t>Casuarina equisetifolia woodland to open-forest, sometimes with an understory of vine thicket species. Occurs on foredunes on mainland and islands. (BVG1M: 28a)
 Major vegetation communities include: 
3.2.6a:  Casuarina equisetifolia (beach sheoak) is the</t>
  </si>
  <si>
    <t>3.2.6</t>
  </si>
  <si>
    <t>3.2.5: West coast and Torres Strait. 3.2.5a (vegetation unit 54A) is a Corymbia tessellaris dominated shrubby woodland. Melaleuca nervosa is usually present as a subdominant tree and Terminalia muelleri (damson) occurs frequently in the canopy. The sparse</t>
  </si>
  <si>
    <t>SEASON: Early to mid-dry season. INTENSITY: Light to moderate. Burn only under mild conditions. INTERVAL: 3-5 years. STRATEGY: Burn less than 30% in any year. No fire management required. ISSUES: Restrict extent and intensity of fires, because intense and</t>
  </si>
  <si>
    <t>Cape Melville NP, Rinyirru (Lakefield) NP (CYPAL), Lama Lama NP (CYPAL), Possession Island NP, Jardine River NP</t>
  </si>
  <si>
    <t>9, 7, 4, (6), (2), (8), (3), (1)</t>
  </si>
  <si>
    <t>Neldner and Clarkson (in prep), 54; Stanton, Fell &amp; Gooding (2008), D14q, D14v, D14t, D6c, D5b, D6g.</t>
  </si>
  <si>
    <t>Acacia crassicarpa +/- Syzygium suborbiculare +/- Parinari nonda woodland. On beach ridges</t>
  </si>
  <si>
    <t>Acacia crassicarpa on coastal dunes and beach ridges woodland to open forest</t>
  </si>
  <si>
    <t xml:space="preserve">Woodland to open-forest of Acacia crassicarpa (spoon tree). In some communities A. crassicarpa can be a subdominant Occurs on coastal dunes and beach ridges. (BVG1M: 28b)
 Major vegetation communities include: 
3.2.5a:  Acacia crassicarpa (spoon tree) is </t>
  </si>
  <si>
    <t>3.2.5</t>
  </si>
  <si>
    <t>3.2.4:  Vegetation community 3.2.4c is restricted in area
3.2.4a: Torres Strait Islands.
3.2.4b: Moa Island in Torres Strait.
3.2.4d: Moa Island in Torres Strait.</t>
  </si>
  <si>
    <t>Provides wetland habitat for flora and fauna.
3.2.4a: Provides wetland habitat for flora and fauna.</t>
  </si>
  <si>
    <t>Cape Melville NP, Possession Island NP, Jardine River RR, Iron Range NP, Lizard Island NP</t>
  </si>
  <si>
    <t>2, 1, 3, 4</t>
  </si>
  <si>
    <t>Neldner and Clarkson (in prep), 53c, 51-2, 47a, 19-2; Stanton, Fell &amp; Gooding (2008), D7a, D7f, D7d, D8b, D7b.</t>
  </si>
  <si>
    <t>Melaleuca leucadendra +/- M. dealbata open forest. In dune swales and swampy areas</t>
  </si>
  <si>
    <t>Melaleuca leucadendra +/- M. dealbata open forest in dune swales and swampy areas</t>
  </si>
  <si>
    <t xml:space="preserve">Open-forest to woodland dominated by Melaleuca spp.+/- Xanthostemon crenulatus or Lophostemon suaveolens (swamp mahogany). A very sparse sub canopy tree layer may be present and the shrub layer ranges from very sparse to mid-dense. A variant dominated by </t>
  </si>
  <si>
    <t>3.2.4</t>
  </si>
  <si>
    <t>West coast of the bioregion and Muralag Is. and Moa Is. In the Torres St. The alien scandent shrub, Cryptostegia grandiflora (rubber vine) was present at all sites sampled.</t>
  </si>
  <si>
    <t>SEASON: Early to mid-dry season. INTENSITY: Light to moderate. Burn only under mild conditions. INTERVAL: 3-5 years. STRATEGY: Burn less than 10% in any year. Protection relies on broad-scale management of surrounding country with numerous small fires thr</t>
  </si>
  <si>
    <t>Possession Island NP, Cape Melville NP</t>
  </si>
  <si>
    <t>9, 7, 4, 1, (6), (3)</t>
  </si>
  <si>
    <t>Neldner and Clarkson (in prep), 49; Stanton, Fell &amp; Gooding (2008), D6d, D7e, D7g.</t>
  </si>
  <si>
    <t>Melaleuca dealbata +/- Acacia crassicarpa open forest. Occurs in dune swales on the west coast</t>
  </si>
  <si>
    <t>Melaleuca dealbata +/- Acacia crassicarpa open forest in dune swales on the west coast</t>
  </si>
  <si>
    <t>Melaleuca dealbata (silver-leaved paperbark) dominates the sparse to mid-dense canopy layer (6-22m tall), often being the only species in this layer. Acacia crassicarpa (thick-podded salwood) and A. leptocarpa are frequent sub canopy trees (3-4m tall) and</t>
  </si>
  <si>
    <t>3.2.3</t>
  </si>
  <si>
    <t>3.2.2: West coast of bioregion and Torres Strait.
3.2.2a: West coast of bioregion and Torres Strait. Areas near settlements and road access are degraded by weeds such as rubber vine and calotropis.
3.2.2b: Restricted to Torres Strait islands.</t>
  </si>
  <si>
    <t>High diversity of vascular plants, many with restricted distributions.
3.2.2b: This vegetation community supports the vulnerable species Dendrobium bigibbum (Cooktown Orchid) and Psydrax reticulata.</t>
  </si>
  <si>
    <t>9, 7, 4, (3)</t>
  </si>
  <si>
    <t>Neldner and Clarkson (in prep), 31; Stanton, Fell &amp; Gooding (2008), D1c, D2p, D2y, D2z, D2a, D2l, D2u, D9b.</t>
  </si>
  <si>
    <t>Semi-deciduous vine thicket on coastal dunes and beach ridges</t>
  </si>
  <si>
    <t>Semi-deciduous vine thicket to vine forest on beach dunes and ridges</t>
  </si>
  <si>
    <t>Semi-deciduous vine thicket to vine forest often with Sterculia quadrifida, Manilkara kauki (Wongai plum) and Terminalia spp. on coastal dunes and beach ridges. Occurs on beach dunes and ridges on mainland and islands (BVG1M: 3b)
 Major vegetation communi</t>
  </si>
  <si>
    <t>3.2.2</t>
  </si>
  <si>
    <t>3.2.1b: Vegetation community 3.2.1b occurs between Starke and Cape Melville. The dominance of deciduous species and the generally lower species diversity distinguishes it from 3.2.1a</t>
  </si>
  <si>
    <t>High numbers of endemic plant species. The vulnerable species Gardenia psidioides and Myrmecodia beccarii and near threatened species Archidendron hirsutum, Cryptocarya claudiana and Syzygium buettnerianum occur in this ecosystem.</t>
  </si>
  <si>
    <t>Cape Melville NP, Jardine River RR, Jardine River NP, Iron Range NP, Annan River (Yuku Baja-Muliku) RR, Turtle Group NP, Annan River (Yuku Baja-Muliku) NP</t>
  </si>
  <si>
    <t>1, 2, 4, 6</t>
  </si>
  <si>
    <t>Neldner and Clarkson (in prep), 20, 20a</t>
  </si>
  <si>
    <t>Evergreen notophyll vine forest on coastal dunes and beach ridges</t>
  </si>
  <si>
    <t>Evergreen notophyll vine forest in coastal dunefield systems</t>
  </si>
  <si>
    <t>Evergreen to semi-evergreen notophyll vine forest dominated by Syzygium forte subsp. forte, Terminalia muelleri (Australian almond), Mimusops elengi (tanjong) and Buchanania arborescens (satinwood). There is a mid-dense to dense uneven canopy and a sparse</t>
  </si>
  <si>
    <t>3.2.1</t>
  </si>
  <si>
    <t>SV</t>
  </si>
  <si>
    <t>Restricted to Saibai and Boigu islands in Torres Strait. Minor impacts from grazing by feral deer.</t>
  </si>
  <si>
    <t>Important estuarine habitat for estuarine crocodile, migratory waders, Jabiru and Sarus Cranes. Cultural resource for traditional fishing and hunting.</t>
  </si>
  <si>
    <t>Stanton, Fell &amp; Gooding (2008), E27a, E27b.</t>
  </si>
  <si>
    <t>Schoenoplectus spp. sedgelands in depressions on tidal flats</t>
  </si>
  <si>
    <t>Schoenoplectus litoralis and Eleocharis dulcis sedgeland to tall sedgeland. Occurs in drainage depressions on tidal flats (BVG1M: 35b)</t>
  </si>
  <si>
    <t>3.1.7</t>
  </si>
  <si>
    <t xml:space="preserve">Great Barrier Reef islands. A variant is Sesuvium portulacastrum closed-herblands. Sarcocornia quinqueflora subsp. quinqueflora and Suaeda australis are frequent subdominant species. These species, together with Tecticornia spp., may dominate some island </t>
  </si>
  <si>
    <t>STRATEGY: No fire management required. ISSUES: Non-flammable vegetation. Low fuel loads and sparse vegetation limits fire spread.</t>
  </si>
  <si>
    <t>Rinyirru (Lakefield) NP (CYPAL), Cape Melville NP, Lama Lama NP (CYPAL), Iron Range NP, Jardine River NP, Annan River (Yuku Baja-Muliku) NP, Howick Group NP, Endeavour River NP, Flinders Group NP, Jardine River RR, Turtle Group NP, [Lizard Island NP], [Th</t>
  </si>
  <si>
    <t>9, 7, 4, 2, 6, (3), (1)</t>
  </si>
  <si>
    <t>Neldner and Clarkson (in prep), 194; Stanton, Fell &amp; Gooding (2008), E25a, E25b.</t>
  </si>
  <si>
    <t>Sparse herbland or bare saltpans. Associated with salt plains and saline flats</t>
  </si>
  <si>
    <t>Sparse herbland or bare saltpans on salt plains and saline flats</t>
  </si>
  <si>
    <t>Most of the ground surface is bare. Tecticornia spp. (samphires) predominate in some areas forming a very sparse-herbland (0.1-0.5m tall). Sporobolus virginicus (saltwater couch) and Xerochloa imberbis may be dominant in small patches. Low rises in the sa</t>
  </si>
  <si>
    <t>3.1.6</t>
  </si>
  <si>
    <t>Lakefield and on west coast. Scattered clumps of Parkinsonia aculeata* (parkinsonia) shrubs may occur in some areas.</t>
  </si>
  <si>
    <t>SEASON: Early dry season. INTENSITY: Cool. INTERVAL: Annual. STRATEGY: Burn only under mild conditions.</t>
  </si>
  <si>
    <t>Rinyirru (Lakefield) NP (CYPAL), Lama Lama NP (CYPAL)</t>
  </si>
  <si>
    <t>9, 7, 8, (3), (6)</t>
  </si>
  <si>
    <t>Neldner and Clarkson (in prep), 185; Stanton, Fell &amp; Gooding (2008), E26a.</t>
  </si>
  <si>
    <t>Sporobolus virginicus closed tussock grassland. Occurs on coastal plains</t>
  </si>
  <si>
    <t>Sporobolus virginicus closed tussock grassland on coastal plains</t>
  </si>
  <si>
    <t>Sporobolus virginicus (saltwater couch) dominates dense, often monospecific swards (20-60cm high). Woody plants are generally absent, although on the western coastline scattered mangroves shrubs (0.5-1m tall) are present in some areas. A few grasses and f</t>
  </si>
  <si>
    <t>3.1.5</t>
  </si>
  <si>
    <t>9, 6, 4, 2, (3), (5), (8)</t>
  </si>
  <si>
    <t>Neldner and Clarkson (in prep), 160. Stanton, Fell &amp; Gooding (2008), E23a.</t>
  </si>
  <si>
    <t>Excoecaria agallocha +/- Aegiceras corniculatum closed scrub. Upper tidal reaches of rivers</t>
  </si>
  <si>
    <t>Excoecaria agallocha +/- Aegiceras corniculatum closed scrub on upper tidal reaches of rivers</t>
  </si>
  <si>
    <t>Multi-stemmed Excoecaria agallocha trees usually dominate the mid-dense to dense canopy (8-15m tall). Lumnitzera racemosa may dominate at some localities, while Avicennia marina is a frequent subdominant canopy tree. Aegiceras corniculatum dominates the v</t>
  </si>
  <si>
    <t>3.1.4</t>
  </si>
  <si>
    <t>Rinyirru (Lakefield) NP (CYPAL), Cape Melville NP, Jardine River NP, Endeavour River NP, Annan River (Yuku Baja-Muliku) NP, Iron Range NP, Howick Group NP, Lama Lama NP (CYPAL), Flinders Group NP, Turtle Group NP, Jardine River RR, Lizard Island NP, [Ende</t>
  </si>
  <si>
    <t>7, 4, 9, 1, 2</t>
  </si>
  <si>
    <t>Neldner and Clarkson (in prep), 132</t>
  </si>
  <si>
    <t>Ceriops tagal +/- Avicennia marina low closed forest. Extensive on intertidal areas</t>
  </si>
  <si>
    <t>Ceriops tagal +/- Avicennia marina low closed forest on intertidal areas</t>
  </si>
  <si>
    <t>Ceriops tagal (yellow mangrove) frequently forms almost pure stands. The canopy is even and dense (3-16m tall). The dark buttressed trunks of this species are a distinctive feature of this unit. The smooth light-coloured trunks of Avicennia marina (grey m</t>
  </si>
  <si>
    <t>3.1.3</t>
  </si>
  <si>
    <t>3.1.2a: Most extensive around Saibai and Boigu Islands and Princess Charlotte Bay.</t>
  </si>
  <si>
    <t>Rinyirru (Lakefield) NP (CYPAL), Cape Melville NP, Endeavour River NP, Annan River (Yuku Baja-Muliku) NP, Howick Group NP, Three Islands Group NP, [Possession Island NP], [Round Island CP]</t>
  </si>
  <si>
    <t>9, 3, 6, 2, (5), (8)</t>
  </si>
  <si>
    <t>Neldner and Clarkson (in prep), 131. Stanton, Fell &amp; Gooding (2008), E24c, D23c.</t>
  </si>
  <si>
    <t>Avicennia marina +/- Ceriops tagal low open forest landward side of mangroves</t>
  </si>
  <si>
    <t>Avicennia marina (grey mangrove) low open forest on landward side of tidal zone</t>
  </si>
  <si>
    <t>Low to tall open-forest of Avicennia marina (grey mangrove) Associated with landward side of mangroves (BVG1M: 35a)
 Major vegetation communities include: 
3.1.2a: Estuarine wetlands (e.g. mangroves). Avicennia marina (grey mangrove) dominates the mid-den</t>
  </si>
  <si>
    <t>3.1.2</t>
  </si>
  <si>
    <t xml:space="preserve">3.1.1: Wenlock, Ducie, Pascoe and McIvor Rivers. Lines tidal rivers. Vegetation communities 3.1.1b &amp; 3.1.1c only occur in small areas throughout the bioregion.
3.1.1a: Wenlock, Ducie, Pascoe and McIvor Rivers.
3.1.1b: This vegetation community is limited </t>
  </si>
  <si>
    <t>Highest structural and floristic development of mangroves in Australia. Important habitat for estuarine crocodiles, and vulnerable butterfly Hypochrysops apollo and two other jewel butterflies H. narcissus and H. apelles.</t>
  </si>
  <si>
    <t>Rinyirru (Lakefield) NP (CYPAL), Cape Melville NP, Jardine River NP, Howick Group NP, Endeavour River NP, Iron Range NP, Flinders Group NP, Annan River (Yuku Baja-Muliku) NP, Jardine River RR, Heathlands RR, Turtle Group NP, Three Islands Group NP, Forbes</t>
  </si>
  <si>
    <t>7, 3, 4, 1, 9, 2, (6)</t>
  </si>
  <si>
    <t>Neldner and Clarkson (in prep), 34, 34A, 34B. Stanton, Fell &amp; Gooding (2008), E24b, E24d, E12b.</t>
  </si>
  <si>
    <t>Closed forest of Rhizophora stylosa +/- Bruguiera gymnorhiza. Occurs as outer mangroves</t>
  </si>
  <si>
    <t>Rhizophora stylosa +/- Bruguiera gymnorhiza closed forest. Occurs as outer mangroves</t>
  </si>
  <si>
    <t>Closed-forest to low closed-forest of Rhizophora stylosa (red mangrove) and/or Bruguiera gymnorhiza (large-fruited orange mangrove). A sparse to open shrub layer usually occurs. The mangrove species mix can vary with the influence of freshwater and spring</t>
  </si>
  <si>
    <t>3.1.1</t>
  </si>
  <si>
    <t>2.12.1:  Includes a number of regional ecosystems that are all outliers of adjacent bioregions.</t>
  </si>
  <si>
    <t>9, 6, 4, (5)</t>
  </si>
  <si>
    <t>Christian et al. (1954), Redbank; Galloway et al. (1970), Starcke, Arkara; Perry et al. (1964), Quamby, Kuridala, Kilbogie, Leichhardt, Belmore, Georgetown</t>
  </si>
  <si>
    <t>Eucalypt woodland and deciduous woodland on hills on granitic rocks</t>
  </si>
  <si>
    <t>Eucalyptus spp. and Corymbia spp. woodlands, and deciduous low woodlands. Occurs on hills on acid igneous or acid volcanic rocks; skeletal soils. (BVG1M: 13a)
 Major vegetation communities include: 
2.12.1a:  Eucalyptus crebra or E. cullenii open shrublan</t>
  </si>
  <si>
    <t>2.12.1</t>
  </si>
  <si>
    <t>2.11.1:  Includes a number of regional ecosystems that are all outliers of adjacent bioregions.</t>
  </si>
  <si>
    <t>Christian et al. (1954), Mount Isa; Galloway et al. (1970), Starcke, Maytown, Arkara; Perry et al. (1964), Quamby, Kuridala, Kilbogie, Leichhardt, Belmore</t>
  </si>
  <si>
    <t>Eucalypt woodland and deciduous woodland on stony hills on folded sediments</t>
  </si>
  <si>
    <t>Eucalyptus spp. and Corymbia spp. woodlands and deciduous low woodlands. Occurs on hills on deformed and metamorphosed sediments; skeletal soils, loams and texture-contrast soils. (BVG1M: 13a)
 Major vegetation communities include: 
2.11.1a:  Eucalyptus c</t>
  </si>
  <si>
    <t>2.11.1</t>
  </si>
  <si>
    <t>The springs on quartzose sandstone are within Great Artesian Basin recharge areas. The spring wetlands in some instances have been degraded by stock trampling and pig rooting.</t>
  </si>
  <si>
    <t>STRATEGY: Buffer as indicated by fuel build-up in surrounding vegetation. ISSUES: Non-flammable, not threatened by fire.</t>
  </si>
  <si>
    <t>Regionally significant refuge for remote plant populations and endangered flora species, Eriocaulon carsonii. Provides wetland habitat for a flora and fauna.</t>
  </si>
  <si>
    <t>9, 8, (6)</t>
  </si>
  <si>
    <t>Springs associated with quartzose sandstone or lateritised sandstone gullies and gorges</t>
  </si>
  <si>
    <t>Springs. Occurs on quartzose sandstone or lateritised sandstone gully's and gorges. (BVG1M: 34e)</t>
  </si>
  <si>
    <t>2.10.8</t>
  </si>
  <si>
    <t>Includes a number of regional ecosystems on outliers of sandstone from subregion 4 of the Northwest Highlands bioregion</t>
  </si>
  <si>
    <t>Lawn Hill NP, Lawn Hill (Arthur Creek) RR, Lawn Hill (Widdallion) RR</t>
  </si>
  <si>
    <t>Christian et al. (1954), Redbank, Robinson</t>
  </si>
  <si>
    <t>Eucalypt woodland on Precambrian sandstones</t>
  </si>
  <si>
    <t>Shrubby Eucalyptus spp. and Corymbia spp. woodlands, usually with a Triodia spp. grass cover. Occurs on low rocky hills on gently sloping Proterozoic sandstones; skeletal soils. (BVG1M: 12a)</t>
  </si>
  <si>
    <t>2.10.7</t>
  </si>
  <si>
    <t>Galloway et al. (1970), Starcke; Perry et al. (1964), Boorooman</t>
  </si>
  <si>
    <t>Paperbark (Melaleuca spp.) low open woodland on ledges on skeletal soils</t>
  </si>
  <si>
    <t>Melaleuca spp. low open woodland on ledges on skeletal soils</t>
  </si>
  <si>
    <t>Low woodlands and low open-woodlands of Melaleuca spp. and/or Eucalyptus shirleyi. Occurs on ledges on margins and stepped valleys of dissected plateaus on Mesozoic sandstones; shallow texture contrast soils. (BVG1M: 21b)
 Major vegetation communities inc</t>
  </si>
  <si>
    <t>2.10.6</t>
  </si>
  <si>
    <t>9, 6, (4), (5)</t>
  </si>
  <si>
    <t>Galloway et al. (1970), Starcke; Perry et al. (1964), Torwood, Ortona, Strathpark, Boorooman, Hampstead</t>
  </si>
  <si>
    <t>Lancewood (Acacia shirleyi) woodland and spinifex (Triodia pungens) hummock grassland on scarps and stony ledges</t>
  </si>
  <si>
    <t>Acacia shirleyi woodland and Triodia pungens hummock grassland on scarps and stony ledges</t>
  </si>
  <si>
    <t>Acacia shirleyi woodland over bare ground, annuals and Triodia pungens. Occurs on plateau surfaces and margins on Mesozoic sandstones; skeletal soils and rock outcrop. (BVG1M: 24a)
 Major vegetation communities include: 
2.10.5a:  Acacia shirleyi, Corymbi</t>
  </si>
  <si>
    <t>2.10.5</t>
  </si>
  <si>
    <t>2.10.4b: Found on Blackdown and Bulimba Stns, Bulleringa NP, Survey required to verify condition.</t>
  </si>
  <si>
    <t>Perry et al. (1964), Ortona, Strathpark, Hampstead, Torwood</t>
  </si>
  <si>
    <t>Georgetown box (Eucalyptus microneura) woodland and spinifex (Triodia pungens) hummock grassland on scarps and stony ledges</t>
  </si>
  <si>
    <t>Eucalyptus microneura woodland and Triodia pungens hummock grassland on scarps and stony ledges</t>
  </si>
  <si>
    <t>Eucalyptus microneura low woodland with bare ground and patches of Triodia pungens. Occurs on scarps and valley sides on Mesozoic sandstones; skeletal sands and shallow clays. (BVG1M: 18d)
 Major vegetation communities include: 
2.10.4a:  Eucalyptus micro</t>
  </si>
  <si>
    <t>2.10.4</t>
  </si>
  <si>
    <t>Subject to widespread timber harvesting. Survey urgently required to verify status and to identify areas significant for fauna.</t>
  </si>
  <si>
    <t>SEASON: Progressive early to mid-dry season, followed by storm time. INTENSITY: Various. INTERVAL: 1-5 years. STRATEGY: Burn less than 30% in any year. Buffering unnecessary as vegetation community fire tolerant. Begin burning early in the fire season, wi</t>
  </si>
  <si>
    <t>Bioclimatic isolate containing isolated and unusual occurrences of a number of flora and fauna species e.g. greater glider Petauroides volans.</t>
  </si>
  <si>
    <t>9, 9.2, (9.5)</t>
  </si>
  <si>
    <t>Ironbark (Eucalyptus spp.), lemon-scented gum (Corymbia citriodora) and white mahogany (Eucalyptus acmenoides) open forest on high plateaus on earths and sands</t>
  </si>
  <si>
    <t>Eucalyptus spp., Corymbia citriodora and Eucalyptus acmenoides open forest on high plateaus on earths and sands</t>
  </si>
  <si>
    <t>Eucalyptus spp., Corymbia citriodora, Corymbia spp. +/- E. acmenoides +/- Angophora leiocarpa open forest with scattered low trees and a well developed grassy understorey. Occurs on high altitude sandstone plateaus; red and yellow earths, some sandy soils</t>
  </si>
  <si>
    <t>2.10.3</t>
  </si>
  <si>
    <t>2.10.2:  Some areas subject to timber harvesting. Widespread and diverse ecosystem requiring further analysis.</t>
  </si>
  <si>
    <t>Bulleringa NP, Porcupine Gorge NP, Blackbraes NP, White Mountains NP</t>
  </si>
  <si>
    <t>9, 6, (9.5), (3.1), (10.2)</t>
  </si>
  <si>
    <t>Galloway et al. (1970), Starcke; Perry et al. (1964), Torwood, Boorooman, Ortona, Hampstead</t>
  </si>
  <si>
    <t>Mixed eucalypt woodland on plateaus, mesas and scarps on shallow soils</t>
  </si>
  <si>
    <t xml:space="preserve">Woodland or open-forests usually including some combination of Corymbia gilbertensis, C. pocillum, C. serendipita, Eucalyptus crebra, E. miniata, E. shirleyi, E. similis, E. cullenii and E. tetrodonta. Occurs on plateaus, mesas and scarps on Jurassic and </t>
  </si>
  <si>
    <t>2.10.2</t>
  </si>
  <si>
    <t>5, 9</t>
  </si>
  <si>
    <t>Perry et al. (1964), Strathpark, Esmeralda, Strathmore, Hampstead</t>
  </si>
  <si>
    <t>Georgetown box (Eucalyptus microneura) woodland on plains on deeply weathered sandstones, on sands and earths</t>
  </si>
  <si>
    <t>Eucalyptus microneura woodland on undulating plains on sandstones with sands and earths</t>
  </si>
  <si>
    <t>Eucalyptus microneura woodland. Grassy understorey includes Aristida spp. and Chrysopogon fallax. Occurs on undulating plains on Mesozoic sandstones; deep sand, some yellow earths. (BVG1M: 18d)
 Major vegetation communities include: 
2.10.1a:  Corymbia se</t>
  </si>
  <si>
    <t>2.10.1</t>
  </si>
  <si>
    <t>2.9.7:  Extensive pasture development has occurred in area. More information required to confirm conservation status.
2.9.7x1: Around Wrotham Park</t>
  </si>
  <si>
    <t xml:space="preserve">SEASON: Mid-dry season. INTENSITY: Light to moderate. INTERVAL: 1-5 years. STRATEGY: Burn less than 30% in any year. Maintaining a fire mosaic will ensure protection of animal habitats and mitigate against wildfires. ISSUES: Moisture retention means that </t>
  </si>
  <si>
    <t>6, 8, (4), (2)</t>
  </si>
  <si>
    <t>Galloway et al. (1970), Brixton, Maple</t>
  </si>
  <si>
    <t>Eucalyptus chlorophylla woodland on lowlands on earths and clays</t>
  </si>
  <si>
    <t>Eucalyptus chlorophylla woodland. Occurs on plains on shallow unconsolidated Tertiary deposits overlying Tertiary and Cretaceous mudstones; loamy yellow earths, some brown clays with gravel and lateritic concretions. (BVG1M: 18c)
 Major vegetation communi</t>
  </si>
  <si>
    <t>2.9.7</t>
  </si>
  <si>
    <t>2.9.6:  Area has been subject to extensive pasture development. Severe infestation by *Cryptostegia grandiflora (rubber vine). More information required to confirm conservation status.
2.9.6a: Around Bulleringa and Torwood.</t>
  </si>
  <si>
    <t>SEASON: Early to mid-dry season, with occasional storm burn or late dry season fire of limited extent. INTENSITY: Hot. INTERVAL: 1-5 years. STRATEGY: Burn less than 30% in any year. ISSUES: Fire exclusion and/or mild early dry season fires will benefit br</t>
  </si>
  <si>
    <t>6, 4, 8, (3)</t>
  </si>
  <si>
    <t>Galloway et al. (1970), Annaly, Brixton</t>
  </si>
  <si>
    <t>Paperbark (Melaleuca spp.) and bloodwood (Corymbia polycarpa) woodland on pale earths on mudstones</t>
  </si>
  <si>
    <t>Melaleuca spp. And Corymbia polycarpa woodland on pale earths on mudstones</t>
  </si>
  <si>
    <t>Melaleuca citrolens and M. viridiflora. woodland with Corymbia polycarpa, Eucalyptus persistens, E. microneura and Petalostigma banksii. Occurs on undulating lowlands and footslopes on Cretaceous and early Tertiary mudstones; bleached grey and brown earth</t>
  </si>
  <si>
    <t>2.9.6</t>
  </si>
  <si>
    <t>Subject to loss of ground cover due to high total grazing pressures, and to clearing for pasture development.</t>
  </si>
  <si>
    <t>SEASON: Avoid fires at hottest time of year. INTENSITY: Moderate. INTERVAL: 6-10 years. STRATEGY: Burn less than 30% in any year. Buffer as indicated by fuel build-up in surrounding vegetation. ISSUES: Protect from fires until gidgee old enough to produce</t>
  </si>
  <si>
    <t>8, (2)</t>
  </si>
  <si>
    <t>Perry et al. (1964), Korong, Percol, Murgulla, Bylong</t>
  </si>
  <si>
    <t>Gidgee (Acacia cambagei) low woodland in depressions on sand plains</t>
  </si>
  <si>
    <t>Acacia cambagei low woodland in depressions on sand plains</t>
  </si>
  <si>
    <t>Acacia cambagei low woodlands. Occurs on depressions in sandplains, where underlying Cretaceous sediments are exposed; calcareous cracking clays. (BVG1M: 26a)</t>
  </si>
  <si>
    <t>2.9.5</t>
  </si>
  <si>
    <t>2.9.4:  Subject to clearing for pasture development and to loss of ground cover due to high total grazing pressures. Survey required to verify condition.
2.9.4a: Central and southern parts of Donors Plateau subregion.
2.9.4ax40: Central and southern parts</t>
  </si>
  <si>
    <t xml:space="preserve">SEASON: See issues. INTENSITY: Moderate. INTERVAL: 6-10 years. STRATEGY: Burn less than 30% in any year. Buffer as indicated by fuel build-up in surrounding vegetation. ISSUES: Too frequent fire may disadvantage and reduce extent of this vegetation type. </t>
  </si>
  <si>
    <t>8, 2, (3), (1.3), (5)</t>
  </si>
  <si>
    <t>Neldner (1991), 8, 26, 44; Perry et al. (1964), Punchbowl, Cowan, Donaldson, Donors</t>
  </si>
  <si>
    <t>Gidgee (Acacia cambagei) low woodland on shales on cracking clays</t>
  </si>
  <si>
    <t>Acacia cambagei low woodland on shales with cracking clay soils</t>
  </si>
  <si>
    <t>Acacia cambagei low woodlands, with an understorey dominated by Astrebla spp., Dichanthium spp. or Enneapogon spp. Includes small areas of Enneapogon spp. grassland. Occurs on gently undulating downs on fine-textured Cretaceous sediments; calcareous crack</t>
  </si>
  <si>
    <t>2.9.4</t>
  </si>
  <si>
    <t>2.9.3: Area has been subject to extensive pasture development. More information required to verify conservation status. Area has been subject to extensive pasture development. More information required to verify conservation status.
2.9.3a:  The introduce</t>
  </si>
  <si>
    <t>STRATEGY: Burn less than 30% in any year. Buffer as indicated by fuel build-up in surrounding vegetation. ISSUES: Species in this vegetation unit may be eliminated by fire. Exclude fire, wherever possible.</t>
  </si>
  <si>
    <t>An isolated example of closed forest, very limited extent (c.48ha).</t>
  </si>
  <si>
    <t>Galloway et al. (1970), Maple, Brixton</t>
  </si>
  <si>
    <t>Deciduous scrub and grasslands on deep cracking clays on mudstones</t>
  </si>
  <si>
    <t>Complex of deciduous scrub (including Terminalia spp., Lysiphyllum cunninghamii and Dendrolobium umbellatum) and grassland (including Themeda triandra, Sarga plumosum, Heteropogon contortus, Dichanthium spp. and Iseilema spp.). Scattered Eucalyptus micron</t>
  </si>
  <si>
    <t>2.9.3</t>
  </si>
  <si>
    <t>8, 1.3, (2), (3)</t>
  </si>
  <si>
    <t>Perry et al. (1964), Punchbowl, Cowan, Donaldson, Donors, Manrika</t>
  </si>
  <si>
    <t>Blue grass (Dichanthium spp.), browntop downs (Eulalia aurea) grassland on shales on cracking clays</t>
  </si>
  <si>
    <t>Dichanthium spp., Eulalia aurea grassland on shales with cracking clays soils</t>
  </si>
  <si>
    <t>Dichanthium spp. and Eulalia aurea grassland +/- Aristida latifolia. Occurs on rolling downs on fine-grained Cretaceous sediments; calcareous cracking clays. (BVG1M: 30b)
 Major vegetation communities include: 
2.9.2x2:  Eucalyptus leucophloia subsp. Euro</t>
  </si>
  <si>
    <t>2.9.2</t>
  </si>
  <si>
    <t>2.9.1: Outlier of Mitchell Grass Downs bioregion.
2.9.1ax40: Extensive areas in the southern and western parts of the bioregion.
2.9.1b:  Acacia farnesiana frequently present.
2.9.1bx40:  Acacia farnesiana frequently present.</t>
  </si>
  <si>
    <t>Lawn Hill (Gregory) RR, Boodjamulla (Lawn Hill) NP</t>
  </si>
  <si>
    <t>3, 8, 5, 2</t>
  </si>
  <si>
    <t>Neldner (1991), 42; Perry et al. (1964), Julia, Donaldson, Donors, Cowan, Percol</t>
  </si>
  <si>
    <t>Mitchell grass (Astrebla spp.) grassland downs on shales on cracking clays</t>
  </si>
  <si>
    <t>Astrebla spp. grassland downs on shales with cracking clays soils</t>
  </si>
  <si>
    <t>Astrebla squarrosa and A. lappacea grassland. Occurs on rolling downs on fine-grained Cretaceous sediments; calcareous cracking clays. (BVG1M: 30b)
 Major vegetation communities include: 
2.9.1a:  Astrebla pectinata and/or Aristida latifolia +/- Bothrioch</t>
  </si>
  <si>
    <t>2.9.1</t>
  </si>
  <si>
    <t>Includes a number of regional ecosystems on basalt.</t>
  </si>
  <si>
    <t>Perry et al. (1964), Boonderoo</t>
  </si>
  <si>
    <t>Eucalypt woodland on hills and lowlands on basalts</t>
  </si>
  <si>
    <t>Eucalyptus spp. and Corymbia spp. woodlands. Occurs on narrow plains and rocky slopes on basalts; skeletal soils and krasnozems. (BVG1M: 11)</t>
  </si>
  <si>
    <t>2.8.1</t>
  </si>
  <si>
    <t>7, (1.4)</t>
  </si>
  <si>
    <t>Christian et al. (1954), Westmoreland</t>
  </si>
  <si>
    <t>Terminalia canescens and rough-leaved bloodwood (Corymbia setosa subsp. pedicellaris) woodland on dissected plateau margins on skeletal soils</t>
  </si>
  <si>
    <t>Terminalia canescens and Corymbia setosa subsp. pedicellaris woodland on dissected plateau margins on skeletal soils</t>
  </si>
  <si>
    <t>Woodland dominated by Terminalia canescens and Corymbia setosa subsp. setosa. Common associates include Eucalyptus leucophylla, Erythrophleum chlorostachys, Ventilago viminalis and Cochlospermum gregorii. Occasionally Corymbia confertiflora, C. grandifoli</t>
  </si>
  <si>
    <t>2.7.5</t>
  </si>
  <si>
    <t>19a</t>
  </si>
  <si>
    <t>8, 7, 1.4, (2)</t>
  </si>
  <si>
    <t>Snappy gum (Eucalyptus leucophloia) low woodland on lateritic scarps on skeletal soils</t>
  </si>
  <si>
    <t>Eucalyptus leucophloia low woodland on lateritic scarps on skeletal soils</t>
  </si>
  <si>
    <t>Eucalyptus leucophloia woodland. Shrub layer includes Acacia spp., Petalostigma quadriloculare, Senna venusta and Calytrix exstipulata. Grass layer dominated by Triodia pungens. Occurs on dissected landward margins of Tertiary surfaces; skeletal soils. (B</t>
  </si>
  <si>
    <t>2.7.4</t>
  </si>
  <si>
    <t>8, 7, (2), (3), (1.3)</t>
  </si>
  <si>
    <t>Perry et al. (1964), Cowan, Punchbowl, Donors, Korong, Manrika, Normanton</t>
  </si>
  <si>
    <t>Spinifex (Triodia spp.) grassland on plateaus on skeletal soils and shallow earths</t>
  </si>
  <si>
    <t>Triodia spp. grassland on plateaus on skeletal soils and shallow earths</t>
  </si>
  <si>
    <t>Triodia pungens grassland, usually with scattered Eucalyptus leucophloia and/or E. pruinosa. Other occasional trees include Eucalyptus leucophylla, Corymbia setosa subsp. setosa and Terminalia canescens. Shrub understorey of Acacia spp. Small areas of Euc</t>
  </si>
  <si>
    <t>2.7.3</t>
  </si>
  <si>
    <t>2.7.2:  Variable ecosystem requiring further analysis.
2.7.2a: Isolated patches west of the upper Gilbert River.
2.7.2b: Near Esmeralda</t>
  </si>
  <si>
    <t>6, 9, 5, 4, (9.1), (8)</t>
  </si>
  <si>
    <t>Perry et al. (1964), Dandry, Strathmore (north), Abingdon</t>
  </si>
  <si>
    <t>Lancewood (Acacia shirleyi), silver-leaved ironbark (Eucalyptus shirleyi), rough-leaved bloodwood (Corymbia setosa subsp. pedicellaris) or paperbark (Melaleuca acacioides) woodland on low scarps on skeletal soils</t>
  </si>
  <si>
    <t>Acacia shirleyi, Eucalyptus shirleyi, Corymbia setosa subsp. pedicellaris or Melaleuca acacioides woodland on low scarps on skeletal soils</t>
  </si>
  <si>
    <t>Variety of communities of restricted extent, including Eucalyptus microneura woodland with Aristida spp. or Triodia spp. Small areas of Acacia shirleyi or Eucalyptus shirleyi woodlands and Triodia pungens grassland. In the far south Corymbia setosa subsp.</t>
  </si>
  <si>
    <t>2.7.2</t>
  </si>
  <si>
    <t>2.7.1:  Information on condition required.
2.7.1x2b: Found on Torwood Stn and Bulleringa NP Information on condition required.</t>
  </si>
  <si>
    <t>SEASON: See issues. INTENSITY: Moderate to hot. INTERVAL: &gt;5 years. STRATEGY: Burn less than 10% in any year. Buffer as indicated by fuel build-up in surrounding vegetation. ISSUES: Patch burning reduces spread of wildfires, and ensures a variety of ages.</t>
  </si>
  <si>
    <t>Staaten River NP, Bulleringa NP</t>
  </si>
  <si>
    <t>Galloway et al. (1970), Annaly</t>
  </si>
  <si>
    <t>Lancewood (Acacia shirleyi) low open forest or Melaleuca tamariscina shrubland on laterised mudstones on skeletal soils</t>
  </si>
  <si>
    <t>Acacia shirleyi low open forest or Melaleuca tamariscina shrubland on laterised mudstones on skeletal soils</t>
  </si>
  <si>
    <t>Acacia shirleyi low open-forest and Melaleuca tamariscina shrubland. Occurs on breakaways and adjacent footslopes on silicified or lateritised Tertiary and Cretaceous mudstones; rock outcrop and skeletal soils. (BVG1M: 24a)
 Major vegetation communities i</t>
  </si>
  <si>
    <t>2.7.1</t>
  </si>
  <si>
    <t>2.5.16:  Gully erosion usually active. This ecosystem poorly known. More information required to verify condition and extent.</t>
  </si>
  <si>
    <t>Staaten River NP, Errk Oykangand NP (CYPAL)</t>
  </si>
  <si>
    <t>Galloway et al. (1970), Leinster, Dunbar</t>
  </si>
  <si>
    <t>Melaleuca foliolosa shrubland on dissected plains on alkaline earths and texture contrast soil</t>
  </si>
  <si>
    <t xml:space="preserve">Melaleuca foliolosa shrubland. Sparse ground cover of Schizachyrium spp., Aristida spp., and sedges (Cyperaceae). Occurs on dissected areas on Tertiary and early Quaternary deposits; alkaline grey and brown earths and texture contrast soils. (BVG1M: 21b)
</t>
  </si>
  <si>
    <t>2.5.16</t>
  </si>
  <si>
    <t>2.5.15c: Around Elizabeth Creek, west of Chillagoe.</t>
  </si>
  <si>
    <t>4, 7, 6, (1), (1.4)</t>
  </si>
  <si>
    <t>Galloway et al. (1970), Dunbar, Leinster, Mottle, Balurga, Strathmore (north), Cumbulla; Neldner and Clarkson (1995), 153, 157, 164, 165; Perry et al. (1964), Mayvale</t>
  </si>
  <si>
    <t>Paperbark (Melaleuca spp.) woodland on plains on earths and podsolics (north)</t>
  </si>
  <si>
    <t>Melaleuca spp. woodland on plains on earths and podsolics (north)</t>
  </si>
  <si>
    <t>Low woodland dominated by Melaleuca spp. including M. nervosa, M. acacioides and M. stenostachya. Corymbia polycarpa or Eucalyptus microneura sometimes occur as emergents. Associated trees include Terminalia platyptera, Lysiphyllum cunninghamii, Grevillea</t>
  </si>
  <si>
    <t>2.5.15</t>
  </si>
  <si>
    <t>Staaten River NP</t>
  </si>
  <si>
    <t>5, (6), (3), (4), (9)</t>
  </si>
  <si>
    <t>Perry et al. (1964), Claraville, Mayvale, Strathmore</t>
  </si>
  <si>
    <t>Paperbark (Melaleuca spp.) woodland on plains on earths and podsolics (south)</t>
  </si>
  <si>
    <t>Melaleuca spp. low woodland on plains on earths and podsolics (south)</t>
  </si>
  <si>
    <t>Melaleuca nervosa, M. viridiflora, M. acacioides and Asteromyrtus symphyocarpa low woodland. Other occasional trees include Terminalia platyptera, Lysiphyllum cunninghamii, Grevillea parallela, Eucalyptus microneura, Dolichandrone heterophylla, Maytenus c</t>
  </si>
  <si>
    <t>2.5.14</t>
  </si>
  <si>
    <t>7, 1.4, (1)</t>
  </si>
  <si>
    <t>Long-fruited bloodwood (Corymbia polycarpa) woodland on sand plains on lateritic podsolic soils</t>
  </si>
  <si>
    <t>Corymbia polycarpa woodland on sand plains on lateritic podsolic soils</t>
  </si>
  <si>
    <t>Corymbia polycarpa woodland. Corymbia ferruginea subsp. ferruginea occurs occasionally and a variable shrub layer of Acacia spp., Petalostylis labicheoides, Jacksonia odontoclada, Grevillea wickhamii, G. dryandri and Distichostemon spp. may be present. Th</t>
  </si>
  <si>
    <t>2.5.13</t>
  </si>
  <si>
    <t>8, 2, 3, 7, 1.3</t>
  </si>
  <si>
    <t>Perry et al. (1964), Korong, Manrika, Donors, Donaldson, Cowan, Punchbowl, Normanton, Murgulla</t>
  </si>
  <si>
    <t>Silver-leaved box (Eucalyptus pruinosa) low woodland on plains and low rises on red and yellow earths</t>
  </si>
  <si>
    <t>Eucalyptus pruinosa low woodland on plains and low rises on red and yellow earths</t>
  </si>
  <si>
    <t>Eucalyptus pruinosa low woodland. Sparse shrub understorey. Grasses include Aristida spp. and Sehima nervosum with Eulalia aurea and Dichanthium fecundum in depressions and Triodia pungens on shallower soils. Occurs on lower slopes of Tertiary plateau sur</t>
  </si>
  <si>
    <t>2.5.12</t>
  </si>
  <si>
    <t>Christian et al. (1954), Westmoreland; Perry et al. (1964), Punchbowl, Normanton, Donaldson</t>
  </si>
  <si>
    <t>Snappy gum (Eucalyptus leucophloia) low open woodland on plains on lateritic podsolic soils</t>
  </si>
  <si>
    <t>Eucalyptus leucophloia low open woodland on plains on lateritic podsolic soils</t>
  </si>
  <si>
    <t xml:space="preserve">Woodland of Eucalyptus leucophloia, with a sparse to dense shrub understorey of Acacia spp. Scattered Corymbia setosa subsp. setosa and/or Eucalyptus pruinosa may also be present. The ground cover is usually dominated by Triodia pungens. Occurs on gentle </t>
  </si>
  <si>
    <t>2.5.11</t>
  </si>
  <si>
    <t>Christian et al. (1954), Keighran</t>
  </si>
  <si>
    <t>Western box (Eucalyptus leucophylla), western bloodwood (Corymbia terminalis) and Darwin box (Eucalyptus tectifica) woodland on sand plains on podsolic soils</t>
  </si>
  <si>
    <t>Eucalyptus leucophylla, Corymbia terminalis and Eucalyptus tectifica woodland on sand plains on podsolic soils</t>
  </si>
  <si>
    <t xml:space="preserve">Woodland, usually dominated by Eucalyptus leucophylla, Corymbia terminalis and E. tectifica with C. bella, C. polycarpa, C. grandifolia subsp. grandifolia and C. confertiflora sometimes present. A low tree layer that includes Erythrophleum chlorostachys, </t>
  </si>
  <si>
    <t>2.5.10</t>
  </si>
  <si>
    <t>2.5.9a: Stawelton, Esmeralda, Carron River, Glenora, Strathpark, Saxby Downs</t>
  </si>
  <si>
    <t>5, 9, 6, (4)</t>
  </si>
  <si>
    <t>Perry et al. (1964), Bylong, Strathmore, Abingdon, Dandry</t>
  </si>
  <si>
    <t>Georgetown box (Eucalyptus microneura) woodland on plains and plateaus on earths, podsolics and skeletal soils</t>
  </si>
  <si>
    <t>Eucalyptus microneura woodland on plains and plateaus on earths, podsolics and skeletal soils</t>
  </si>
  <si>
    <t xml:space="preserve">Eucalyptus microneura woodland with a grassy understorey of Aristida spp. Sparse lower tree storey. Occurs on plains and plateaus on earths, podzolics and skeletal soils. (BVG1M: 18d)
 Major vegetation communities include: 
2.5.9a:  Eucalyptus microneura </t>
  </si>
  <si>
    <t>2.5.9</t>
  </si>
  <si>
    <t>This ecosystem poorly known and species require field verification.</t>
  </si>
  <si>
    <t>Christian et al. (1954), Keighran, Westmoreland</t>
  </si>
  <si>
    <t>Darwin stringybark (Eucalyptus tetrodonta) open forest on plains on deep podsolic soils</t>
  </si>
  <si>
    <t>Eucalyptus tetrodonta open forest on plains on deep podsolic soils</t>
  </si>
  <si>
    <t>Eucalyptus tetrodonta open forest. Low tree layer includes Erythrophleum chlorostachys, Planchonia careya, Petalostigma banksii, Acacia spp., Melaleuca spp., Grevillea spp., Gardenia spp. and Lysiphyllum cunninghamii. Occurs on nearly flat Tertiary and Qu</t>
  </si>
  <si>
    <t>2.5.8</t>
  </si>
  <si>
    <t>SEASON: Dry season. Begin burning early in the fire season, followed by progressive patch fires burnt through the year. INTENSITY: Various. INTERVAL: 1-5 years. STRATEGY: Burn less than 30% in any year. Buffering unnecessary as vegetation community fire t</t>
  </si>
  <si>
    <t>Perry et al. (1964), Normanton, Punchbowl</t>
  </si>
  <si>
    <t>Darwin stringybark (Eucalyptus tetrodonta) and bloodwood (Corymbia pocillum) woodland on earths on low tablelands</t>
  </si>
  <si>
    <t>Eucalyptus tetrodonta and Corymbia pocillum woodland on earths on low tablelands</t>
  </si>
  <si>
    <t>Eucalyptus tetrodonta and Corymbia pocillum woodland with a lower tree storey of Erythrophleum chlorostachys, Planchonia careya and Petalostigma banksii. Grassy understorey dominated by Aristida spp. and Chrysopogon fallax or sometimes by Triodia pungens.</t>
  </si>
  <si>
    <t>2.5.7</t>
  </si>
  <si>
    <t>2.5.6: Unusual occurrences near junction of Walsh and Mitchell Rivers. Subject to timber harvesting.
2.5.6x1: Along the Gilbert River.
2.5.6x10b: Northern end of Huonfels, near Etheridge River.
2.5.6x10d: Chudleigh Plateau.
2.5.6x11c: North of Gilberton h</t>
  </si>
  <si>
    <t>Staaten River NP, Bulleringa NP, Blackbraes NP, Blackbraes RR</t>
  </si>
  <si>
    <t>6, 9, 4, 5</t>
  </si>
  <si>
    <t>Galloway et al. (1970), Balurga, Koolburra, Annaly, Maple; Perry et al. (1964), Abingdon, Esmeralda, Hampstead</t>
  </si>
  <si>
    <t>Darwin stringybark (Eucalyptus tetrodonta) and bloodwood (Corymbia spp.) woodland to open forest on plains on red and yellow earths</t>
  </si>
  <si>
    <t>Eucalyptus tetrodonta and Corymbia spp. woodland to open forest on plains on red and yellow earths</t>
  </si>
  <si>
    <t>Corymbia spp. and Eucalyptus tetrodonta woodlands and open-forests, sometimes with E. cullenii or E. miniata. Occurs on Tertiary plains; red and yellow sands or earths; (BVG1M: 18a)
 Major vegetation communities include: 
2.5.6a:  Mixed woodland, with com</t>
  </si>
  <si>
    <t>2.5.6</t>
  </si>
  <si>
    <t>2.5.5: Unusual occurrences near junction of Walsh and Mitchell Rivers. Eucalyptus tetrodonta subject to timber harvesting.</t>
  </si>
  <si>
    <t>4, 6, (2), (8)</t>
  </si>
  <si>
    <t>Galloway et al. (1970), Leinster, Dunbar, Radnor, Cumbulla, Mottle, Annaly, Brixton; Neldner and Clarkson (1995), 63, 67, 88, 92; Perry et al. (1964), Hampstead, Esmeralda, Dandry, Strathmore</t>
  </si>
  <si>
    <t>Darwin stringybark (Eucalyptus tetrodonta) and bloodwood (Corymbia polycarpa) open woodland on pale earths and sands on plains</t>
  </si>
  <si>
    <t>Eucalyptus tetrodonta and Corymbia polycarpa open woodland on pale earths and sands on plains</t>
  </si>
  <si>
    <t>Open-woodland of Eucalyptus tetrodonta and Corymbia polycarpa +/- E. miniata +/- E. microneura. Associated trees may include Erythrophleum chlorostachys, Parinari nonda and Syzygium eucalyptoides. The sparse to moderate lower tree storey includes Acacia l</t>
  </si>
  <si>
    <t>2.5.5</t>
  </si>
  <si>
    <t>Some timber harvesting has occurred. This ecosystem poorly known. More information required to confirm conservation status.</t>
  </si>
  <si>
    <t>SEASON: Early dry season. INTENSITY: Light to moderate. INTERVAL: 1-5 years. STRATEGY: Burn less than 30% in any year. Buffer as indicated by fuel build-up in surrounding vegetation. ISSUES: Fuel reduction burns will help restrict incursions by hot wildfi</t>
  </si>
  <si>
    <t>Cypress (Callitris glaucophylla) woodland on plains on deep sandy soils</t>
  </si>
  <si>
    <t>Callitris glaucophylla woodland on plains on deep sandy soils</t>
  </si>
  <si>
    <t>Callitris glaucophylla woodland. Occurs on sandsheets and deep weathered sands overlying a variety of surfaces but predominantly on Tertiary plateaus. (BVG1M: 20a)</t>
  </si>
  <si>
    <t>2.5.4</t>
  </si>
  <si>
    <t>2.5.3:  Variable ecosystem requiring further analysis.</t>
  </si>
  <si>
    <t>Provincial refuge for some flora and fauna species.</t>
  </si>
  <si>
    <t>6, 4, (1.4), (7)</t>
  </si>
  <si>
    <t>Galloway et al. (1970), Dunbar, Leinster, Cumbulla, Balurga, Mottle; Neldner and Clarkson (1995), 110</t>
  </si>
  <si>
    <t>Evergreen scrub on plains on mainly deep sandy soils</t>
  </si>
  <si>
    <t>Evergreen mixed scrub that includes a combination of Eucalyptus spp. and/or Corymbia spp., Melaleuca spp., Acacia spp., Alphitonia excelsa, Banksia spp., Cochlospermum gillivraei, Erythroxylum ellipticum, Excoecaria spp., Gardenia spp., Coelospermum spp.,</t>
  </si>
  <si>
    <t>2.5.3</t>
  </si>
  <si>
    <t>27b</t>
  </si>
  <si>
    <t>2.5.2:  Subject to high total grazing pressure leading to widespread wind erosion and scalding. Widespread and variable ecosystem.</t>
  </si>
  <si>
    <t>8, 2, (3), (1.3)</t>
  </si>
  <si>
    <t>Perry et al. (1964), Monstraven, Percol, Donaldson, Donors, Julia, Korong, Manrika</t>
  </si>
  <si>
    <t>Whitewood (Atalaya hemiglauca) and vine tree (Ventilago viminalis) low open woodland on plains on red and brown earths</t>
  </si>
  <si>
    <t>Atalaya hemiglauca and Ventilago viminalis low open woodland on plains on red and brown earths</t>
  </si>
  <si>
    <t>Atalaya hemiglauca and Ventilago viminalis low open-woodland. Associated species may include Grevillea striata, Corymbia terminalis and Acacia spp. Shrubs may include Capparis spp., Cassia spp. and Carissa lanceolata. Grass layer includes Aristida spp. an</t>
  </si>
  <si>
    <t>2.5.2</t>
  </si>
  <si>
    <t>2.5.1:  Prone to scalding and wind erosion. Subject to clearing in east.</t>
  </si>
  <si>
    <t>5, 8, (1.3), (3), (4.6)</t>
  </si>
  <si>
    <t>Perry et al. (1964), Bylong, Mayvale, Claraville, Strathmore, Murgulla, Korong</t>
  </si>
  <si>
    <t>Bauhinia (Lysiphyllum cunninghamii), whitewood (Atalaya hemiglauca), and beefwood (Grevillea striata) low woodland on plains on earths and sandy soils</t>
  </si>
  <si>
    <t>Lysiphyllum cunninghamii, Atalaya hemiglauca, and Grevillea striata low woodland on plains on earths and sandy soils</t>
  </si>
  <si>
    <t>Lysiphyllum cunninghamii, Atalaya hemiglauca, Grevillea striata, Owenia acidula, Acacia excelsa, Acacia bidwillii, Erythrophleum chlorostachys and Terminalia spp. +/- Melaleuca spp. low woodland. Grass understorey is dominated by Aristida ingrata and Chry</t>
  </si>
  <si>
    <t>2.5.1</t>
  </si>
  <si>
    <t>All the springs are within Great Artesian Basin discharge areas. The springs have been dramatically affected by artificial water extraction. Impacted by excavation and degraded by stock trampling and pig rooting. Peat mounds have developed in some instanc</t>
  </si>
  <si>
    <t>Rare examples of peat development in tropical environments, but no specialised organisms identified</t>
  </si>
  <si>
    <t>Fairfax and Fensham (2002); Fensham et al. (2004)</t>
  </si>
  <si>
    <t>Springs on recent alluvium</t>
  </si>
  <si>
    <t>Springs. Occurs on springs on recent alluvium. (BVG1M: 34e)</t>
  </si>
  <si>
    <t>2.3.39</t>
  </si>
  <si>
    <t>This ecosystem poorly known. More information required to verify description and extent.</t>
  </si>
  <si>
    <t>SEASON: Early to mid-dry season. INTENSITY: Light to moderate. INTERVAL: 3-5 years. STRATEGY: Burn less than 30% in any year. Buffer as indicated by fuel build-up in surrounding vegetation. ISSUES: Sedge are disadvantaged by repeated hot fires. Mild fires</t>
  </si>
  <si>
    <t>Seasonal wetland. Important feeding sites for water birds.</t>
  </si>
  <si>
    <t>9, 9.5</t>
  </si>
  <si>
    <t>Perry et al. (1964), Hampstead, Strathpark, Boorooman</t>
  </si>
  <si>
    <t>Sedges in lagoons on plateau surfaces on earths and solodised soils</t>
  </si>
  <si>
    <t>Vegetation dominated by Pseudoraphis spinescens, Eleocharis spp., Cyperus spp., Eragrostis spp. and Imperata cylindrica. Occurs in lagoons on deep weathered Mesozoic plateau surfaces; yellow earths and solodised solonetz. (BVG1M: 34d)</t>
  </si>
  <si>
    <t>2.3.38</t>
  </si>
  <si>
    <t>Subject to high grazing pressure leading to habitat loss. More information required to verify vegetation description and condition.</t>
  </si>
  <si>
    <t>SEASON: Early to mid-dry season. INTENSITY: Light to moderate. INTERVAL: 1-5 years. STRATEGY: Burn less than 30% in any year. Buffering unnecessary as vegetation community fire tolerant.</t>
  </si>
  <si>
    <t>Perry et al. (1964), Boorooman</t>
  </si>
  <si>
    <t>Poplar gum (Eucalyptus platyphylla) and Reid River box (Eucalyptus brownii) woodland in shallow depressions on plateaus, on podsolics and earths</t>
  </si>
  <si>
    <t>Eucalyptus platyphylla and Eucalyptus brownii woodland in shallow depressions on plateaus, on podsolics and earths</t>
  </si>
  <si>
    <t>Woodland of Eucalyptus platyphylla, Corymbia clarksoniana and C. tessellaris in depressions with E. brownii woodland on margins. Grass layer includes Themeda triandra, Bothriochloa ewartiana, Heteropogon contortus and Aristida spp. Occurs in shallow depre</t>
  </si>
  <si>
    <t>2.3.37</t>
  </si>
  <si>
    <t>6, (3.1), (4)</t>
  </si>
  <si>
    <t>Perry et al. (1964), Esmeralda, Strathmore</t>
  </si>
  <si>
    <t>Paperbark (Melaleuca spp.) low woodland in bottoms of shallow valleys, on solodised soils</t>
  </si>
  <si>
    <t>Melaleuca spp. low woodland in bottoms of shallow valleys, on solodised soils</t>
  </si>
  <si>
    <t>Melaleuca nervosa, M. viridiflora, M. acacioides and Asteromyrtus symphyocarpa low woodland fringing valleys, with a grassy understorey of Aristida spp. and Chrysopogon fallax. On the valley bottoms, grassland dominated by Aristida hirta, Eriachne spp., S</t>
  </si>
  <si>
    <t>2.3.36</t>
  </si>
  <si>
    <t>SEASON: Early to mid-dry season. INTENSITY: Light to moderate. INTERVAL: 1-5 years. STRATEGY: Burn less than 30% in any year. Buffer as indicated by fuel build-up in surrounding vegetation. ISSUES: Restrict extent and intensity of fires. Intense and exten</t>
  </si>
  <si>
    <t>9, 5, 9.5</t>
  </si>
  <si>
    <t>Perry et al. (1964), Hampstead, Strathpark</t>
  </si>
  <si>
    <t>Georgetown box (Eucalyptus microneura) woodland in shallow depressions on solodised soils</t>
  </si>
  <si>
    <t>Eucalyptus microneura woodland in shallow depressions on solodised soils</t>
  </si>
  <si>
    <t>Eucalyptus microneura woodland. Grassy understorey includes Aristida spp. and Chrysopogon fallax. Occurs on shallow drainage depressions on deep weathered Mesozoic plateau surfaces; solodised solonetz soils. (BVG1M: 18d)</t>
  </si>
  <si>
    <t>2.3.35</t>
  </si>
  <si>
    <t>7, 4, 1, (2), (3), (8)</t>
  </si>
  <si>
    <t>Perry et al. (1964), Mayvale</t>
  </si>
  <si>
    <t>Red gum (Eucalyptus camaldulensis) woodland and sedges in circular depressions on podsolic soils</t>
  </si>
  <si>
    <t>Eucalyptus camaldulensis woodland and sedges in circular depressions on podsolic soils</t>
  </si>
  <si>
    <t>Lagoon vegetation dominated by Pseudoraphis spinescens and a fringing woodland of Eucalyptus camaldulensis. Occurs in rounded shallow lagoons which are seasonally flooded; yellow podzolic soils. (BVG1M: 34d)
 Major vegetation communities include: 
2.3.34x</t>
  </si>
  <si>
    <t>2.3.34</t>
  </si>
  <si>
    <t>2.3.33x2: Soda Springs near the Mitchell River.
2.3.33x3: Soda Springs near the Mitchell River.
2.3.33x4: Soda Springs near the Mitchell River.</t>
  </si>
  <si>
    <t>5, 8, (3), (4), (2)</t>
  </si>
  <si>
    <t>Perry et al. (1964), Bylong</t>
  </si>
  <si>
    <t>Coolibah (Eucalyptus microtheca) open woodland and sedges in circular depressions in sand plains</t>
  </si>
  <si>
    <t>Eucalyptus microtheca open woodland and sedges in circular depressions in sand plains, on cracking clays</t>
  </si>
  <si>
    <t>Eucalyptus microtheca open-woodland over Aeschynomene indica, Eleocharis spp., Marsilea spp. and Pseudoraphis spinescens on margins of larger depressions and in centres of smaller depressions. Astrebla spp. or Aristida spp. in centres of larger depression</t>
  </si>
  <si>
    <t>2.3.33</t>
  </si>
  <si>
    <t>8, 4, (2), (3)</t>
  </si>
  <si>
    <t>Perry et al. (1964), Cowan, Punchbowl, Manrika</t>
  </si>
  <si>
    <t>Wire grass (Aristida spp.) grassland in depressions and valley bottoms, on fine-textured yellow earths</t>
  </si>
  <si>
    <t>Aristida spp. grassland in depressions and valley bottoms, on fine-textured yellow earths</t>
  </si>
  <si>
    <t>Grassland including Aristida spp., Chloris spp., Eriachne armitii and Chrysopogon fallax. Occasional trees may include Corymbia grandifolia subsp. grandifolia and Petalostigma banksii. Occurs on gently sloping lower areas and broad open valleys of Tertiar</t>
  </si>
  <si>
    <t>2.3.32</t>
  </si>
  <si>
    <t>Perry et al. (1964), Manrika, Donors, Cowan, Punchbowl, Normanton</t>
  </si>
  <si>
    <t>Paperbark (Melaleuca spp.) low woodland in depressions and valley bottoms on fine-textured yellow earths</t>
  </si>
  <si>
    <t>Melaleuca spp. low woodland in depressions and valley bottoms on fine-textured yellow earths</t>
  </si>
  <si>
    <t>Melaleuca acacioides and/or other Melaleuca spp. low woodland. Grass understorey dominated by Aristida spp. and Chrysopogon fallax. Occurs on gently sloping run-on areas of Tertiary plateaus; fine-textured yellow earths. (BVG1M: 22b)</t>
  </si>
  <si>
    <t>2.3.31</t>
  </si>
  <si>
    <t>Paperbark (Melaleuca spp.) woodland in seasonally flooded depressions on podsolic soils</t>
  </si>
  <si>
    <t>Melaleuca spp. woodland in seasonally flooded depressions on podsolic soils</t>
  </si>
  <si>
    <t>Melaleuca spp. woodland. Occasional other trees include Alphitonia excelsa, Erythrophleum chlorostachys, Grevillea parallela, G. pteridifolia, Petalostigma banksii and Lysiphyllum cunninghamii. The sparse ground cover includes Bothriochloa spp., Chrysopog</t>
  </si>
  <si>
    <t>2.3.30</t>
  </si>
  <si>
    <t>2.3.29:  Floristic changes occurring due to high grazing pressure. More information required to confirm conservation status.</t>
  </si>
  <si>
    <t>SEASON: Early to mid-dry season. INTENSITY: Light to moderate. INTERVAL: 3-5 years. STRATEGY: Burn less than 30% in any year. Buffering unnecessary unless associated with fire management within vegetation unit. ISSUES: Restrict extent and intensity of fir</t>
  </si>
  <si>
    <t>Staaten River NP, Mutton Hole Wetlands CP</t>
  </si>
  <si>
    <t>5, 4, 3, (9), (1)</t>
  </si>
  <si>
    <t>Perry et al. (1964), Bylong, Strathmore</t>
  </si>
  <si>
    <t>Paperbark (Melaleuca spp.) woodland fringing depressions and broad valleys on solodised soils</t>
  </si>
  <si>
    <t>Melaleuca spp. woodland fringing depressions and broad valleys on solodised soils</t>
  </si>
  <si>
    <t xml:space="preserve">Melaleuca spp. low woodland with a grassy understorey of Aristida spp. Occurs on gentle slopes fringing depressions on Tertiary surfaces; solodised solonetz soils. Fringes seasonal wetlands. (BVG1M: 22b)
 Major vegetation communities include: 
2.3.29x1:  </t>
  </si>
  <si>
    <t>2.3.29</t>
  </si>
  <si>
    <t>2.3.28:  Subject to high total grazing pressure leading to habitat loss. Some soils prone to scalding and erosion. This ecosystem poorly known. More information required to confirm conservation status.
2.3.28x12: On plains associated with larger rivers, p</t>
  </si>
  <si>
    <t>4, 6, 7, (1)</t>
  </si>
  <si>
    <t>Galloway et al. (1970), Dunbar, Leinster, Balurga, Mottle, Koolburra; Neldner and Clarkson (1995), 53, 139, 144, 158, 159; Perry et al. (1964), Dandry, Strathmore (north), Esmeralda (north)</t>
  </si>
  <si>
    <t>Paperbark (Melaleuca spp.) woodland in depressions and shallow valleys on solodised soils and pale earths</t>
  </si>
  <si>
    <t>Melaleuca spp. woodland in depressions and shallow valleys on solodised soils and pale earths</t>
  </si>
  <si>
    <t xml:space="preserve">Melaleuca saligna and M. stenostachya woodland on the wettest areas and M. viridiflora woodland, with occasional emergent Eucalyptus microtheca, on other areas. Dense ground cover of Eriachne burkittii, Panicum decompositum, Sarga plumosum, Schizachyrium </t>
  </si>
  <si>
    <t>2.3.28</t>
  </si>
  <si>
    <t>Western box (Eucalyptus leucophylla) and bloodwood (Corymbia terminalis) woodland in depressions on podsolic soils</t>
  </si>
  <si>
    <t>Eucalyptus leucophylla and Corymbia terminalis woodland in depressions on podsolic soils</t>
  </si>
  <si>
    <t>Eucalyptus leucophylla and Corymbia terminalis woodland with a sparse shrub layer and a variable ground cover. Occurs on alluvial plains and seasonally waterlogged depressions on Tertiary surfaces; yellow podzolics. (BVG1M: 19b)</t>
  </si>
  <si>
    <t>2.3.27</t>
  </si>
  <si>
    <t>2.3.26:  Being disturbed by feral pigs, *Cryptostegia grandiflora (rubber vine), fishing, tourism and high total grazing pressure.
2.3.26a:  *Hyptis suaveolens is always present and *Cryptostegia grandiflora is frequently present.</t>
  </si>
  <si>
    <t>Significant provincial refuges for fauna. Includes areas of permanent water with high habitat values for aquatic and other species.</t>
  </si>
  <si>
    <t>Christian et al. (1954), Gregory, Keighran; Galloway et al. (1970), Radnor; Neldner and Clarkson (1994), 18; Perry et al. (1964), Armraynald, Miranda, Gilbert</t>
  </si>
  <si>
    <t>River red gum (Eucalyptus camaldulensis) and Leichhardt tree (Nauclea orientalis) open forest fringing major tributaries</t>
  </si>
  <si>
    <t>Eucalyptus camaldulensis and Nauclea orientalis open forest fringing major tributaries</t>
  </si>
  <si>
    <t>Eucalyptus camaldulensis, Nauclea orientalis, Ficus spp., Pandanus spp. and Melaleuca saligna fringing open forest. Occurs on major channels; coarse alluvial soils. (BVG1M: 16a)
 Major vegetation communities include: 
2.3.26a: Riverine wetland or fringing</t>
  </si>
  <si>
    <t>2.3.26</t>
  </si>
  <si>
    <t>2.3.25:  High total grazing pressure is leading to soil erosion, scalding and habitat loss. *Cryptostegia grandiflora (rubber vine) is a major threat in some areas. Diverse ecosystem requiring further classification and verification of condition.
2.3.25x1</t>
  </si>
  <si>
    <t>Provincial refuge for some flora and fauna. Includes pools with permanent water in subregions 6 and 9, significant for aquatic species.</t>
  </si>
  <si>
    <t>5, 3, 8, 9, 2, (1.3)</t>
  </si>
  <si>
    <t>Neldner (1991), 1; Perry et al. (1964), Georgina, Cloncurry, Gregory, Donaldson, Torwood, Ortona</t>
  </si>
  <si>
    <t>River red gum (Eucalyptus camaldulensis) woodland on levees and floodplains</t>
  </si>
  <si>
    <t>Eucalyptus camaldulensis woodland on levees and floodplains</t>
  </si>
  <si>
    <t>Eucalyptus camaldulensis fringing woodland. Eucalyptus microtheca may be present as a lower tree on fine-textured deposits, and Pandanus spp. +/- Melaleuca spp. on coarser soils. Terminalia spp. and/or Lophostemon grandiflorus may occur on upper tributari</t>
  </si>
  <si>
    <t>2.3.25</t>
  </si>
  <si>
    <t xml:space="preserve">2.3.24:  Some invasion by *Cryptostegia grandiflora (rubber vine). Subject to high total grazing pressure leading to habitat loss and erosion. Includes within channel aquatic ecosystems.
2.3.24b: Across the eastern half of the Red River 250k sheet Survey </t>
  </si>
  <si>
    <t>SEASON: Early to mid-dry season. INTENSITY: Light to moderate. INTERVAL: 3-5 years. STRATEGY: Burn less than 30% in any year. Buffering is unnecessary, unless associated with fire management within vegetation unit. ISSUES: Restrict extent and intensity of</t>
  </si>
  <si>
    <t>Provincial refuge for some fauna and flora.</t>
  </si>
  <si>
    <t>Staaten River NP, Errk Oykangand NP (CYPAL), Bulleringa NP</t>
  </si>
  <si>
    <t>4, 5, 6, (7), (9), (3), (2)</t>
  </si>
  <si>
    <t>Galloway et al. (1970), Cumbulla, Radnor; Neldner and Clarkson (1995), 48</t>
  </si>
  <si>
    <t>Weeping paperbark (Melaleuca spp.) woodland-open forest on sands in channels and on levees</t>
  </si>
  <si>
    <t>Melaleuca spp. woodland-open forest on sands in channels and on levees</t>
  </si>
  <si>
    <t>Melaleuca leucadendra and/or M. argentea fringing forests and woodlands. Occurs on channels and inner levees on younger Quaternary alluvium; alluvial sands and loams. (BVG1M: 22c)
 Major vegetation communities include: 
2.3.24a: Riverine wetland or fringi</t>
  </si>
  <si>
    <t>2.3.24</t>
  </si>
  <si>
    <t xml:space="preserve">2.3.23:  Subject to high total grazing pressure and weed invasion by *Cryptostegia grandiflora (rubber vine). Survey required to verify condition.
2.3.23b: Found on Blackdown Stn and Torwood Stn Survey required to verify condition.
2.3.23x1a: Tate River, </t>
  </si>
  <si>
    <t>SEASON: Progressive early to mid-dry season, followed by storm time.  Begin burning early in the fire season, with progressive patch fires burnt through the year. INTENSITY: Various. INTERVAL: 1-5 years. STRATEGY: Burn less than 30% in any year. No buffer</t>
  </si>
  <si>
    <t>9, 6, 5, 4</t>
  </si>
  <si>
    <t>Perry et al. (1964), Esmeralda, Abingdon, Ortona</t>
  </si>
  <si>
    <t>Molloy red box (Eucalyptus leptophleba) and cabbage gum (Corymbia confertiflora) woodland on sandy alluvial terraces and levees</t>
  </si>
  <si>
    <t>Eucalyptus leptophleba and Corymbia confertiflora woodland on sandy alluvial terraces and levees</t>
  </si>
  <si>
    <t>Eucalyptus leptophleba, Corymbia confertiflora, C. polycarpa and C. bella woodland. Occurs on low-level terraces and levees on younger Quaternary alluvium of upper tributary watercourses; alluvial sands and loams. (BVG1M: 16b)
 Major vegetation communitie</t>
  </si>
  <si>
    <t>2.3.23</t>
  </si>
  <si>
    <t>2.3.22:  Subject to heavy total grazing pressure and associated vegetation changes and erosion. Survey required to verify condition.</t>
  </si>
  <si>
    <t>SEASON: Dry season. Begin burning early in the fire season, followed by progressive patch fires burnt through the year. INTENSITY: Various. INTERVAL: 1-5 years. STRATEGY: Burn less than 30% in any year. No buffer necessary as this is a fire tolerant commu</t>
  </si>
  <si>
    <t>Seasonal refuge for fauna.</t>
  </si>
  <si>
    <t>Errk Oykangand NP (CYPAL)</t>
  </si>
  <si>
    <t>5, 4, 7, 9, (8), (1.4), (1)</t>
  </si>
  <si>
    <t>Perry et al. (1964), Claraville, Prospect</t>
  </si>
  <si>
    <t>Bloodwood (Corymbia polycarpa) and paperbark (Melaleuca spp.) woodland on sandy channels and levees</t>
  </si>
  <si>
    <t>Corymbia polycarpa and Melaleuca spp. woodland on sandy channels and levees</t>
  </si>
  <si>
    <t>Corymbia polycarpa and Melaleuca spp. frontage woodland +/- Eucalyptus microtheca on heavier soils of back plains. Eucalyptus camaldulensis and Pandanus spp. on levees. Eucalyptus microtheca +/- Excoecaria parvifolia on smaller channels. Occurs on channel</t>
  </si>
  <si>
    <t>2.3.22</t>
  </si>
  <si>
    <t>2.3.21:  Subject to high total grazing pressure; *Cryptostegia grandiflora (rubber vine) invading some areas. Survey required to verify condition.
2.3.21a:  *Cryptostegia grandiflora (rubber vine) is common. Chinee apple *Ziziphus mauritiana forms a dense</t>
  </si>
  <si>
    <t>Significant habitat for arboreal mammals and for animals using hollows.</t>
  </si>
  <si>
    <t>4, 7, 6, (1), (1.4), (3.1)</t>
  </si>
  <si>
    <t>Galloway et al. (1970), Cumbulla, Radnor; Neldner and Clarkson (1995), 80; Perry et al. (1964), Miranda, Gilbert</t>
  </si>
  <si>
    <t>Molloy red box (Eucalyptus leptophleba) and bloodwood (Corymbia spp.) woodland on low rises and plains on fine sands and red earths</t>
  </si>
  <si>
    <t>Eucalyptus leptophleba and Corymbia spp. woodland on low rises and plains on fine sands and red earths</t>
  </si>
  <si>
    <t>Eucalyptus leptophleba, Corymbia tessellaris, C. bella, C. polycarpa and/or C. confertiflora frontage woodland. Sometimes with a lower tree storey. Dense ground cover of Heteropogon contortus, Aristida spp. and Chloris spp. Occurs on abandoned levees, and</t>
  </si>
  <si>
    <t>2.3.21</t>
  </si>
  <si>
    <t>2.3.20:  Subject to high grazing pressure, particularly during wet season. Buffel grass *Cenchrus spp., displacing native species. Survey required to verify condition.
2.3.20a:  Eucalyptus pruinosa (Silver Box) +/- Corymbia terminalis (Desert Bloodwood) +</t>
  </si>
  <si>
    <t>Provincial refuge for some woodland flora and fauna.</t>
  </si>
  <si>
    <t>Boodjamulla (Lawn Hill) NP, Lawn Hill (Creek) RR, Lawn Hill (Gregory) RR, [Lawn Hill (Gregory River Base) RR]</t>
  </si>
  <si>
    <t>2, 8, 5, 3, 1.3, (4.6)</t>
  </si>
  <si>
    <t>Christian et al. (1954), Gregory, Balbarini, Keighran; Perry et al. (1964), Cloncurry, Georgina, Gregory, Armraynald</t>
  </si>
  <si>
    <t>Ghost gum (Corymbia bella), bloodwood (Corymbia polycarpa), and silver-leaved box (Eucalyptus pruinosa) woodland on low rises and plains on pale sandy soils</t>
  </si>
  <si>
    <t>Corymbia bella, Corymbia polycarpa, and Eucalyptus pruinosa woodland on low rises and plains on pale sandy soils</t>
  </si>
  <si>
    <t>Corymbia bella, C. polycarpa, E. pruinosa, E. microtheca and Lysiphyllum cunninghamii +/- E. tectifica woodland. Understorey variable with Bothriochloa spp., Aristida spp., Chrysopogon spp. +/- Sarga plumosum +/- Dichanthium fecundum +/- Panicum spp. Occu</t>
  </si>
  <si>
    <t>2.3.20</t>
  </si>
  <si>
    <t>Subject to high total grazing pressure leading to wind erosion and scalding. This ecosystem poorly known. Survey required to verify extent and condition.</t>
  </si>
  <si>
    <t xml:space="preserve">SEASON: Progressive early to mid-dry season, followed by storm time. Begin burning early in the fire season, with progressive patch fires burnt through the year. INTENSITY: Various. INTERVAL: 1-5 years. STRATEGY: Burn less than 30% in any year. No buffer </t>
  </si>
  <si>
    <t>Restricted geomorphic surface.</t>
  </si>
  <si>
    <t>3,4,8</t>
  </si>
  <si>
    <t>Perry et al. (1964), Glenore, Normanton</t>
  </si>
  <si>
    <t>Darwin box (Eucalyptus tectifica) woodland with browntop (Eulalia aurea) on plains on solodised solonetz</t>
  </si>
  <si>
    <t>Eucalyptus tectifica woodland with grass layer of Eulalia aurea and Chrysopogon fallax. Occurs on Pleistocene alluvial plains; mainly solodised solonetz soils. (BVG1M: 18c)</t>
  </si>
  <si>
    <t>2.3.19</t>
  </si>
  <si>
    <t>2.3.18:  Prone to scalding and wind erosion. Widespread degradation due to high total grazing pressure. Survey required to verify condition.</t>
  </si>
  <si>
    <t>INTERVAL: Exclude fire, wherever possible. STRATEGY: Burn less than 30% in any year. Buffer as indicated by fuel build-up in surrounding vegetation. ISSUES: Species in this vegetation unit may be eliminated by fire.</t>
  </si>
  <si>
    <t>2, 8, 3, (5), (1.3)</t>
  </si>
  <si>
    <t>Neldner (1991), 3, 14; Perry et al. (1964), Cloncurry, Gregory, Balbarini, Georgina</t>
  </si>
  <si>
    <t>Whitewood (Atalaya hemiglauca) and beefwood (Grevillea striata) low woodland on low rises and plains on red loamy soils</t>
  </si>
  <si>
    <t>Atalaya hemiglauca and Grevillea striata low woodland on low rises and plains on red loamy soils</t>
  </si>
  <si>
    <t>Trees absent or low woodland of Atalaya hemiglauca and Grevillea striata +/- Corymbia terminalis or C. aparrerinja. Ground cover includes Brachyachne convergens, Aristida spp. and Enneapogon spp. Occurs on alluvium associated with major watercourses; grav</t>
  </si>
  <si>
    <t>2.3.18</t>
  </si>
  <si>
    <t>2.3.17:  Subject to very high grazing pressure. Widespread erosion and habitat loss. Extensive invasion by buffel grass *Pennisetum ciliare on sandier soils. Diverse ecosystem requiring further analysis.
2.3.17a:  Eucalyptus microtheca (Coolibah) woodland</t>
  </si>
  <si>
    <t>SEASON: Early to mid-dry season. INTENSITY: Light to moderate. INTERVAL: 1-5 years. STRATEGY: Burn less than 30% in any year. Buffer as indicated by fuel build-up in surrounding vegetation. Restrict extent and intensity of fires. Burn only under mild cond</t>
  </si>
  <si>
    <t>Bioregional refuge for fauna, including macropods.</t>
  </si>
  <si>
    <t>3, 4, 8, 5, 2, (6)</t>
  </si>
  <si>
    <t>Christian et al. (1954), Balbarini; Neldner (1991), 2, 4, 8; Perry et al. (1964), Armraynald, Balbarini, Cloncurry, Gregory, Georgina, Glenore, Percol, Donors, Punchbowl, Cowan, Mayvale</t>
  </si>
  <si>
    <t>Coolibah (Eucalyptus microtheca) woodland on channels in fine textured alluvial plains</t>
  </si>
  <si>
    <t>Eucalyptus microtheca woodland on channels in fine textured alluvial plains</t>
  </si>
  <si>
    <t>Eucalyptus microtheca +/- E. camaldulensis fringing woodland. Variable and diverse ground cover. Occurs on major and minor channels; fine alluvial soils, minor calcareous clays. (BVG1M: 16a)
 Major vegetation communities include: 
2.3.17a: Riverine wetlan</t>
  </si>
  <si>
    <t>2.3.17</t>
  </si>
  <si>
    <t>Threatened by introduction of ponded pasture species, and by high total grazing pressures around margins.</t>
  </si>
  <si>
    <t>Permanent and seasonal wetlands. Important breeding and feeding sites for water birds.</t>
  </si>
  <si>
    <t>4, (1), (6), (2)</t>
  </si>
  <si>
    <t>Christian et al. (1954), Keighran; Galloway et al. (1970), Radnor; Neldner and Clarkson (1995), 201; Perry et al. (1964), Gilbert</t>
  </si>
  <si>
    <t>Deepwater lagoons with waterlilies and sedges</t>
  </si>
  <si>
    <t>Deepwater lagoons with water lilies and sedges</t>
  </si>
  <si>
    <t>Nelumbo nucifera and Nymphaea spp., Pseudoraphis spinescens and Leersia hexandra sedge lands on shallower margins; shallow swamps dominated by Eleocharis spp. Occurs in lagoons on Quaternary alluvial plains; grey clays, some gleyed podzolics; in deep open</t>
  </si>
  <si>
    <t>Threatening processes are the dry season impacts of high total grazing pressure leading to habitat loss.</t>
  </si>
  <si>
    <t>2.3.16</t>
  </si>
  <si>
    <t>Provides seasonal wetland habitat for a flora and fauna. Important feeding sites for water birds.</t>
  </si>
  <si>
    <t>Coolibah (Eucalyptus microtheca) woodland-low open woodland with sorghum (Sorghum spp.) in seasonally flooded depressions on gleyed podsolics</t>
  </si>
  <si>
    <t>Eucalyptus microtheca woodland-low open woodland with Sorghum spp. in seasonally flooded depressions on gleyed podsolics</t>
  </si>
  <si>
    <t xml:space="preserve">Eucalyptus microtheca woodland with Sorghum spp. understorey. Sparse lower tree storey of Melaleuca leucadendra and Excoecaria parvifolia. Occurs on seasonally flooded depressions and lagoons on Tertiary and Quaternary alluvium; gleyed podzolics. (BVG1M: </t>
  </si>
  <si>
    <t>2.3.15</t>
  </si>
  <si>
    <t>Catchment protection required. Subject to high total grazing pressure. Very restricted and poorly known ecosystem. More information on condition required to confirm conservation status.</t>
  </si>
  <si>
    <t>Bioregionally significant wetlands as moulting, feeding and breeding sites for water birds.</t>
  </si>
  <si>
    <t>8, 2</t>
  </si>
  <si>
    <t>Lignum (Muehlenbeckia florulenta) shrubland in channelled depressions in floodplains</t>
  </si>
  <si>
    <t>Muehlenbeckia florulenta shrub land in channelled depressions in floodplains</t>
  </si>
  <si>
    <t>Muehlenbeckia florulenta shrubland. Occurs on channelled and flooded backplains on Tertiary and Quaternary alluvium, usually formed between the levee of a major watercourse and adjacent higher ground; grey cracking clays. (BVG1M: 34d)</t>
  </si>
  <si>
    <t>2.3.14</t>
  </si>
  <si>
    <t>Catchment protection of adjacent slopes required. Subject to high total grazing pressure leading to habitat loss, and disturbance by pigs. This ecosystem poorly known. More information on condition required to confirm conservation status.</t>
  </si>
  <si>
    <t>SEASON: Storm time. INTENSITY: Moderate to hot. INTERVAL: 6-10 years. STRATEGY: Burn less than 30% in any year. Buffer as indicated by fuel build-up in surrounding vegetation. Restrict wildfire incursions by perimeter burning as required. ISSUES: Frequent</t>
  </si>
  <si>
    <t>Seasonal wetlands. Bioregionally significant for water birds as feeding, moulting and breeding sites.</t>
  </si>
  <si>
    <t>Lawn Hill (Widdallion) RR</t>
  </si>
  <si>
    <t>Myall (Acacia stenophylla) low woodland in seasonal swamps on grey clay plains</t>
  </si>
  <si>
    <t>Acacia stenophylla low woodland in seasonal swamps on grey clay plains</t>
  </si>
  <si>
    <t>Acacia stenophylla low woodland or woodland, usually with aquatic plants, Sesbania spp. and Chenopodium auricomum. Occurs on depressions and backplains, usually formed between the levee of a major watercourse and adjacent higher ground, on Tertiary and Qu</t>
  </si>
  <si>
    <t>2.3.13</t>
  </si>
  <si>
    <t>2.3.12:  Threatening processes are the dry season impacts of high total grazing pressure leading to habitat loss. Risk of invasion by introduced ponded pasture species.</t>
  </si>
  <si>
    <t xml:space="preserve">SEASON: Early to mid-dry season. INTENSITY: Light to moderate. INTERVAL: 3-5 years. STRATEGY: Burn less than 30% in any year. Buffer as indicated by fuel build-up in surrounding vegetation. Use mosaic burning of swamp to maintain structure. Some standing </t>
  </si>
  <si>
    <t>Seasonal wetlands of regional significance as water bird feeding and breeding sites.</t>
  </si>
  <si>
    <t>2, 8, 3</t>
  </si>
  <si>
    <t>Perry et al. (1964), Balbarini</t>
  </si>
  <si>
    <t>Gutta-percha (Excoecaria parvifolia) open woodland with sedges in seasonal swamps on grey clay plains</t>
  </si>
  <si>
    <t>Excoecaria parvifolia open woodland with sedges in seasonal swamps on grey clay plains</t>
  </si>
  <si>
    <t>Excoecaria parvifolia open-woodland over Oryza australiensis and Eleocharis spp. Occurs on seasonally flooded depressions in Tertiary and Quaternary alluvial plains; deep cracking grey clays with gilgai microrelief. (BVG1M: 34d)
 Major vegetation communit</t>
  </si>
  <si>
    <t>2.3.12</t>
  </si>
  <si>
    <t>2.3.11:  Subject to degradation from high total grazing pressure. Includes a variety of seasonal wetlands requiring further classification.
2.3.11bx1: Generally associated with the Corella and Cloncurry Rivers
2.3.11bx2: Generally associated with the Leic</t>
  </si>
  <si>
    <t>Seasonal wetland. Important feeding and moulting sites for water birds.</t>
  </si>
  <si>
    <t>Staaten River NP, Errk Oykangand NP (CYPAL), Mutton Hole Wetlands CP</t>
  </si>
  <si>
    <t>3, 5, 4, 2, 8, 7, (1), (6)</t>
  </si>
  <si>
    <t>Galloway et al. (1970), Radnor, Cumbulla; Neldner (1991), 17; Neldner and Clarkson (1995), 152, 199; Perry et al. (1964), Balbarini, Armraynald, Gregory, Georgina, Gilbert, Glenore, Miranda, Punchbowl, Normanton</t>
  </si>
  <si>
    <t>Coolibah (Eucalyptus microtheca), gutta percha (Excoecaria parvifolia) low open woodland and blue grass (Dichanthium spp.) on grey clay plains</t>
  </si>
  <si>
    <t>Eucalyptus microtheca, Excoecaria parvifolia low open woodland and Dichanthium spp. on grey clay plains</t>
  </si>
  <si>
    <t xml:space="preserve">Eucalyptus microtheca +/- Excoecaria parvifolia open and low open-woodlands. Ground cover includes Eulalia aurea and Dichanthium spp. +/- Aristida latifolia. Sesbania spp., Oryza australiensis and Chenopodium auricomum in lowest-lying areas. Trees may be </t>
  </si>
  <si>
    <t>2.3.11</t>
  </si>
  <si>
    <t>2.3.10a: Along the Mitchell River west of Bellevue Homestead.
2.3.10b: Western edge of the Mareeba Mining Field and south of Hurricane Station Cryptostegia grandiflora is common on some sites.</t>
  </si>
  <si>
    <t>Includes seasonal wetlands significant as feeding sites for water birds.</t>
  </si>
  <si>
    <t>4, 6, 2, (8), (3)</t>
  </si>
  <si>
    <t>Galloway et al. (1970), Dunbar, Radnor, Cumbulla; Neldner and Clarkson (1995), 113, 151</t>
  </si>
  <si>
    <t>Coolibah (Eucalyptus microtheca), box (Eucalyptus chlorophylla) low open woodland, and broad-leaved tea tree (Melaleuca viridiflora) woodlands and savannahs on plains</t>
  </si>
  <si>
    <t>Eucalyptus microtheca, Eucalyptus chlorophylla low open woodland, and Melaleuca viridiflora woodlands and savannahs on plains</t>
  </si>
  <si>
    <t>Eucalyptus microtheca and/or E. chlorophylla open-woodland +/- Melaleuca viridiflora, or grassland. Dense ground cover of Eriachne burkittii, Sarga plumosum, Themeda triandra, Heteropogon contortus, Aristida spp., Heteropogon triticeus, Schizachyrium spp.</t>
  </si>
  <si>
    <t>2.3.10</t>
  </si>
  <si>
    <t>2.3.9:  Subject to high total grazing pressure during wet season leading to wind erosion and scalding. This ecosystem poorly known. More information on condition required to confirm conservation status.</t>
  </si>
  <si>
    <t>Perry et al. (1964), Glenore, Miranda, Gilbert</t>
  </si>
  <si>
    <t>Coolibah (Eucalyptus microtheca), bauhinia (Lysiphyllum cunninghamii) low open woodland and wire grasses (Aristida spp.) on plains and low rises of texture contrast soils and earths</t>
  </si>
  <si>
    <t>Eucalyptus microtheca, Lysiphyllum cunninghamii low open woodland and Aristida spp. on plains and low rises of texture contrast soils and earths</t>
  </si>
  <si>
    <t>Eucalyptus microtheca and Lysiphyllum cunninghamii low open-woodland with grass layer of Aristida spp., Eriachne armitii and Chloris pumilio. Occurs on Tertiary and Quaternary alluvial plains; earths and solodised solonetz soils. (BVG1M: 16c)
 Major veget</t>
  </si>
  <si>
    <t>2.3.9</t>
  </si>
  <si>
    <t>Subject to degradation due to high total grazing pressure. This ecosystem poorly known. More information on condition required to verify extent.</t>
  </si>
  <si>
    <t>Perry et al. (1964), Miranda</t>
  </si>
  <si>
    <t>Coolibah (Eucalyptus microtheca), bloodwood (Corymbia spp.), bauhinia (Lysiphyllum cunninghamii) low open woodland with blue grass (Dichanthium spp.) on plains and low rises of texture contrast soils and earths</t>
  </si>
  <si>
    <t>Eucalyptus microtheca, Corymbia spp., Lysiphyllum cunninghamii low open woodland with Dichanthium spp. on plains and low rises of texture contrast soils and earths</t>
  </si>
  <si>
    <t>Eucalyptus microtheca, Corymbia confertiflora, C. grandifolia subsp. grandifolia and Lysiphyllum cunninghamii low open-woodland. Occurs on Tertiary and Quaternary alluvial plains; earths and solodised solonetz and some alluvial soils. (BVG1M: 16c)</t>
  </si>
  <si>
    <t>2.3.8</t>
  </si>
  <si>
    <t>5, 8, 3, (2)</t>
  </si>
  <si>
    <t>Neldner (1991), 5; Perry et al. (1964), Georgina, Monstraven, Gregory</t>
  </si>
  <si>
    <t>Gidgee (Acacia cambagei) woodland on plains on clays</t>
  </si>
  <si>
    <t>Acacia cambagei woodland on plains on clays</t>
  </si>
  <si>
    <t>Acacia cambagei low woodland, usually with Astrebla spp. understorey. Occurs on fine-textured Tertiary and Quaternary alluvial plains; grey calcareous cracking clays and redder clays, often with gravel, minor texture contrast. (BVG1M: 26a)
 Major vegetati</t>
  </si>
  <si>
    <t>2.3.7</t>
  </si>
  <si>
    <t>2.3.6:  Subject to infestation by *Cryptostegia grandiflora (rubber vine). Survey required to verify extent and condition.</t>
  </si>
  <si>
    <t>Galloway et al. (1970), Radnor</t>
  </si>
  <si>
    <t>Deciduous scrubs on plains of cracking clay</t>
  </si>
  <si>
    <t>Terminalia spp., Lysiphyllum cunninghamii, Dendrolobium umbellatum, Grewia latifolia, Acacia bidwillii +/- Carissa spp. +/- Gardenia vilhelmii deciduous woodland to scrub. Commonly sparse eucalypt emergents. Dense ground cover. Occurs on Quaternary alluvi</t>
  </si>
  <si>
    <t>2.3.6</t>
  </si>
  <si>
    <t>Occurs in western areas of the subregion only.</t>
  </si>
  <si>
    <t>Christian et al. (1954), Balbarini</t>
  </si>
  <si>
    <t>Bauhinia (Lysiphyllum cunninghamii) woodland on plains of calcareous clays</t>
  </si>
  <si>
    <t>Lysiphyllum cunninghamii woodland on plains of calcareous clays</t>
  </si>
  <si>
    <t>Lysiphyllum cunninghamii woodland over Eulalia aurea and Dichanthium fecundum. Occurs on Pleistocene alluvial plains; heavy grey calcareous clays. (BVG1M: 27b)</t>
  </si>
  <si>
    <t>2.3.5</t>
  </si>
  <si>
    <t>Finucane Island NP, Mutton Hole Wetlands CP</t>
  </si>
  <si>
    <t>3, 2, 1, 8, (5)</t>
  </si>
  <si>
    <t>Christian et al. (1954), Balbarini; Neldner (1991), 45; Perry et al. (1964), Gregory, Balbarini, Georgina</t>
  </si>
  <si>
    <t>Blue grass (Dichanthium spp.) and brown top (Eulalia aurea) grassland on plains of cracking clays</t>
  </si>
  <si>
    <t>Dichanthium spp., Eulalia spp. grassland +/- Aristida latifolia. Occurs on Tertiary and Quaternary alluvial plains; heavy grey and brown clays. (BVG1M: 30a)
 Major vegetation communities include: 
2.3.4a:  Chrysopogon spp., Ectrosia leporina, Iseilema spp</t>
  </si>
  <si>
    <t>2.3.4</t>
  </si>
  <si>
    <t>2.3.3x40:  Survey required to verify condition</t>
  </si>
  <si>
    <t>Boodjamulla (Lawn Hill) NP, Lawn Hill (Gregory) RR, Lawn Hill (Gregory River Base) RR, [Lawn Hill (Creek) RR], [Lawn Hill (Lilydale) RR]</t>
  </si>
  <si>
    <t>3, 8, 5, 2, (1.3), (4.5)</t>
  </si>
  <si>
    <t>Christian et al. (1954), Gregory; Neldner (1991), 43; Perry et al. (1964), Cloncurry, Gregory, Balbarini, Georgina, Monstraven, Percol, Armraynald, Cowan</t>
  </si>
  <si>
    <t>Mitchell grass (Astrebla spp.) grassland on plains of cracking clays</t>
  </si>
  <si>
    <t>Astrebla spp. grassland on plains of cracking clays</t>
  </si>
  <si>
    <t>Astrebla spp. grassland +/- Aristida latifolia. Occurs on Tertiary and Quaternary alluvial plains; calcareous clays, some gilgai. (BVG1M: 30a)
 Major vegetation communities include: 
2.3.3a:  Astrebla elymoides, Astrebla squarrosa and Eulalia aurea +/- Di</t>
  </si>
  <si>
    <t>2.3.3</t>
  </si>
  <si>
    <t>The most immediate threatening process is the introduction of ponded pasture species. Survey required to verify extent.</t>
  </si>
  <si>
    <t>SEASON: Early to mid-dry season. INTENSITY: Light to moderate. INTERVAL: 3-5 years. STRATEGY: Burn less than 30% in any year. Buffer as indicated by fuel build-up in surrounding vegetation. ISSUES: Sedges are disadvantaged by repeated hot fires. Mild fire</t>
  </si>
  <si>
    <t>Feeding and breeding areas of national significance for water birds. Sinks for terrestrial runoffs.</t>
  </si>
  <si>
    <t>Mutton Hole Wetlands CP</t>
  </si>
  <si>
    <t>1, 4, (8)</t>
  </si>
  <si>
    <t>Neldner and Clarkson (1995), 190</t>
  </si>
  <si>
    <t>Freshwater and brackish wetlands in old river channels on low plains adjacent to estuarine zone</t>
  </si>
  <si>
    <t>Seasonal wetlands usually with salt tolerant grasses, sedges and freshwater aquatics; semi permanent to permanent wetlands in meanders have saline tolerant grasses and sedges in the lower reaches, and freshwater sedges and aquatics in upper reaches. Occur</t>
  </si>
  <si>
    <t>2.3.2</t>
  </si>
  <si>
    <t>2.3.1:  Diverse type requiring further analysis.</t>
  </si>
  <si>
    <t>Seasonally important habitat for water birds feeding and breeding.</t>
  </si>
  <si>
    <t>Mutton Hole Wetlands CP, Finucane Island NP</t>
  </si>
  <si>
    <t>1, 4, (8), (7)</t>
  </si>
  <si>
    <t>Christian et al. (1954), Littoral; Galloway et al. (1970), Inkerman, Battersea, Cumbulla, Dunbar; Neldner and Clarkson (1995), 111, 183, 185, 186, 188; Perry et al. (1964), Carpentaria</t>
  </si>
  <si>
    <t>Grassland on low plains adjacent to estuarine zone</t>
  </si>
  <si>
    <t>Grassland, usually including Xerochloa spp., Dichanthium spp., Panicum spp., Chrysopogon spp., and Sporobolus virginicus, Oryza spp. and Pseudoraphis spp. on slightly lower areas. Occasional trees may include Grevillea striata, Pandanus spp., Excoecaria p</t>
  </si>
  <si>
    <t>2.3.1</t>
  </si>
  <si>
    <t>2.2.2:  Threatening processes include high total grazing pressure leading to wind erosion, and invasion of scrubs by *Cryptostegia grandiflora (rubber vine). Survey required to identify the component ecosystems of this complex.
2.2.2b:  Invasion by *Crypt</t>
  </si>
  <si>
    <t>Finucane Island NP</t>
  </si>
  <si>
    <t>1, (10), (7)</t>
  </si>
  <si>
    <t>Christian et al. (1954), Littoral; Galloway et al. (1970), Inkerman, Battersea; Neldner and Clarkson (1995), 31, 49, 54; Perry et al. (1964), Carpentaria</t>
  </si>
  <si>
    <t>Secondary dunes and swales</t>
  </si>
  <si>
    <t>Vegetation variable throughout subregion, but includes grasslands, herb fields, woodlands and semi-deciduous and evergreen scrubs. Sedge lands and Melaleuca spp. in swales. Occurs on secondary dunes and swales; unconsolidated sands or stratified shells an</t>
  </si>
  <si>
    <t>2.2.2</t>
  </si>
  <si>
    <t>Threatening process is infestation by *Cryptostegia grandiflora (rubber vine), Calotropis procera, Parkinsonia aculeata, Urochloa, Cenchrus and the impact of high total grazing pressure, high vehicle use and camping use. Survey required to verify conditio</t>
  </si>
  <si>
    <t>Seasonally significant for turtle nesting.</t>
  </si>
  <si>
    <t>1, 10</t>
  </si>
  <si>
    <t>Christian et al. (1954), Littoral; Galloway et al. (1970), Inkerman, Battersea; Neldner and Clarkson (1995), 55, 196, 198; Perry et al. (1964), Carpentaria</t>
  </si>
  <si>
    <t>Beaches and foredunes</t>
  </si>
  <si>
    <t>Beaches and fore dunes</t>
  </si>
  <si>
    <t>Scattered Casuarina equisetifolia and Hibiscus tiliaceus, ground cover dominated by Spinifex longifolius and Ipomoea pes-caprae. Occurs on beaches and fore dunes; unconsolidated siliceous sands or calcareous shell fragments. (BVG1M: 28a)</t>
  </si>
  <si>
    <t>2.2.1</t>
  </si>
  <si>
    <t>Most extensive marine plains in Australia. Significant wader habitat. Venturi wetlands.</t>
  </si>
  <si>
    <t>1, (8), (4), (10)</t>
  </si>
  <si>
    <t>Christian et al. (1954), Littoral; Galloway et al. (1970), Battersea, Inkerman; Neldner and Clarkson (1995), 194; Perry et al. (1964), Carpentaria</t>
  </si>
  <si>
    <t>Infrequently inundated clay plains and low samphire rises</t>
  </si>
  <si>
    <t>Predominantly unvegetated but includes areas of Tecticornia spp., Sarcocornia spp. and Suaeda spp. on slightly higher areas. Occurs on saline clay plains; periodically inundated; solonchaks. (BVG1M: 35b)</t>
  </si>
  <si>
    <t>2.1.4</t>
  </si>
  <si>
    <t>2.1.3:  Threatening processes include illegal netting.</t>
  </si>
  <si>
    <t>Seasonally important for water bird breeding, feeding and roosting (rookeries in some localities).</t>
  </si>
  <si>
    <t>1, (10), (4)</t>
  </si>
  <si>
    <t>Christian et al. (1954), Littoral; Galloway et al. (1970), Battersea, Inkerman; Neldner and Clarkson (1995), 132, 160; Perry et al. (1964), Carpentaria</t>
  </si>
  <si>
    <t>Tidal channels and associated levees, usually with mangroves</t>
  </si>
  <si>
    <t>Mangrove communities including Avicennia spp., Rhizophora stylosa, Ceriops tagal, Lumnitzera racemosa, Aegialitis annulata, Excoecaria agallocha, Xylocarpus spp., Bruguiera exaristata and Aegiceras corniculatum. Occurs on margins and levees of channels su</t>
  </si>
  <si>
    <t>2.1.3</t>
  </si>
  <si>
    <t>Nationally significant wader habitat -- birds retreat to these during high tides.</t>
  </si>
  <si>
    <t>Neldner and Clarkson (1995), 34</t>
  </si>
  <si>
    <t>Tidal low coastal rises of shells, sand or mud, and associated gutters, usually with mangroves</t>
  </si>
  <si>
    <t>Avicennia spp. low shrublands and woodlands. Occurs on low coastal rises formed by wind and wave action and subject to tidal inundation; mainly saline mud's, possibly with accumulating shell materials and sands. (BVG1M: 35a)</t>
  </si>
  <si>
    <t>2.1.2</t>
  </si>
  <si>
    <t>Threatening processes include damage from trawling and illegal netting.</t>
  </si>
  <si>
    <t>Of national significance for waders and dugongs.</t>
  </si>
  <si>
    <t>1,10</t>
  </si>
  <si>
    <t>Offshore tidal sands and mud flats, including sea grass beds</t>
  </si>
  <si>
    <t>Mostly unvegetated, but including areas of sea grass communities. Occurs on offshore tidal flats; sands and muds. (BVG1M: 35b)</t>
  </si>
  <si>
    <t>2.1.1</t>
  </si>
  <si>
    <t>Subject to mining. This community poorly known. Detailed survey required to verify extent and condition, and to determine faunal values.</t>
  </si>
  <si>
    <t>SEASON: 1.12.2: Storm season to early dry season. 1.12.2x1: n/a. INTENSITY: 1.12.2: Various. 1.12.2x1: n/a. INTERVAL: 1.12.2: 4 - 10 years. Ensure some areas are long (10-20 years) unburnt. 1.12.2x1: n/a. STRATEGY: 1.12.2: Large, landscape scale burns. En</t>
  </si>
  <si>
    <t>tor fields and associated caves and crevices believed significant for some fauna, e.g. bats.</t>
  </si>
  <si>
    <t>Christian et al. (1954), Waverley</t>
  </si>
  <si>
    <t>Silver-leaved ironbark (Eucalyptus melanophloia) low open woodland on low hills and torfields on biotite granites</t>
  </si>
  <si>
    <t>Eucalyptus melanophloia (silver-leaved ironbark) low open woodland on low hills and torfields on biotite granites</t>
  </si>
  <si>
    <t>Low open-woodland of Eucalyptus melanophloia subsp. (Dajarra V.J.Neldner 1523) over Triodia spp. with occasional Terminalia aridicola. Acacia spp. understorey. Occurs on tor fields and low rounded hills on foliated biotite granite; skeletal and shallow co</t>
  </si>
  <si>
    <t>1.12.2</t>
  </si>
  <si>
    <t>SEASON: Storm season to early dry season. INTENSITY: Various. INTERVAL: 1.12.1: 4 - 10 years. Ensure some areas are long (10-20 years) unburnt. 1.12.1x1: 6 - 12 years. Ensure some areas are long (10-20 years) unburnt. 1.12.1x2: &gt;30 years. STRATEGY: Large,</t>
  </si>
  <si>
    <t>3, 4, (2.7)</t>
  </si>
  <si>
    <t>Christian et al. (1954), Waverley; Neldner (1991), part 16, part 39; Perry et al. (1964), Kuridala, Quamby, Mount Elliott</t>
  </si>
  <si>
    <t>Snappy gum (Eucalyptus leucophloia) and bloodwood (Corymbia terminalis) low open woodland on rocky hills on acid igneous rocks</t>
  </si>
  <si>
    <t>Eucalyptus leucophloia low open woodland on granites</t>
  </si>
  <si>
    <t>Low open-woodland of Eucalyptus leucophloia, sometimes with E. leucophylla, Corymbia terminalis or C. aparrerinja with an Acacia spp. dominated shrub layer and Triodia spp. dominated ground layer. Includes areas of treeless Triodia spp. grasslands and Aca</t>
  </si>
  <si>
    <t>1.12.1</t>
  </si>
  <si>
    <t>Impacted by excavation and stock trampling. Poorly surveyed, but permanent springs probably of limited extent</t>
  </si>
  <si>
    <t>ISSUES: Potential for peat fires - to be avoided.</t>
  </si>
  <si>
    <t>Springs associated with metamorphic rocks</t>
  </si>
  <si>
    <t>Cyperus vaginatus is a characteristic species. Occurs on springs associated with metamorphic rock. (BVG1M: 34e)</t>
  </si>
  <si>
    <t>1.11.5</t>
  </si>
  <si>
    <t>19c</t>
  </si>
  <si>
    <t>A combination of *Pennisetum pennisetiforme (Cloncurry buffel grass) invasion, changed fire regime and high total grazing pressure is leading to changes in floristics and structure. More information required on current condition.</t>
  </si>
  <si>
    <t>SEASON: Early dry season to ensure patchy fire. INTENSITY: n/a, tussock grass will not burn as intensely as spinifex. INTERVAL: As per surrounding spinifex vegetation types. STRATEGY: Natural mosaic. ISSUES: This RE is infested with buffel grass in parts.</t>
  </si>
  <si>
    <t>Lawn Hill (Stockyard Creek) RR, Lawn Hill (Arthur Creek) RR, Lawn Hill (Lilydale) RR, Lawn Hill (Gorge Mouth) RR, [Boodjamulla (Lawn Hill) NP]</t>
  </si>
  <si>
    <t>Christian et al. (1954), Mount Isa</t>
  </si>
  <si>
    <t>Silver-leaved box (Eucalyptus pruinosa) low open woodland on shallow soils in valleys below folded sediments</t>
  </si>
  <si>
    <t>Eucalyptus pruinosa (silver-leaved box) low open woodland on shallow soils in valleys below folded sediments</t>
  </si>
  <si>
    <t xml:space="preserve">Eucalyptus pruinosa low open-woodland with very sparse shrub layer and ground layer of Triodia pungens and annual grasses and forbs. Occurs on lower slopes and valley bottoms between ranges formed on strongly folded pre-Cambrian sediments and metamorphic </t>
  </si>
  <si>
    <t>1.11.4</t>
  </si>
  <si>
    <t>SEASON: Storm season to early dry season. INTENSITY: Various. INTERVAL: 6 - 12 years. Ensure some areas are long (10-20 years) unburnt. STRATEGY: Large, landscape scale burns. Ensure some patches are burnt every year but also ensure some patches remain lo</t>
  </si>
  <si>
    <t>3, (1), (2.8)</t>
  </si>
  <si>
    <t>Christian et al. (1954), Mount Isa; Neldner (1991), 38; Perry et al. (1964), Argylla, Kuridala, Quamby</t>
  </si>
  <si>
    <t>Cloncurry box (Eucalyptus leucophylla) low open woodland on basic rocky hills on folded sediments</t>
  </si>
  <si>
    <t>Corymbia terminalis low open woodland on basic metamorphics</t>
  </si>
  <si>
    <t>Low open-woodland of Corymbia terminalis usually with Eucalyptus leucophylla or E. leucophloia with Acacia spp. dominated shrub layer and ground layer of Triodia spp. and/or tussock grasses. Includes areas of Acacia spp. shrubland and Triodia spp. grassla</t>
  </si>
  <si>
    <t>1.11.3</t>
  </si>
  <si>
    <t>SEASON: 1.11.2, 1.11.2x1, 1.11.2x3, 1.11.2x5: Storm season to early dry season. 1.11.2x2, 1.11.2x2a: Wet season - early dry season. 1.11.1x4 and 4a: n/a. INTENSITY: Various. 1.11.1x4 and 4a: n/a. INTERVAL: 1.11.2, 1.11.2x1, 1.11.2x3, 1.11.2x5: 4 - 10 year</t>
  </si>
  <si>
    <t>Lawn Hill (Stockyard Creek) RR, Lawn Hill (Widdallion) RR, Lawn Hill (Lilydale) RR, Lawn Hill (Arthur Creek) RR, Boodjamulla (Lawn Hill) NP, Lawn Hill (Gregory) RR, Lawn Hill (Gorge Mouth) RR</t>
  </si>
  <si>
    <t>3, 1, (4)</t>
  </si>
  <si>
    <t>Christian et al. (1954), Yelvertoft, Mount Isa; Neldner (1991), part 16, part 39; Perry et al. (1964), Argylla, Kuridala, Quamby</t>
  </si>
  <si>
    <t>Snappy gum (Eucalyptus leucophloia) low open woodland on siliceous rocky hills on folded sediments</t>
  </si>
  <si>
    <t>Eucalyptus leucophloia low open-woodland or low woodland, sometimes with E. leucophylla usually with a Acacia spp. dominated shrub layer and Triodia spp. and/or tussock grass understorey. Treeless areas common. Occurs on hills and ranges on strongly folde</t>
  </si>
  <si>
    <t>1.11.2</t>
  </si>
  <si>
    <t>1.11.1:  Poorly known, more information required.</t>
  </si>
  <si>
    <t>ISSUES: Do not target for fire exclusion or prescribed burns.</t>
  </si>
  <si>
    <t>3, (1)</t>
  </si>
  <si>
    <t>Mixed shrubby woodland on folded limestones</t>
  </si>
  <si>
    <t>Shrubby woodland of Terminalia spp., Lysiphyllum cunninghamii and Cochlospermum fraseri. Occurs on outcrop on hills on strongly deformed calcareous pre-Cambrian sediments; skeletal soils. (BVG1M: 27c)
 Major vegetation communities include: 
1.11.1x1:  Low</t>
  </si>
  <si>
    <t>1.11.1</t>
  </si>
  <si>
    <t>Areas of scalding due to high total grazing pressure. This community poorly known.</t>
  </si>
  <si>
    <t>SEASON: Storm season to early dry season. INTENSITY: Various. INTERVAL: 4 - 10 years. Ensure some areas are long (10-20 years) unburnt. STRATEGY: Large, landscape scale burns. Ensure some patches are burnt every year but also ensure some patches remain lo</t>
  </si>
  <si>
    <t>Silver-leaved box (Eucalyptus pruinosa) open woodland on slopes adjoining sandstone plateaus</t>
  </si>
  <si>
    <t>Eucalyptus pruinosa (silver-leaved box) open woodland on slopes adjoining sandstone plateaus</t>
  </si>
  <si>
    <t>Open-woodland of Eucalyptus pruinosa, with Melaleuca viridiflora and occasional Corymbia grandifolia subsp. grandifolia, C. confertiflora and Grevillea striata. Usually shrubby understorey. Ground cover of Triodia spp. and annual grasses. Occurs on slopes</t>
  </si>
  <si>
    <t>1.10.8</t>
  </si>
  <si>
    <t>Christian et al. (1954), Mount Isa, Robinson, Redbank</t>
  </si>
  <si>
    <t>Snappy gum (Eucalyptus leucophloia) and Corymbia grandifolia low open woodland on stony low hills and colluvium</t>
  </si>
  <si>
    <t>Eucalyptus leucophloia (snappy gum) and Corymbia grandifolia low open woodland on stony low hills and colluvium</t>
  </si>
  <si>
    <t>Low open-woodland of Eucalyptus leucophloia over Triodia spp. or annual grasses. Occasional Eucalyptus pruinosa or Corymbia capricornia on upper slopes and C. grandifolia subsp. grandifolia and Melaleuca viridiflora on lower slopes. Sparse low shrubs incl</t>
  </si>
  <si>
    <t>1.10.7</t>
  </si>
  <si>
    <t>Fire protection required. Impacted by stock trampling.</t>
  </si>
  <si>
    <t xml:space="preserve">SEASON: Wet season. INTENSITY: Low. INTERVAL: When necessary to reduce build up of palm / pandanus debris in order to protect against wildfire. STRATEGY: Partial burns of each patch (only when absolutely necessary) to maximise fauna refugia. ISSUES: Does </t>
  </si>
  <si>
    <t>Regionally significant refugia for remote plant populations.</t>
  </si>
  <si>
    <t>Boodjamulla (Lawn Hill) NP, Lawn Hill (Stockyard Creek) RR, Lawn Hill (Arthur Creek) RR, Lawn Hill (Widdallion) RR, Lawn Hill (Littles Range) RR, Lawn Hill (Gorge Mouth) RR</t>
  </si>
  <si>
    <t>4, (2.7)</t>
  </si>
  <si>
    <t>Christian et al. (1954), Robinson; Drysdale et al. (1998); Fensham et al. (2004)</t>
  </si>
  <si>
    <t>Springs mostly associated with quartzose sandstone and fine-grained sedimentary rocks (limestone)</t>
  </si>
  <si>
    <t>Associated vegetation includes open-forest of Corymbia ptychocarpa subsp. ptychocarpa, with Melaleuca viridiflora, M. leucadendra, Syzygium angophoroides, Acacia holosericea, Pandanus aquaticus, Melastoma malabathricum, Boronia lanceolata, Sersalisia seri</t>
  </si>
  <si>
    <t>1.10.6</t>
  </si>
  <si>
    <t>SEASON: Wet season - early dry season. INTENSITY: Various. INTERVAL: Not more than once every 30 years. ISSUES: Sensitive to high frequency intense fires.</t>
  </si>
  <si>
    <t>Christian et al. (1954), Wonorah, Yelvertoft; Perry et al. (1964), Torwood</t>
  </si>
  <si>
    <t>Lancewood (Acacia shirleyi) open forest on skeletal soils and earths on sandstone plateaus</t>
  </si>
  <si>
    <t>Acacia shirleyi (lancewood) open forest on skeletal soils and earths on sandstone plateaus</t>
  </si>
  <si>
    <t>Acacia shirleyi open-forest. Occurs on residual plateaus on sandstones; skeletal soils and shallow red earths. (BVG1M: 24a)</t>
  </si>
  <si>
    <t>1.10.5</t>
  </si>
  <si>
    <t>Boodjamulla (Lawn Hill) NP, Lawn Hill (Littles Range) RR, Lawn Hill (Arthur Creek) RR, Lawn Hill (Stockyard Creek) RR, Lawn Hill (Gorge Mouth) RR, Lawn Hill (Widdallion) RR</t>
  </si>
  <si>
    <t>4, 3, (1)</t>
  </si>
  <si>
    <t>Christian et al. (1954), Wonorah; Neldner (1991), part 16, part 39; Perry et al. (1964), Torwood</t>
  </si>
  <si>
    <t>Snappy gum (Eucalyptus leucophloia) and/ or Acacia spp. low open woodland on stony sandstone plateaus</t>
  </si>
  <si>
    <t>Eucalyptus leucophloia (snappy gum) and/ or Acacia spp. low open woodland on stony sandstone plateaus</t>
  </si>
  <si>
    <t xml:space="preserve">Low open-woodland of Eucalyptus leucophloia. Acacias usually prominent, forming shrublands in the far south. Ground cover of Triodia spp. and annual grasses. Occurs on residual plateaus and scarps on near horizontally bedded sandstones and conglomerates; </t>
  </si>
  <si>
    <t>1.10.4</t>
  </si>
  <si>
    <t>ISSUES: Largely self-protecting due to occurrence on rocky outcrops.</t>
  </si>
  <si>
    <t>Lawn Hill (Arthur Creek) RR, Boodjamulla (Lawn Hill) NP, Lawn Hill (Stockyard Creek) RR, Lawn Hill (Widdallion) RR, Lawn Hill (Gorge Mouth) RR, Lawn Hill (Littles Range) RR</t>
  </si>
  <si>
    <t>Christian et al. (1954), Robinson</t>
  </si>
  <si>
    <t>Corymbia aspera low open woodland on rocky soils</t>
  </si>
  <si>
    <t>Low open-woodland of Corymbia aspera with occasional Gardenia pyriformis, Calytrix exstipulata, Buchanania obovata, Cochlospermum fraseri, Eucalyptus miniata, Erythroxylum ellipticum, Ficus spp., Petalostigma banksii, Grevillea spp., Acacia spp. and in th</t>
  </si>
  <si>
    <t>1.10.3</t>
  </si>
  <si>
    <t>Lawn Hill (Stockyard Creek) RR, Boodjamulla (Lawn Hill) NP, Lawn Hill (Arthur Creek) RR, Lawn Hill (Widdallion) RR</t>
  </si>
  <si>
    <t>4, 2.7</t>
  </si>
  <si>
    <t>Christian et al. (1954), Robinson, Redbank</t>
  </si>
  <si>
    <t>Woollybutt (Eucalyptus miniata) woodland on sandstone plateaus</t>
  </si>
  <si>
    <t>Eucalyptus miniata (woollybutt) woodland on sandstone plateaus</t>
  </si>
  <si>
    <t>Eucalyptus miniata woodland, usually with Corymbia ferruginea subsp. ferruginea, C. polycarpa, C. capricornia, Owenia vernicosa and Erythrophleum chlorostachys. Melaleuca spp. often present where drainage restricted. Triodia spp. understorey. Occurs on pl</t>
  </si>
  <si>
    <t>1.10.2</t>
  </si>
  <si>
    <t>Boodjamulla (Lawn Hill) NP, Lawn Hill (Stockyard Creek) RR, Lawn Hill (Arthur Creek) RR, Lawn Hill (Widdallion) RR, Lawn Hill (Littles Range) RR</t>
  </si>
  <si>
    <t>Christian et al. (1954), Mount Isa, Redbank, Robinson, Wonorah; Perry et al. (1964), Torwood</t>
  </si>
  <si>
    <t>Corymbia capricornia low open woodland on sandstone plateaus</t>
  </si>
  <si>
    <t>Shrubby low open-woodland of Corymbia capricornia. Occasional C. aspera, and Terminalia aridicola. Acacias usually prominent. Ground cover of Triodia spp. and annual grasses. Occurs on residual plateaus and scarps on horizontal or gently deformed sandston</t>
  </si>
  <si>
    <t>1.10.1</t>
  </si>
  <si>
    <t>Some springs impacted by stock disturbance. The biological values are poorly known.</t>
  </si>
  <si>
    <t>Potentially significant refugia for remote plant populations and near threatened flora.</t>
  </si>
  <si>
    <t>Drysdale et al. (1998); Fensham et al. (2004)</t>
  </si>
  <si>
    <t>Spring wetlands on undeformed fine-grained sedimentary rock</t>
  </si>
  <si>
    <t>Spring wetlands. Occurs on undeformed fine-grained sedimentary rock (limestone). (BVG1M: 34e)</t>
  </si>
  <si>
    <t>1.9.8</t>
  </si>
  <si>
    <t>Boodjamulla (Lawn Hill) NP, Lawn Hill (Littles Range) RR, Lawn Hill (Arthur Creek) RR, Lawn Hill (Stockyard Creek) RR</t>
  </si>
  <si>
    <t>Christian et al. (1954), Mount Isa, Redbank</t>
  </si>
  <si>
    <t>Silver-leaved box (Eucalyptus pruinosa) low open woodland on shale hills</t>
  </si>
  <si>
    <t>Eucalyptus pruinosa (silver-leaved box) low open woodland on shale hills</t>
  </si>
  <si>
    <t>Eucalyptus pruinosa low open-woodland. Sparse shrub layer of Acacia spp. over ground cover of Triodia spp. Occurs on hills on pre-Cambrian shales; skeletal soils, some shallow loams. (BVG1M: 19c)
 Major vegetation communities include: 
1.9.7a:  Low open-w</t>
  </si>
  <si>
    <t>1.9.7</t>
  </si>
  <si>
    <t>SEASON: 1.9.6 and 1.9.6a: Storm season to early dry season. 1.9.6b: Early dry season to ensure patchy fire. INTENSITY: Various. INTERVAL: 1.9.6 and 1.9.6a: 6 - 12 years. Ensure some areas are long (10-20 years) unburnt. 1.9.6b: As per surrounding spinifex</t>
  </si>
  <si>
    <t>Christian et al. (1954), Thorntonia</t>
  </si>
  <si>
    <t>Snappy gum (Eucalyptus leucophloia) and bloodwood (Corymbia terminalis) low open woodland on limestone hills</t>
  </si>
  <si>
    <t>Eucalyptus leucophloia (snappy gum) and Corymbia terminalis (bloodwood) low open woodland on limestone hills</t>
  </si>
  <si>
    <t>Low woodlands and open-woodlands of Eucalyptus leucophloia +/- Corymbia terminalis over a Triodia spp. understorey. Eucalyptus leucophylla may be present on more gently sloping areas and E. pruinosa, Lysiphyllum cunninghamii or Corymbia aparrerinja on col</t>
  </si>
  <si>
    <t>1.9.6</t>
  </si>
  <si>
    <t>Boodjamulla (Lawn Hill) NP, Lawn Hill (Littles Range) RR, Lawn Hill (Gregory) RR</t>
  </si>
  <si>
    <t>2, 3, (4.7), (1)</t>
  </si>
  <si>
    <t>Christian et al. (1954), Thorntonia, Redbank</t>
  </si>
  <si>
    <t>Cloncurry box (Eucalyptus leucophylla) low open woodland-woodland on low hills on limestones and calcareous shales</t>
  </si>
  <si>
    <t>Eucalyptus leucophylla (Cloncurry box) low open woodland-woodland on low hills on limestones and calcareous shales</t>
  </si>
  <si>
    <t>Low woodlands and low open-woodlands of Eucalyptus leucophylla with occasional E. pruinosa and Corymbia terminalis, or E. tectifica in the north. Ground layer dominated by Triodia spp. and annual grasses. Occurs on low hills on limestones and calcareous s</t>
  </si>
  <si>
    <t>1.9.5</t>
  </si>
  <si>
    <t>Boodjamulla (Lawn Hill) NP, Lawn Hill (Gregory) RR, Lawn Hill (Lilydale) RR, Lawn Hill (Littles Range) RR, Camooweal Caves NP</t>
  </si>
  <si>
    <t>2, (3), (4)</t>
  </si>
  <si>
    <t>Christian et al. (1954), Thorntonia, Redbank, Mount Isa</t>
  </si>
  <si>
    <t>Mixed shrubby woodland on rocky limestone hills</t>
  </si>
  <si>
    <t>Mixed shrubby woodland dominated by Terminalia spp., Lysiphyllum cunninghamii and Corymbia terminalis. Occurs on rocky rounded hills on limestones; skeletal soils. (BVG1M: 27c)
 Major vegetation communities include: 
1.9.4a:  Sink holes with low open fore</t>
  </si>
  <si>
    <t>1.9.4</t>
  </si>
  <si>
    <t>This community poorly known.</t>
  </si>
  <si>
    <t>Cloncurry box (Eucalyptus leucophylla) low open woodland on hillocks on Mesozoic claystones</t>
  </si>
  <si>
    <t>Eucalyptus leucophylla (Cloncurry box) low open woodland on hillocks on Mesozoic claystones</t>
  </si>
  <si>
    <t>Low open-woodland of Eucalyptus leucophylla with Triodia spp. understorey. Occurs on low hillocks formed on Mesozoic claystones; skeletal soils. (BVG1M: 19b)</t>
  </si>
  <si>
    <t>1.9.3</t>
  </si>
  <si>
    <t>STRATEGY: n/a. ISSUES: Do not target for fire exclusion or prescribed burns.</t>
  </si>
  <si>
    <t>Internationally significant fossil deposits spanning a period otherwise poorly represented in the Australian fossil record.</t>
  </si>
  <si>
    <t>Mixed shrubby woodland on low rocky hills on Tertiary limestones</t>
  </si>
  <si>
    <t>Mixed shrubby woodland dominated by Lysiphyllum cunninghamii and Brachychiton spp. with Corymbia terminalis on lower slopes. Well developed understorey of Triodia spp. Occurs on stony hills on Tertiary limestones; skeletal soils. (BVG1M: 27c)
 Major veget</t>
  </si>
  <si>
    <t>1.9.2</t>
  </si>
  <si>
    <t>1.9.1: Outlier of Mitchell Grass Downs bioregion. Survey required to verify condition.</t>
  </si>
  <si>
    <t>SEASON: 1.9.1, 1.9.1a and b: Storm burns - link fire with rain - when sufficient fuel. 1.9.1x1: Wet season - early dry season. 1.9.1x2: Early dry season to ensure patchy fire. 1.9.1x3: Storm season to early dry season. INTENSITY: 1.9.1, 1.9.1a and b: Occa</t>
  </si>
  <si>
    <t>Includes caves and sinkholes that host significant breeding colonies of the ghost bat (Macroderma gigas) and the orange leafnosed-bat (Rhinonicteris aurantia).</t>
  </si>
  <si>
    <t>3, 1, 2, 4.7</t>
  </si>
  <si>
    <t>Christian et al. (1954), Thorntonia, Wonardo; Neldner (1991), 44</t>
  </si>
  <si>
    <t>Mitchell grass (Astrebla spp.) grassland on shallow clays on limestones</t>
  </si>
  <si>
    <t>Astrebla spp. (Mitchell grass) grassland on shallow clays on limestones</t>
  </si>
  <si>
    <t>Astrebla pectinata grassland, with A. elymoides in depressions and annual grasses on stony rises. Occasional trees include Acacia spp. and Atalaya hemiglauca. Eucalyptus microtheca in depressions and along watercourses. Occurs on low hills and gently undu</t>
  </si>
  <si>
    <t>1.9.1</t>
  </si>
  <si>
    <t>1.7.2:  High total grazing pressure and spread of *Pennisetum pennisetiforme (Cloncurry buffel grass) are leading to changes in structure and floristics of native vegetation. More information required on condition.
1.7.2b:  More information required on co</t>
  </si>
  <si>
    <t>SEASON: Early dry season to ensure patchy fire. INTENSITY: n/a, tussock grass will not burn as intensely as spinifex. INTERVAL: As per surrounding spinifex vegetation types. STRATEGY: Natural mosaic. ISSUES: None identified.</t>
  </si>
  <si>
    <t>Christian et al. (1954), Yelvertoft</t>
  </si>
  <si>
    <t>Silver-leaved box (Eucalyptus pruinosa) low open woodland on calcareous red/brown earths on small alluvial fans</t>
  </si>
  <si>
    <t>Eucalyptus pruinosa (silver-leaved box) low open woodland on calcareous red/brown earths</t>
  </si>
  <si>
    <t>Eucalyptus pruinosa low open-woodland with sparse lower tree and shrub layers. Moderate ground cover of perennial and annual grasses. Occurs on eroded Tertiary surfaces; calcareous red-brown earths. (BVG1M: 19c)
 Major vegetation communities include: 
1.7</t>
  </si>
  <si>
    <t>1.7.2</t>
  </si>
  <si>
    <t xml:space="preserve">SEASON: 1.7.1, 1.7.1b and c: Storm season to early dry season. 1.7.1a: Wet season - early dry season. INTENSITY: 1.7.1, 1.7.1b: Various - low intensity where lancewood. 1.7.1a and c: Various. INTERVAL: 1.7.1, 1.7.1b and c: 4 - 10 years. Ensure some areas </t>
  </si>
  <si>
    <t>Boodjamulla (Lawn Hill) NP, Lawn Hill (Stockyard Creek) RR, Lawn Hill (Arthur Creek) RR, Lawn Hill (Littles Range) RR, Lawn Hill (Widdallion) RR, Lawn Hill (Lilydale) RR, Lawn Hill (Gorge Mouth) RR, Lawn Hill (Gregory) RR</t>
  </si>
  <si>
    <t>3, 2, 4, 1</t>
  </si>
  <si>
    <t>Christian et al. (1954), Yelvertoft, Wonorah; Perry et al. (1964), Torwood; Neldner (1991), 30</t>
  </si>
  <si>
    <t>Snappy gum (Eucalyptus leucophloia) low open woodland on skeletal soils on lateritic scarps and plateaus</t>
  </si>
  <si>
    <t>Eucalyptus leucophloia (snappy gum) low open woodland on skeletal soils on lateritic scarps and plateaus</t>
  </si>
  <si>
    <t xml:space="preserve">Low open-woodland of Eucalyptus leucophloia and/or Corymbia aspera and/or E. normantonensis over Triodia spp. Areas of Acacia shirleyi low open-forest. Occurs on scarps and dissected areas of eroded Tertiary plateaus; skeletal soils formed largely on the </t>
  </si>
  <si>
    <t>1.7.1</t>
  </si>
  <si>
    <t>Changed fire regime and high total grazing pressure are leading to changes in structure and floristics. This community poorly known.</t>
  </si>
  <si>
    <t>1, 4.7, (2)</t>
  </si>
  <si>
    <t>Christian et al. (1954), Wonorah, Yelvertoft</t>
  </si>
  <si>
    <t>Vine tree (Ventilago viminalis) low open woodland on loams on sand sheet margins</t>
  </si>
  <si>
    <t>Ventilago viminalis (ine tree) low open woodland on loams on sand sheet margins</t>
  </si>
  <si>
    <t>Low open-woodland of Ventilago viminalis, with a shrubby understorey and a ground cover of annual and perennial grasses. Occurs on the margins of sandplains adjacent to clays; variety of medium-textured soils. (BVG1M: 27a)</t>
  </si>
  <si>
    <t>1.5.9</t>
  </si>
  <si>
    <t>1.5.8:  Survey required to verify condition. Occurs as patches within RE1.5.7.</t>
  </si>
  <si>
    <t>SEASON: Wet season - early dry season. INTENSITY: Various. INTERVAL: &gt;30 years. STRATEGY: None identified. ISSUES: Needs fire for recruitment (but make sure long intervals).</t>
  </si>
  <si>
    <t>1, 3, (4.7)</t>
  </si>
  <si>
    <t>Christian et al. (1954), Bundella, Moonah; Neldner (1991), 5, 7, 8, 26</t>
  </si>
  <si>
    <t>Gidgee (Acacia cambagei) and whitewood (Atalaya hemiglauca) low open woodland on red earth plains</t>
  </si>
  <si>
    <t>Acacia cambagei(gidgee) and Atalaya hemiglauca (whitewood) low open woodland on red earth plains</t>
  </si>
  <si>
    <t>Low open-woodland of Acacia cambagei, Atalaya hemiglauca and Ventilago viminalis. Sparse shrub layer and sparse ground cover of annual and perennial grasses. Occurs on Tertiary and Quaternary outwash plains; red-brown earths and red-brown solonetz. (BVG1M</t>
  </si>
  <si>
    <t>1.5.8</t>
  </si>
  <si>
    <t>SEASON: 1.5.7, 1.5.7a: Wet season - early dry season, 1.5.7b: Storm season to early dry season. 1.5.7x1, 1.5.7x2: Early dry season to ensure patchy fire. INTENSITY: 1.5.7, 1.5.7a and b: Various. 1.5.7x1, 1.5.7x2: n/a, tussock grass will not burn as intens</t>
  </si>
  <si>
    <t>1, 3, 4.7, (4.2)</t>
  </si>
  <si>
    <t>Christian et al. (1954), Bundella, Wonorah; Neldner (1991), 21, 24</t>
  </si>
  <si>
    <t>Bloodwood (Corymbia terminalis) and/or mulga (Acacia aneura) low open woodland on sandy red earth plains</t>
  </si>
  <si>
    <t>Corymbia terminalis (bloodwood) and/or Acacia aneura (mulga) low open woodland on sandy red earth plains</t>
  </si>
  <si>
    <t>Low open-woodland of Corymbia terminalis and Acacia aneura. Associated species include Grevillea striata, Acacia excelsa, Corymbia aparrerinja, Owenia spp. and Hakea lorea subsp. lorea. Shrubby understorey. Sparse ground cover dominated by Triodia spp. +/</t>
  </si>
  <si>
    <t>1.5.7</t>
  </si>
  <si>
    <t>1.5.6:  Prone to scalding. *Pennisetum pennisetiforme (Cloncurry buffel grass) invasion and high total grazing pressure are leading to changes in floristics and structure. More information required on condition.</t>
  </si>
  <si>
    <t>SEASON: 1.5.6, 1.5.6b: Early dry season to ensure patchy fire. 1.5.6x1, 1.5.6x2: Wet season - Early dry season. INTENSITY: 1.5.6, 1.5.6b: n/a, tussock grass will not burn as intensely as spinifex. 1.5.6x1, 1.5.6x2: Various. INTERVAL: 1.5.6, 1.5.6b: As per</t>
  </si>
  <si>
    <t>1, 3, 2.8, (4.7)</t>
  </si>
  <si>
    <t>Neldner (1991), 14, 40, 46; Perry et al. (1964), Quamby, Kuridala</t>
  </si>
  <si>
    <t>Whitewood (Atalaya hemiglauca), vine tree (Ventilago viminalis), beefwood (Grevillea striata) low open woodland on red earth plains</t>
  </si>
  <si>
    <t>Atalaya hemiglauca (whitewood), Ventilago viminalis (vine tree), Grevillea striata (beefwood) low open woodland on red earth plains</t>
  </si>
  <si>
    <t>Low open-woodland of Atalaya hemiglauca, Acacia excelsa, Ventilago viminalis, Grevillea striata, Hakea lorea subsp. lorea, Ehretia saligna, Owenia spp., Corymbia terminalis and C. aparrerinja. Shrubby understorey includes Acacia spp. and Carissa lanceolat</t>
  </si>
  <si>
    <t>1.5.6</t>
  </si>
  <si>
    <t>1.5.5:  Periodic wildfires and high total grazing pressure are leading to changes in structure and floristics of the natural vegetation. More information required on condition.
1.5.5b:  More information required on condition.</t>
  </si>
  <si>
    <t>Boodjamulla (Lawn Hill) NP, Lawn Hill (Lilydale) RR</t>
  </si>
  <si>
    <t>Christian et al. (1954), Yelvertoft, Wonorah</t>
  </si>
  <si>
    <t>Silver-leaved box (Eucalyptus pruinosa) low open woodland on red earth plains</t>
  </si>
  <si>
    <t>Eucalyptus pruinosa low open-woodland with shrubby understorey dominated by Acacia spp. often with Ventilago viminalis, Corymbia aparrerinja, Grevillea striata and Atalaya hemiglauca. Moderate ground cover of annual and perennial grasses. Occurs in depres</t>
  </si>
  <si>
    <t>1.5.5</t>
  </si>
  <si>
    <t>1.5.4:  *Pennisetum pennisetiforme (Cloncurry buffel grass) is invading the ecosystem and changing its floristics and structure. More information required on current condition.</t>
  </si>
  <si>
    <t>SEASON: 1.5.4, 1.5.4a, 1.5.4x1, 1.5.4x6: Early dry season to ensure patchy fire. 1.5.4b: Storm season to early dry season. INTENSITY: 1.5.4, 1.5.4a, 1.5.4X1, 1.5.4x6: n/a, tussock grass will not burn as intensely as spinifex. 1.5.4b: Various. INTERVAL: 1.</t>
  </si>
  <si>
    <t>Boodjamulla (Lawn Hill) NP, Camooweal Caves NP, Lawn Hill (Stockyard Creek) RR, Lawn Hill (Littles Range) RR, Lawn Hill (Arthur Creek) RR, Lawn Hill (Widdallion) RR, Lawn Hill (Gregory) RR</t>
  </si>
  <si>
    <t>3, 1, (2.8), (4.7), (4.2), (4)</t>
  </si>
  <si>
    <t>Christian et al. (1954), Waverley; Neldner (1991), 15, 19; Perry et al. (1964), Quamby, Kuridala</t>
  </si>
  <si>
    <t>Cloncurry box (Eucalyptus leucophylla) low open woodland on red earths in valleys</t>
  </si>
  <si>
    <t>Eucalyptus leucophylla (Cloncurry box) low open woodland on red earths in valleys</t>
  </si>
  <si>
    <t>Low open-woodland to low woodland of Eucalyptus leucophylla and Corymbia terminalis, over annual grasses with areas of Triodia spp. Occasional Corymbia aparrerinja, Atalaya hemiglauca and Grevillea striata and small areas of Acacia cambagei and Eucalyptus</t>
  </si>
  <si>
    <t>1.5.4</t>
  </si>
  <si>
    <t>Changes in fire regime are leading to floristic changes.</t>
  </si>
  <si>
    <t>Boodjamulla (Lawn Hill) NP, Camooweal Caves NP, Lawn Hill (Lilydale) RR, Lawn Hill (Littles Range) RR, Lawn Hill (Gregory) RR</t>
  </si>
  <si>
    <t>1, 3, 2, (2.8)</t>
  </si>
  <si>
    <t>Christian et al. (1954), Wonorah, Yelvertoft; Neldner (1991), 31</t>
  </si>
  <si>
    <t>Snappy gum (Eucalyptus leucophloia) low open woodland on red earths on plateaus</t>
  </si>
  <si>
    <t>Eucalyptus leucophloia (snappy gum) low open woodland on red earths on plateaus</t>
  </si>
  <si>
    <t>Eucalyptus leucophloia low open-woodland and woodland sometimes with shrubby understorey dominated by Acacia spp. Usually Triodia spp. dominated ground cover. Includes areas of Corymbia terminalis woodland. Occurs on undulating plateau surfaces with occas</t>
  </si>
  <si>
    <t>1.5.3</t>
  </si>
  <si>
    <t>1.5.2a: Mainly subregion 4 and far north of subregion 3
1.5.2b: Mainly far north of subregion 3 and subregion 4.</t>
  </si>
  <si>
    <t>Boodjamulla (Lawn Hill) NP, Lawn Hill (Stockyard Creek) RR, Lawn Hill (Arthur Creek) RR, Lawn Hill (Widdallion) RR, Lawn Hill (Lilydale) RR</t>
  </si>
  <si>
    <t>4, 3, (2)</t>
  </si>
  <si>
    <t>Mixed eucalypt woodland on sandy plains</t>
  </si>
  <si>
    <t>Variable woodland which may include Eucalyptus pruinosa, Corymbia ferruginea subsp. ferruginea, C. polycarpa, C. terminalis and C. capricornia. Prominent lower tree and shrub storey may include Lysiphyllum cunninghamii, Petalostigma pubescens, Acacia holo</t>
  </si>
  <si>
    <t>1.5.2</t>
  </si>
  <si>
    <t>1.5.1:  Ecosystem generally in good condition due to low total grazing pressure. Restricted type subject to increasing total grazing pressures and periodic wildfire. May be significant habitat for some species but more information required. More informati</t>
  </si>
  <si>
    <t>Lawn Hill (Stockyard Creek) RR, Boodjamulla (Lawn Hill) NP, Lawn Hill (Arthur Creek) RR</t>
  </si>
  <si>
    <t>Christian et al. (1954), Wonorah</t>
  </si>
  <si>
    <t>Woollybutt (Eucalyptus miniata) woodland on red earths on laterised plateaus</t>
  </si>
  <si>
    <t>Eucalyptus miniata (woollybutt) woodland on red earths on laterised plateaus</t>
  </si>
  <si>
    <t>Woodland of Eucalyptus miniata over Triodia spp. Occasional Corymbia terminalis, C. capricornia. Occurs on undulating plateau surfaces; lateritic red earths. (BVG1M: 14b)
 Major vegetation communities include: 
1.5.1x1:  Shrubland of Acacia hammondii, Mel</t>
  </si>
  <si>
    <t>1.5.1</t>
  </si>
  <si>
    <t xml:space="preserve">1.3.9:  Aquatic ecosystems poorly known but threatened by increasing human use. Other threatening processes include weed infestation and disturbance by feral pigs. Survey urgently required to verify condition.
1.3.9a:  Aquatic ecosystems poorly known but </t>
  </si>
  <si>
    <t>SEASON: Wet season. INTENSITY: Low. INTERVAL: When necessary to reduce build up of palm / pandanus debris in order to protect against wildfire. STRATEGY: This ecosystem requires partial burns of each patch only when absolutely necessary, thus maximising f</t>
  </si>
  <si>
    <t>Includes the only perennial watercourses in arid and semi-arid Queensland. Habitat for threatened species including purple-crowned fairy-wren Malurus coronatus coronatus.
1.3.9a: Includes the only perennial watercourses in arid and semi-arid Queensland. H</t>
  </si>
  <si>
    <t>Boodjamulla (Lawn Hill) NP, Lawn Hill (Gregory) RR, Lawn Hill (Widdallion) RR, Lawn Hill (Gregory River Base) RR</t>
  </si>
  <si>
    <t>Perennial watercourses and associated alluvium</t>
  </si>
  <si>
    <t>Fringing woodland of Melaleuca leucadendra, Lophostemon grandiflorus, Eucalyptus camaldulensis and Livistona rigida. Corymbia aparrerinja and Lysiphyllum cunninghamii occur on sandier levees and Eucalyptus microtheca occurs on finer textured lower alluvia</t>
  </si>
  <si>
    <t>1.3.9</t>
  </si>
  <si>
    <t>1.3.8:  Subject to degradation by high total grazing pressure.</t>
  </si>
  <si>
    <t>INTENSITY: n/a (low fuel loads). STRATEGY: n/a. Will burn patchily due to low flammability and naturally small fuel loads. ISSUES: A hydrology-driven habitat (not fire-driven) i.e. fuel loads do not really build up. Do not actively target for prescribed b</t>
  </si>
  <si>
    <t>Boodjamulla (Lawn Hill) NP, Lawn Hill (Stockyard Creek) RR, Lawn Hill (Arthur Creek) RR, Lawn Hill (Littles Range) RR, Lawn Hill (Widdallion) RR, Lawn Hill (Lilydale) RR, Lawn Hill (Gregory) RR</t>
  </si>
  <si>
    <t>Red gum (Eucalyptus camaldulensis) woodland on channels and levees (north)</t>
  </si>
  <si>
    <t>Eucalyptus camaldulensis (red gum) woodland on channels and levees (north)</t>
  </si>
  <si>
    <t>Woodland including Eucalyptus camaldulensis, Lophostemon grandiflorus, Melaleuca argentea, Terminalia canescens, Lysiphyllum cunninghamii and Acacia holosericea. Occurs on within-channel deposits and levees of major watercourses; alluvial soils. (BVG1M: 1</t>
  </si>
  <si>
    <t>1.3.8</t>
  </si>
  <si>
    <t>1.3.7:  Severely degraded by high total grazing pressure. Includes a number of within-channel ecosystems. Survey required to verify condition and faunal values.</t>
  </si>
  <si>
    <t>Important seasonal water bird habitat; regional corridor for fauna.</t>
  </si>
  <si>
    <t>3, 1, (2), (2.8), (2.2)</t>
  </si>
  <si>
    <t>Christian et al. (1954), Waverley, Gregory; Perry et al. (1964), Quamby, Kuridala, Argylla, Torwood; Neldner (1991), 1, 2</t>
  </si>
  <si>
    <t>Red gum (Eucalyptus camaldulensis) woodland on channels and levees (south)</t>
  </si>
  <si>
    <t>Eucalyptus camaldulensis (red gum) woodland on channels and levees (south)</t>
  </si>
  <si>
    <t>Fringing woodland of Eucalyptus camaldulensis, with Melaleuca bracteata on levees of smaller channels and M. argentea on those of larger ones. Lophostemon grandiflorus usually present, occasional Terminalia aridicola. Eucalyptus microtheca or E. leucophyl</t>
  </si>
  <si>
    <t>1.3.7</t>
  </si>
  <si>
    <t>1.3.6:  Subject to *Pennisetum pennisetiforme (Cloncurry buffel grass) invasion. High total grazing pressure and changed fire regime have led to major changes in floristics.
1.3.6x1e:  Subject to high grazing pressure</t>
  </si>
  <si>
    <t>SEASON: Early dry season to ensure patchy fire. INTENSITY: n/a, tussock grass will not burn as intensely as spinifex. Low fuel loads. INTERVAL: As per surrounding spinifex vegetation types. STRATEGY: Natural mosaic. Will burn patchily due to low flammabil</t>
  </si>
  <si>
    <t>Significant sub-regional fauna habitat due to the number and size of trees with hollows.</t>
  </si>
  <si>
    <t>Boodjamulla (Lawn Hill) NP, Lawn Hill (Stockyard Creek) RR, Lawn Hill (Widdallion) RR, Lawn Hill (Lilydale) RR, Lawn Hill (Gregory) RR, Camooweal Caves NP, Lawn Hill (Gregory River Base) RR, Lawn Hill (Gorge Mouth) RR</t>
  </si>
  <si>
    <t>3, 2, 1, 2.3, 2.8, (4.7)</t>
  </si>
  <si>
    <t>Christian et al. (1954), Mount Isa, Wonorah, Gregory; Perry et al. (1964), Quamby, Kuridala; Neldner (1991), 3</t>
  </si>
  <si>
    <t>Ghost gum (Corymbia aparrerinja), bloodwood (Corymbia terminalis) open woodland on sandy terraces</t>
  </si>
  <si>
    <t>Corymbia aparrerinja (ghost gum), Corymbia terminalis (bloodwood) open woodland on sandy terraces</t>
  </si>
  <si>
    <t xml:space="preserve">Woodland and low woodland of Corymbia aparrerinja and C. terminalis. Occurs on terraces and floodplains on Quaternary alluvium; alluvial soils, some earths and deep yellow podzolics. (BVG1M: 16c)
 Major vegetation communities include: 
1.3.6a: Floodplain </t>
  </si>
  <si>
    <t>1.3.6</t>
  </si>
  <si>
    <t>1.3.5:  Areas of scalding due to high total grazing pressure. Further information required to verify condition.</t>
  </si>
  <si>
    <t>SEASON: Early dry season to ensure patchy fire. INTENSITY: n/a, tussock grass will not burn as intensely as spinifex. INTERVAL: As per surrounding spinifex vegetation types. STRATEGY: Natural mosaic. Will burn patchily due to low flammability and naturall</t>
  </si>
  <si>
    <t>Boodjamulla (Lawn Hill) NP, Lawn Hill (Littles Range) RR, Lawn Hill (Stockyard Creek) RR, Lawn Hill (Arthur Creek) RR, Lawn Hill (Gregory) RR, Lawn Hill (Widdallion) RR, Lawn Hill (Gregory River Base) RR, Lawn Hill (Lilydale) RR</t>
  </si>
  <si>
    <t>3, 4, 2, 4.2</t>
  </si>
  <si>
    <t>Christian et al. (1954), Mount Isa, Robinson</t>
  </si>
  <si>
    <t>Mixed eucalypt open woodland on sandy alluvial terraces</t>
  </si>
  <si>
    <t xml:space="preserve">Variable open-woodland that may include Corymbia polycarpa, Eucalyptus leucophylla, E. tectifica, C. bella and C. grandifolia subsp. grandifolia over annual and perennial grasses. Associates include Lysiphyllum cunninghamii, Hakea arborescens, Eucalyptus </t>
  </si>
  <si>
    <t>1.3.5</t>
  </si>
  <si>
    <t>1.3.4:  High total grazing pressure, changes in fire regime and *Pennisetum pennisetiforme (Cloncurry buffel grass) invasion is changing the ecosystem's floristics. More information required on current condition.</t>
  </si>
  <si>
    <t>1, 3, 2.8, (2)</t>
  </si>
  <si>
    <t>Christian et al. (1954), Mount Isa, Waverley; Perry et al. (1964), Quamby</t>
  </si>
  <si>
    <t>Gidgee (Acacia cambagei) low open woodland to woodland on earths in valleys</t>
  </si>
  <si>
    <t>Acacia cambagei (gidgee) low open woodland to woodland on earths in valleys</t>
  </si>
  <si>
    <t>Low open-woodland and low woodland of Acacia cambagei over annual grasses. Occasional Atalaya hemiglauca, Hakea lorea subsp. lorea, Grevillea striata and Acacia excelsa. Occurs on alluvial plains and valley bottoms between ranges formed on strongly folded</t>
  </si>
  <si>
    <t>1.3.4</t>
  </si>
  <si>
    <t>Outlier of Mitchell Grass Downs bioregion. Subject to limited tree clearing, which may increase soil surface salinity. Ground water discharge zone from adjacent sandplains.</t>
  </si>
  <si>
    <t>SEASON: Storm burns when sufficient fuel. Link fire with rain. INTENSITY: Occasional. INTERVAL: &gt; 3 years. STRATEGY: Small patch burns, natural mosaic, burn &lt;30% of area. ISSUES: Encroachment of woody-stemmed plants (Acacia/Atalaya) through over-grazing a</t>
  </si>
  <si>
    <t>Christian et al. (1954), Kallala, Moonah; Neldner (1991), 10, 28</t>
  </si>
  <si>
    <t>Georgina gidgee (Acacia georginae) low woodland-low open woodland on clay plains</t>
  </si>
  <si>
    <t>Acacia georginae (Georgina gidgee) low woodland-low open woodland on clay plains</t>
  </si>
  <si>
    <t>Acacia georginae low woodlands and low open-woodlands with Astrebla spp. grassland understorey. Occurs on alluvial clay plains adjacent to Tertiary and Quaternary sandplains; red and brown clays and earths. (BVG1M: 26a)</t>
  </si>
  <si>
    <t>1.3.3</t>
  </si>
  <si>
    <t>Outlier of Mitchell Grass Downs bioregion. High total grazing pressure leading to degradation along watercourses. *Acacia farnesiana is often present. Seasonal wetlands.</t>
  </si>
  <si>
    <t>Christian et al. (1954), Georgina, Kallala, Wonardo, Moonah; Neldner (1991), 17</t>
  </si>
  <si>
    <t>Coolibah (Eucalyptus microtheca) low open woodland to woodland on alluvial floodplains and channels</t>
  </si>
  <si>
    <t>Eucalyptus microtheca (Coolabah) low open woodland to woodland on alluvial floodplains and channels</t>
  </si>
  <si>
    <t>Low open-woodlands and low woodlands of Eucalyptus microtheca over annual and perennial grasses. Associated species include Lysiphyllum cunninghamii, Acacia stenophylla, A. cambagei and Eucalyptus camaldulensis.  (BVG1M: 16a)</t>
  </si>
  <si>
    <t>1.3.2</t>
  </si>
  <si>
    <t>1.3.1: Outlier of Mitchell Grass Downs bioregion.</t>
  </si>
  <si>
    <t>Christian et al. (1954), Barkly, Wonardo, Kallala, Georgina, Moonah; Neldner (1991), 43</t>
  </si>
  <si>
    <t>Mitchell grass (Astrebla spp.) grassland on alluvial plains</t>
  </si>
  <si>
    <t>Astrebla spp. (Mitchell grass) grassland on alluvial plains</t>
  </si>
  <si>
    <t>Astrebla pectinata tussock grasslands, occasionally with Acacia cambagei or Eucalyptus microtheca emergents. Astrebla elymoides in depressions. Occurs on plains on Quaternary alluvium; calcareous grey or brown clays.  (BVG1M: 30a)
 Major vegetation commun</t>
  </si>
  <si>
    <t>1.3.1</t>
  </si>
  <si>
    <t>bvg_521m</t>
  </si>
  <si>
    <t>bvg_1m</t>
  </si>
  <si>
    <t>Structure</t>
  </si>
  <si>
    <t>Structure_category</t>
  </si>
  <si>
    <t>wetland</t>
  </si>
  <si>
    <t>landzone_id</t>
  </si>
  <si>
    <t>bioregion_id</t>
  </si>
  <si>
    <t>wtqwha</t>
  </si>
  <si>
    <t>comments</t>
  </si>
  <si>
    <t>Fire guidelines</t>
  </si>
  <si>
    <t>special_values</t>
  </si>
  <si>
    <t>protareas</t>
  </si>
  <si>
    <t>subregion</t>
  </si>
  <si>
    <t>supp_desc</t>
  </si>
  <si>
    <t>short_desc_reg</t>
  </si>
  <si>
    <t>short_desc</t>
  </si>
  <si>
    <t>description</t>
  </si>
  <si>
    <t>ext_res</t>
  </si>
  <si>
    <t>est_ext</t>
  </si>
  <si>
    <t>biodivstat_notes</t>
  </si>
  <si>
    <t>biodivstat</t>
  </si>
  <si>
    <t>vma_class</t>
  </si>
  <si>
    <t>re_key</t>
  </si>
  <si>
    <t>re_id</t>
  </si>
  <si>
    <t>&lt;Standard Assessment Calculator&gt; Outputs a multiplier value for both remnant and regrowth Hybrid Broad Vegetation types given different habitat quality inputs.
&lt;tblu_RE&gt; RE list with associated BVG_521M values requied to select the appropriate "BVG" in the calculator sheet.</t>
  </si>
  <si>
    <t>Strategic Environmental Programs, Department Environment and Heritage Protection (email: offsets@ehp.qld.gov.au)</t>
  </si>
  <si>
    <t>4 - Select the applicable Broad Vegetation Group (BVG) from the drop-down list provided (refer to the &lt;tblu_RE&gt; sheet, column -  BVG_521M)</t>
  </si>
  <si>
    <t>LAND-BASED OFFSETS MULTIPLIER CALCULATOR (version 1.1)</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</si>
</sst>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 #,##0.00_-;_-* &quot;-&quot;??_-;_-@_-"/>
    <numFmt numFmtId="164" formatCode="_-* #,##0_-;\-* #,##0_-;_-* &quot;-&quot;??_-;_-@_-"/>
    <numFmt numFmtId="165" formatCode="_-* #,##0.000_-;\-* #,##0.000_-;_-* &quot;-&quot;??_-;_-@_-"/>
    <numFmt numFmtId="166" formatCode="_(&quot;$&quot;* #,##0.00_);_(&quot;$&quot;* \(#,##0.00\);_(&quot;$&quot;* &quot;-&quot;??_);_(@_)"/>
  </numFmts>
  <fonts count="22" x14ac:knownFonts="1">
    <font>
      <sz val="11"/>
      <color theme="1"/>
      <name val="Calibri"/>
      <family val="2"/>
      <scheme val="minor"/>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0"/>
      <name val="MS Sans Serif"/>
      <family val="2"/>
    </font>
    <font>
      <b/>
      <sz val="11"/>
      <color theme="1"/>
      <name val="Calibri"/>
      <family val="2"/>
      <scheme val="minor"/>
    </font>
    <font>
      <sz val="10"/>
      <name val="Arial"/>
      <family val="2"/>
    </font>
    <font>
      <u/>
      <sz val="12"/>
      <color theme="11"/>
      <name val="Calibri"/>
      <family val="2"/>
      <scheme val="minor"/>
    </font>
    <font>
      <u/>
      <sz val="12"/>
      <color theme="10"/>
      <name val="Calibri"/>
      <family val="2"/>
      <scheme val="minor"/>
    </font>
    <font>
      <sz val="11"/>
      <color indexed="8"/>
      <name val="Calibri"/>
      <family val="2"/>
    </font>
    <font>
      <sz val="8.8000000000000007"/>
      <color rgb="FF000000"/>
      <name val="Verdana"/>
      <family val="2"/>
    </font>
    <font>
      <b/>
      <u/>
      <sz val="16"/>
      <color theme="1"/>
      <name val="Calibri"/>
      <family val="2"/>
      <scheme val="minor"/>
    </font>
    <font>
      <b/>
      <u/>
      <sz val="12"/>
      <color theme="1"/>
      <name val="Calibri"/>
      <family val="2"/>
      <scheme val="minor"/>
    </font>
    <font>
      <sz val="14"/>
      <color theme="1"/>
      <name val="Calibri"/>
      <family val="2"/>
      <scheme val="minor"/>
    </font>
    <font>
      <sz val="8"/>
      <color theme="1"/>
      <name val="Calibri"/>
      <family val="2"/>
      <scheme val="minor"/>
    </font>
    <font>
      <u/>
      <sz val="11"/>
      <color theme="10"/>
      <name val="Calibri"/>
      <family val="2"/>
      <scheme val="minor"/>
    </font>
    <font>
      <b/>
      <sz val="12"/>
      <color theme="1"/>
      <name val="Calibri"/>
      <family val="2"/>
      <scheme val="minor"/>
    </font>
    <font>
      <b/>
      <u/>
      <sz val="11"/>
      <color rgb="FF000000"/>
      <name val="Calibri"/>
      <family val="2"/>
    </font>
    <font>
      <sz val="10"/>
      <color indexed="8"/>
      <name val="Arial"/>
      <family val="2"/>
    </font>
    <font>
      <sz val="8"/>
      <color indexed="8"/>
      <name val="Arial"/>
      <family val="2"/>
    </font>
    <font>
      <b/>
      <sz val="12"/>
      <color rgb="FFFF0000"/>
      <name val="Calibri"/>
      <family val="2"/>
      <scheme val="minor"/>
    </font>
  </fonts>
  <fills count="1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FFCC"/>
      </patternFill>
    </fill>
    <fill>
      <patternFill patternType="solid">
        <fgColor theme="2" tint="-0.249977111117893"/>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34998626667073579"/>
        <bgColor indexed="64"/>
      </patternFill>
    </fill>
    <fill>
      <patternFill patternType="solid">
        <fgColor indexed="22"/>
        <bgColor indexed="0"/>
      </patternFill>
    </fill>
  </fills>
  <borders count="27">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top style="medium">
        <color auto="1"/>
      </top>
      <bottom style="double">
        <color auto="1"/>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22"/>
      </left>
      <right style="thin">
        <color indexed="22"/>
      </right>
      <top style="thin">
        <color indexed="22"/>
      </top>
      <bottom style="thin">
        <color indexed="22"/>
      </bottom>
      <diagonal/>
    </border>
    <border>
      <left style="thin">
        <color indexed="8"/>
      </left>
      <right style="thin">
        <color indexed="8"/>
      </right>
      <top style="thin">
        <color indexed="8"/>
      </top>
      <bottom style="thin">
        <color indexed="8"/>
      </bottom>
      <diagonal/>
    </border>
  </borders>
  <cellStyleXfs count="65">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xf numFmtId="0" fontId="4" fillId="4" borderId="0" applyNumberFormat="0" applyBorder="0" applyAlignment="0" applyProtection="0"/>
    <xf numFmtId="0" fontId="5" fillId="0" borderId="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 fillId="0" borderId="0"/>
    <xf numFmtId="0" fontId="5" fillId="0" borderId="0"/>
    <xf numFmtId="0" fontId="7" fillId="0" borderId="0"/>
    <xf numFmtId="0" fontId="7" fillId="0" borderId="0"/>
    <xf numFmtId="0" fontId="7" fillId="0" borderId="0"/>
    <xf numFmtId="0" fontId="7" fillId="0" borderId="0"/>
    <xf numFmtId="0" fontId="7" fillId="0" borderId="0"/>
    <xf numFmtId="0" fontId="10" fillId="5" borderId="1" applyNumberFormat="0" applyFont="0" applyAlignment="0" applyProtection="0"/>
    <xf numFmtId="0" fontId="10" fillId="5" borderId="1" applyNumberFormat="0" applyFont="0" applyAlignment="0" applyProtection="0"/>
    <xf numFmtId="9" fontId="7" fillId="0" borderId="0" applyFont="0" applyFill="0" applyBorder="0" applyAlignment="0" applyProtection="0"/>
    <xf numFmtId="9" fontId="7" fillId="0" borderId="0" applyFont="0" applyFill="0" applyBorder="0" applyAlignment="0" applyProtection="0"/>
    <xf numFmtId="0" fontId="16" fillId="0" borderId="0" applyNumberFormat="0" applyFill="0" applyBorder="0" applyAlignment="0" applyProtection="0"/>
    <xf numFmtId="0" fontId="19" fillId="0" borderId="0"/>
  </cellStyleXfs>
  <cellXfs count="131">
    <xf numFmtId="0" fontId="0" fillId="0" borderId="0" xfId="0"/>
    <xf numFmtId="164" fontId="0" fillId="0" borderId="0" xfId="1" applyNumberFormat="1" applyFont="1"/>
    <xf numFmtId="10" fontId="0" fillId="0" borderId="0" xfId="2" applyNumberFormat="1" applyFont="1"/>
    <xf numFmtId="43" fontId="0" fillId="0" borderId="0" xfId="1" applyFont="1"/>
    <xf numFmtId="165" fontId="0" fillId="0" borderId="0" xfId="1" applyNumberFormat="1" applyFont="1"/>
    <xf numFmtId="0" fontId="2" fillId="2" borderId="0" xfId="3"/>
    <xf numFmtId="164" fontId="2" fillId="2" borderId="0" xfId="3" applyNumberFormat="1"/>
    <xf numFmtId="10" fontId="2" fillId="2" borderId="0" xfId="3" applyNumberFormat="1"/>
    <xf numFmtId="0" fontId="0" fillId="0" borderId="0" xfId="0"/>
    <xf numFmtId="10" fontId="0" fillId="0" borderId="0" xfId="2" applyNumberFormat="1" applyFont="1"/>
    <xf numFmtId="10" fontId="0" fillId="0" borderId="0" xfId="2" applyNumberFormat="1" applyFont="1"/>
    <xf numFmtId="0" fontId="0" fillId="0" borderId="0" xfId="0"/>
    <xf numFmtId="49" fontId="2" fillId="2" borderId="0" xfId="3" applyNumberFormat="1"/>
    <xf numFmtId="49" fontId="0" fillId="0" borderId="0" xfId="0" applyNumberFormat="1"/>
    <xf numFmtId="0" fontId="0" fillId="0" borderId="0" xfId="0"/>
    <xf numFmtId="0" fontId="0" fillId="9" borderId="0" xfId="0" applyFill="1" applyBorder="1"/>
    <xf numFmtId="165" fontId="0" fillId="9" borderId="0" xfId="1" applyNumberFormat="1" applyFont="1" applyFill="1" applyBorder="1"/>
    <xf numFmtId="0" fontId="0" fillId="8" borderId="3" xfId="0" applyFill="1" applyBorder="1" applyAlignment="1">
      <alignment horizontal="center" vertical="center" wrapText="1"/>
    </xf>
    <xf numFmtId="0" fontId="0" fillId="8" borderId="5" xfId="0" applyFill="1" applyBorder="1" applyAlignment="1">
      <alignment horizontal="center" vertical="center" wrapText="1"/>
    </xf>
    <xf numFmtId="0" fontId="0" fillId="9" borderId="7" xfId="0" applyFill="1" applyBorder="1"/>
    <xf numFmtId="0" fontId="0" fillId="9" borderId="8" xfId="0" applyFill="1" applyBorder="1"/>
    <xf numFmtId="165" fontId="0" fillId="9" borderId="8" xfId="1" applyNumberFormat="1" applyFont="1" applyFill="1" applyBorder="1"/>
    <xf numFmtId="0" fontId="0" fillId="9" borderId="9" xfId="0" applyFill="1" applyBorder="1"/>
    <xf numFmtId="0" fontId="0" fillId="9" borderId="10" xfId="0" applyFill="1" applyBorder="1"/>
    <xf numFmtId="0" fontId="0" fillId="9" borderId="11" xfId="0" applyFill="1" applyBorder="1"/>
    <xf numFmtId="0" fontId="0" fillId="9" borderId="12" xfId="0" applyFill="1" applyBorder="1"/>
    <xf numFmtId="0" fontId="0" fillId="9" borderId="13" xfId="0" applyFill="1" applyBorder="1"/>
    <xf numFmtId="165" fontId="0" fillId="9" borderId="13" xfId="1" applyNumberFormat="1" applyFont="1" applyFill="1" applyBorder="1"/>
    <xf numFmtId="0" fontId="0" fillId="9" borderId="14" xfId="0" applyFill="1" applyBorder="1"/>
    <xf numFmtId="0" fontId="12" fillId="9" borderId="0" xfId="0" applyFont="1" applyFill="1" applyBorder="1"/>
    <xf numFmtId="2" fontId="0" fillId="0" borderId="3" xfId="0" applyNumberFormat="1" applyBorder="1" applyAlignment="1">
      <alignment horizontal="center" vertical="center"/>
    </xf>
    <xf numFmtId="0" fontId="13" fillId="9" borderId="0" xfId="0" applyFont="1" applyFill="1" applyBorder="1"/>
    <xf numFmtId="0" fontId="0" fillId="10" borderId="0" xfId="0" applyFill="1" applyProtection="1">
      <protection locked="0"/>
    </xf>
    <xf numFmtId="0" fontId="0" fillId="10" borderId="0" xfId="0" applyFill="1"/>
    <xf numFmtId="165" fontId="0" fillId="10" borderId="0" xfId="1" applyNumberFormat="1" applyFont="1" applyFill="1"/>
    <xf numFmtId="43" fontId="0" fillId="10" borderId="0" xfId="1" applyFont="1" applyFill="1"/>
    <xf numFmtId="0" fontId="6" fillId="10" borderId="2" xfId="0" applyFont="1" applyFill="1" applyBorder="1" applyAlignment="1">
      <alignment horizontal="center" vertical="center"/>
    </xf>
    <xf numFmtId="0" fontId="11" fillId="10" borderId="2" xfId="0" applyFont="1" applyFill="1" applyBorder="1" applyAlignment="1">
      <alignment horizontal="center" vertical="center"/>
    </xf>
    <xf numFmtId="0" fontId="0" fillId="10" borderId="2" xfId="0" applyFill="1" applyBorder="1" applyAlignment="1">
      <alignment horizontal="center"/>
    </xf>
    <xf numFmtId="0" fontId="0" fillId="10" borderId="2" xfId="0" applyFill="1" applyBorder="1"/>
    <xf numFmtId="0" fontId="0" fillId="11" borderId="15" xfId="0" applyFill="1" applyBorder="1"/>
    <xf numFmtId="0" fontId="0" fillId="11" borderId="16" xfId="0" applyFill="1" applyBorder="1"/>
    <xf numFmtId="165" fontId="0" fillId="11" borderId="16" xfId="1" applyNumberFormat="1" applyFont="1" applyFill="1" applyBorder="1"/>
    <xf numFmtId="0" fontId="0" fillId="11" borderId="17" xfId="0" applyFill="1" applyBorder="1"/>
    <xf numFmtId="0" fontId="0" fillId="11" borderId="18" xfId="0" applyFill="1" applyBorder="1"/>
    <xf numFmtId="0" fontId="0" fillId="11" borderId="19" xfId="0" applyFill="1" applyBorder="1"/>
    <xf numFmtId="0" fontId="0" fillId="11" borderId="0" xfId="0" applyFill="1" applyBorder="1"/>
    <xf numFmtId="165" fontId="0" fillId="11" borderId="0" xfId="1" applyNumberFormat="1" applyFont="1" applyFill="1" applyBorder="1"/>
    <xf numFmtId="0" fontId="12" fillId="11" borderId="0" xfId="0" applyFont="1" applyFill="1" applyBorder="1"/>
    <xf numFmtId="0" fontId="14" fillId="11" borderId="0" xfId="0" applyFont="1" applyFill="1" applyBorder="1"/>
    <xf numFmtId="165" fontId="14" fillId="11" borderId="0" xfId="1" applyNumberFormat="1" applyFont="1" applyFill="1" applyBorder="1"/>
    <xf numFmtId="0" fontId="0" fillId="11" borderId="6" xfId="0" applyFill="1" applyBorder="1"/>
    <xf numFmtId="0" fontId="0" fillId="11" borderId="20" xfId="0" applyFill="1" applyBorder="1"/>
    <xf numFmtId="165" fontId="0" fillId="11" borderId="20" xfId="1" applyNumberFormat="1" applyFont="1" applyFill="1" applyBorder="1"/>
    <xf numFmtId="0" fontId="0" fillId="11" borderId="21" xfId="0" applyFill="1" applyBorder="1"/>
    <xf numFmtId="165" fontId="0" fillId="9" borderId="0" xfId="1" applyNumberFormat="1" applyFont="1" applyFill="1" applyBorder="1" applyAlignment="1">
      <alignment horizontal="center"/>
    </xf>
    <xf numFmtId="0" fontId="0" fillId="11" borderId="18" xfId="0" applyFill="1" applyBorder="1" applyAlignment="1">
      <alignment vertical="center"/>
    </xf>
    <xf numFmtId="0" fontId="0" fillId="9" borderId="10" xfId="0" applyFill="1" applyBorder="1" applyAlignment="1">
      <alignment vertical="center"/>
    </xf>
    <xf numFmtId="0" fontId="0" fillId="0" borderId="4" xfId="0" applyBorder="1" applyAlignment="1" applyProtection="1">
      <alignment vertical="center"/>
      <protection locked="0"/>
    </xf>
    <xf numFmtId="0" fontId="0" fillId="0" borderId="4" xfId="0" applyBorder="1" applyAlignment="1">
      <alignment horizontal="center" vertical="center"/>
    </xf>
    <xf numFmtId="0" fontId="0" fillId="0" borderId="6"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2" fontId="0" fillId="0" borderId="4" xfId="0" applyNumberFormat="1" applyBorder="1" applyAlignment="1">
      <alignment horizontal="center" vertical="center"/>
    </xf>
    <xf numFmtId="0" fontId="0" fillId="9" borderId="11" xfId="0" applyFill="1" applyBorder="1" applyAlignment="1">
      <alignment vertical="center"/>
    </xf>
    <xf numFmtId="0" fontId="0" fillId="11" borderId="19" xfId="0" applyFill="1" applyBorder="1" applyAlignment="1">
      <alignment vertical="center"/>
    </xf>
    <xf numFmtId="0" fontId="0" fillId="10" borderId="0" xfId="0" applyFill="1" applyAlignment="1">
      <alignment vertical="center"/>
    </xf>
    <xf numFmtId="43" fontId="0" fillId="10" borderId="0" xfId="1" applyFont="1" applyFill="1" applyAlignment="1">
      <alignment vertical="center"/>
    </xf>
    <xf numFmtId="0" fontId="0" fillId="0" borderId="0" xfId="0" applyAlignment="1">
      <alignment vertical="center"/>
    </xf>
    <xf numFmtId="0" fontId="0" fillId="10" borderId="0" xfId="0" applyFill="1" applyAlignment="1" applyProtection="1">
      <alignment horizontal="center"/>
      <protection locked="0"/>
    </xf>
    <xf numFmtId="0" fontId="0" fillId="10" borderId="0" xfId="0" applyFill="1" applyAlignment="1">
      <alignment horizontal="center"/>
    </xf>
    <xf numFmtId="0" fontId="0" fillId="10" borderId="0" xfId="0" applyFill="1" applyAlignment="1">
      <alignment horizontal="center" vertical="center"/>
    </xf>
    <xf numFmtId="0" fontId="0" fillId="0" borderId="0" xfId="0" applyAlignment="1">
      <alignment horizontal="center"/>
    </xf>
    <xf numFmtId="0" fontId="6" fillId="10" borderId="2" xfId="0" applyFont="1" applyFill="1" applyBorder="1" applyAlignment="1">
      <alignment horizontal="center" vertical="center" wrapText="1"/>
    </xf>
    <xf numFmtId="0" fontId="0" fillId="0" borderId="2" xfId="0" applyBorder="1" applyAlignment="1">
      <alignment horizontal="center"/>
    </xf>
    <xf numFmtId="0" fontId="0" fillId="0" borderId="0" xfId="0" applyAlignment="1">
      <alignment horizontal="center" vertical="center"/>
    </xf>
    <xf numFmtId="0" fontId="0" fillId="0" borderId="3" xfId="0" applyBorder="1" applyAlignment="1">
      <alignment horizontal="center" vertical="center"/>
    </xf>
    <xf numFmtId="0" fontId="0" fillId="11" borderId="8" xfId="0" applyFill="1" applyBorder="1"/>
    <xf numFmtId="0" fontId="0" fillId="9" borderId="0" xfId="0" applyFill="1"/>
    <xf numFmtId="0" fontId="0" fillId="11" borderId="22" xfId="0" applyFill="1" applyBorder="1"/>
    <xf numFmtId="0" fontId="17" fillId="10" borderId="0" xfId="0" applyFont="1" applyFill="1" applyAlignment="1">
      <alignment vertical="center"/>
    </xf>
    <xf numFmtId="0" fontId="17" fillId="9" borderId="0" xfId="0" applyFont="1" applyFill="1" applyAlignment="1">
      <alignment vertical="center"/>
    </xf>
    <xf numFmtId="0" fontId="0" fillId="10" borderId="2" xfId="0" applyFill="1" applyBorder="1" applyAlignment="1" applyProtection="1">
      <alignment horizontal="center" vertical="center" wrapText="1"/>
      <protection locked="0"/>
    </xf>
    <xf numFmtId="0" fontId="0" fillId="10" borderId="2" xfId="0" applyFill="1" applyBorder="1" applyAlignment="1" applyProtection="1">
      <alignment horizontal="center"/>
      <protection locked="0"/>
    </xf>
    <xf numFmtId="0" fontId="2" fillId="10" borderId="2" xfId="3" applyFill="1" applyBorder="1" applyAlignment="1" applyProtection="1">
      <alignment vertical="center" wrapText="1"/>
      <protection locked="0"/>
    </xf>
    <xf numFmtId="0" fontId="3" fillId="10" borderId="2" xfId="4" applyFill="1" applyBorder="1" applyAlignment="1" applyProtection="1">
      <alignment vertical="center" wrapText="1"/>
      <protection locked="0"/>
    </xf>
    <xf numFmtId="43" fontId="2" fillId="10" borderId="2" xfId="1" applyFont="1" applyFill="1" applyBorder="1" applyAlignment="1" applyProtection="1">
      <alignment vertical="center" wrapText="1"/>
      <protection locked="0"/>
    </xf>
    <xf numFmtId="0" fontId="0" fillId="10" borderId="2" xfId="0" applyFill="1" applyBorder="1" applyProtection="1">
      <protection locked="0"/>
    </xf>
    <xf numFmtId="43" fontId="0" fillId="10" borderId="2" xfId="1" applyFont="1" applyFill="1" applyBorder="1" applyProtection="1">
      <protection locked="0"/>
    </xf>
    <xf numFmtId="43" fontId="0" fillId="10" borderId="2" xfId="0" applyNumberFormat="1" applyFill="1" applyBorder="1" applyProtection="1">
      <protection locked="0"/>
    </xf>
    <xf numFmtId="2" fontId="0" fillId="10" borderId="2" xfId="0" applyNumberFormat="1" applyFill="1" applyBorder="1" applyProtection="1">
      <protection locked="0"/>
    </xf>
    <xf numFmtId="0" fontId="4" fillId="10" borderId="2" xfId="5" applyFill="1" applyBorder="1" applyAlignment="1" applyProtection="1">
      <alignment vertical="center" wrapText="1"/>
      <protection locked="0"/>
    </xf>
    <xf numFmtId="165" fontId="4" fillId="10" borderId="2" xfId="1" applyNumberFormat="1" applyFont="1" applyFill="1" applyBorder="1" applyAlignment="1" applyProtection="1">
      <alignment vertical="center" wrapText="1"/>
      <protection locked="0"/>
    </xf>
    <xf numFmtId="165" fontId="0" fillId="10" borderId="2" xfId="1" applyNumberFormat="1" applyFont="1" applyFill="1" applyBorder="1" applyAlignment="1" applyProtection="1">
      <protection locked="0"/>
    </xf>
    <xf numFmtId="0" fontId="0" fillId="10" borderId="2" xfId="0" applyNumberFormat="1" applyFill="1" applyBorder="1" applyAlignment="1" applyProtection="1">
      <protection locked="0"/>
    </xf>
    <xf numFmtId="10" fontId="0" fillId="10" borderId="2" xfId="2" applyNumberFormat="1" applyFont="1" applyFill="1" applyBorder="1" applyProtection="1">
      <protection locked="0"/>
    </xf>
    <xf numFmtId="9" fontId="0" fillId="10" borderId="2" xfId="2" applyFont="1" applyFill="1" applyBorder="1" applyProtection="1">
      <protection locked="0"/>
    </xf>
    <xf numFmtId="10" fontId="0" fillId="10" borderId="2" xfId="0" applyNumberFormat="1" applyFill="1" applyBorder="1" applyProtection="1">
      <protection locked="0"/>
    </xf>
    <xf numFmtId="0" fontId="0" fillId="12" borderId="0" xfId="0" applyFill="1" applyBorder="1"/>
    <xf numFmtId="0" fontId="0" fillId="12" borderId="15" xfId="0" applyFill="1" applyBorder="1"/>
    <xf numFmtId="0" fontId="0" fillId="12" borderId="16" xfId="0" applyFill="1" applyBorder="1"/>
    <xf numFmtId="0" fontId="0" fillId="12" borderId="17" xfId="0" applyFill="1" applyBorder="1"/>
    <xf numFmtId="0" fontId="0" fillId="12" borderId="18" xfId="0" applyFill="1" applyBorder="1"/>
    <xf numFmtId="0" fontId="0" fillId="12" borderId="19" xfId="0" applyFill="1" applyBorder="1"/>
    <xf numFmtId="0" fontId="0" fillId="12" borderId="6" xfId="0" applyFill="1" applyBorder="1"/>
    <xf numFmtId="0" fontId="0" fillId="12" borderId="20" xfId="0" applyFill="1" applyBorder="1"/>
    <xf numFmtId="0" fontId="0" fillId="12" borderId="21" xfId="0" applyFill="1" applyBorder="1"/>
    <xf numFmtId="165" fontId="0" fillId="9" borderId="0" xfId="1" applyNumberFormat="1" applyFont="1" applyFill="1"/>
    <xf numFmtId="0" fontId="0" fillId="13" borderId="15" xfId="0" applyFill="1" applyBorder="1"/>
    <xf numFmtId="0" fontId="0" fillId="13" borderId="16" xfId="0" applyFill="1" applyBorder="1"/>
    <xf numFmtId="0" fontId="0" fillId="13" borderId="17" xfId="0" applyFill="1" applyBorder="1"/>
    <xf numFmtId="0" fontId="0" fillId="13" borderId="18" xfId="0" applyFill="1" applyBorder="1"/>
    <xf numFmtId="0" fontId="0" fillId="13" borderId="19" xfId="0" applyFill="1" applyBorder="1"/>
    <xf numFmtId="0" fontId="0" fillId="13" borderId="6" xfId="0" applyFill="1" applyBorder="1"/>
    <xf numFmtId="0" fontId="0" fillId="13" borderId="20" xfId="0" applyFill="1" applyBorder="1"/>
    <xf numFmtId="0" fontId="0" fillId="13" borderId="21" xfId="0" applyFill="1" applyBorder="1"/>
    <xf numFmtId="0" fontId="6" fillId="7" borderId="23" xfId="0" applyFont="1" applyFill="1" applyBorder="1" applyAlignment="1">
      <alignment vertical="center"/>
    </xf>
    <xf numFmtId="0" fontId="0" fillId="7" borderId="23" xfId="0" applyFont="1" applyFill="1" applyBorder="1" applyAlignment="1">
      <alignment vertical="center"/>
    </xf>
    <xf numFmtId="0" fontId="6" fillId="6" borderId="23" xfId="0" applyFont="1" applyFill="1" applyBorder="1" applyAlignment="1">
      <alignment vertical="center"/>
    </xf>
    <xf numFmtId="0" fontId="0" fillId="6" borderId="23" xfId="0" applyFill="1" applyBorder="1" applyAlignment="1">
      <alignment vertical="top" wrapText="1"/>
    </xf>
    <xf numFmtId="0" fontId="0" fillId="7" borderId="23" xfId="0" applyFill="1" applyBorder="1" applyAlignment="1">
      <alignment wrapText="1"/>
    </xf>
    <xf numFmtId="0" fontId="6" fillId="6" borderId="23" xfId="0" applyFont="1" applyFill="1" applyBorder="1"/>
    <xf numFmtId="0" fontId="0" fillId="6" borderId="23" xfId="0" applyFont="1" applyFill="1" applyBorder="1" applyAlignment="1">
      <alignment wrapText="1"/>
    </xf>
    <xf numFmtId="0" fontId="6" fillId="7" borderId="24" xfId="0" applyFont="1" applyFill="1" applyBorder="1" applyAlignment="1">
      <alignment wrapText="1"/>
    </xf>
    <xf numFmtId="0" fontId="12" fillId="6" borderId="23" xfId="0" applyFont="1" applyFill="1" applyBorder="1" applyAlignment="1">
      <alignment horizontal="center" vertical="center" wrapText="1"/>
    </xf>
    <xf numFmtId="0" fontId="20" fillId="0" borderId="25" xfId="64" applyFont="1" applyFill="1" applyBorder="1" applyAlignment="1">
      <alignment wrapText="1"/>
    </xf>
    <xf numFmtId="0" fontId="20" fillId="0" borderId="25" xfId="64" applyFont="1" applyFill="1" applyBorder="1" applyAlignment="1">
      <alignment horizontal="right" wrapText="1"/>
    </xf>
    <xf numFmtId="0" fontId="20" fillId="14" borderId="26" xfId="64" applyFont="1" applyFill="1" applyBorder="1" applyAlignment="1">
      <alignment horizontal="center"/>
    </xf>
    <xf numFmtId="0" fontId="21" fillId="9" borderId="0" xfId="0" applyFont="1" applyFill="1" applyAlignment="1">
      <alignment horizontal="center" vertical="center"/>
    </xf>
    <xf numFmtId="0" fontId="21" fillId="9" borderId="0" xfId="0" applyFont="1" applyFill="1" applyBorder="1" applyAlignment="1">
      <alignment horizontal="center" vertical="center"/>
    </xf>
    <xf numFmtId="0" fontId="16" fillId="9" borderId="0" xfId="63" applyFill="1" applyBorder="1" applyAlignment="1">
      <alignment horizontal="center"/>
    </xf>
    <xf numFmtId="0" fontId="6" fillId="9" borderId="0" xfId="0" applyFont="1" applyFill="1" applyBorder="1" applyAlignment="1">
      <alignment horizontal="center"/>
    </xf>
  </cellXfs>
  <cellStyles count="65">
    <cellStyle name="Bad" xfId="4" builtinId="27"/>
    <cellStyle name="Comma" xfId="1" builtinId="3"/>
    <cellStyle name="Comma 2" xfId="7"/>
    <cellStyle name="Comma 2 2" xfId="8"/>
    <cellStyle name="Comma 3" xfId="9"/>
    <cellStyle name="Comma 3 2" xfId="10"/>
    <cellStyle name="Comma 4" xfId="11"/>
    <cellStyle name="Comma 4 2" xfId="12"/>
    <cellStyle name="Currency 2" xfId="13"/>
    <cellStyle name="Currency 2 2" xfId="14"/>
    <cellStyle name="Currency 2 2 2" xfId="15"/>
    <cellStyle name="Followed Hyperlink 10" xfId="16"/>
    <cellStyle name="Followed Hyperlink 11" xfId="17"/>
    <cellStyle name="Followed Hyperlink 12" xfId="18"/>
    <cellStyle name="Followed Hyperlink 13" xfId="19"/>
    <cellStyle name="Followed Hyperlink 14" xfId="20"/>
    <cellStyle name="Followed Hyperlink 15" xfId="21"/>
    <cellStyle name="Followed Hyperlink 16" xfId="22"/>
    <cellStyle name="Followed Hyperlink 17" xfId="23"/>
    <cellStyle name="Followed Hyperlink 18" xfId="24"/>
    <cellStyle name="Followed Hyperlink 19" xfId="25"/>
    <cellStyle name="Followed Hyperlink 2" xfId="26"/>
    <cellStyle name="Followed Hyperlink 3" xfId="27"/>
    <cellStyle name="Followed Hyperlink 4" xfId="28"/>
    <cellStyle name="Followed Hyperlink 5" xfId="29"/>
    <cellStyle name="Followed Hyperlink 6" xfId="30"/>
    <cellStyle name="Followed Hyperlink 7" xfId="31"/>
    <cellStyle name="Followed Hyperlink 8" xfId="32"/>
    <cellStyle name="Followed Hyperlink 9" xfId="33"/>
    <cellStyle name="Good" xfId="3" builtinId="26"/>
    <cellStyle name="Hyperlink" xfId="63" builtinId="8"/>
    <cellStyle name="Hyperlink 10" xfId="34"/>
    <cellStyle name="Hyperlink 11" xfId="35"/>
    <cellStyle name="Hyperlink 12" xfId="36"/>
    <cellStyle name="Hyperlink 13" xfId="37"/>
    <cellStyle name="Hyperlink 14" xfId="38"/>
    <cellStyle name="Hyperlink 15" xfId="39"/>
    <cellStyle name="Hyperlink 16" xfId="40"/>
    <cellStyle name="Hyperlink 17" xfId="41"/>
    <cellStyle name="Hyperlink 18" xfId="42"/>
    <cellStyle name="Hyperlink 19" xfId="43"/>
    <cellStyle name="Hyperlink 2" xfId="44"/>
    <cellStyle name="Hyperlink 3" xfId="45"/>
    <cellStyle name="Hyperlink 4" xfId="46"/>
    <cellStyle name="Hyperlink 5" xfId="47"/>
    <cellStyle name="Hyperlink 6" xfId="48"/>
    <cellStyle name="Hyperlink 7" xfId="49"/>
    <cellStyle name="Hyperlink 8" xfId="50"/>
    <cellStyle name="Hyperlink 9" xfId="51"/>
    <cellStyle name="Neutral" xfId="5" builtinId="28"/>
    <cellStyle name="Normal" xfId="0" builtinId="0"/>
    <cellStyle name="Normal 2" xfId="6"/>
    <cellStyle name="Normal 2 2" xfId="52"/>
    <cellStyle name="Normal 2 3" xfId="53"/>
    <cellStyle name="Normal 3" xfId="54"/>
    <cellStyle name="Normal 3 2" xfId="55"/>
    <cellStyle name="Normal 3 2 2" xfId="56"/>
    <cellStyle name="Normal 4" xfId="57"/>
    <cellStyle name="Normal 4 2" xfId="58"/>
    <cellStyle name="Normal_Sheet1" xfId="64"/>
    <cellStyle name="Note 2" xfId="59"/>
    <cellStyle name="Note 2 2" xfId="60"/>
    <cellStyle name="Percent" xfId="2" builtinId="5"/>
    <cellStyle name="Percent 2" xfId="61"/>
    <cellStyle name="Percent 2 2" xfId="6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342900</xdr:colOff>
          <xdr:row>386</xdr:row>
          <xdr:rowOff>200025</xdr:rowOff>
        </xdr:from>
        <xdr:to>
          <xdr:col>11</xdr:col>
          <xdr:colOff>619125</xdr:colOff>
          <xdr:row>389</xdr:row>
          <xdr:rowOff>19050</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AU" sz="1100" b="1" i="0" u="sng" strike="noStrike" baseline="0">
                  <a:solidFill>
                    <a:srgbClr val="000000"/>
                  </a:solidFill>
                  <a:latin typeface="Calibri"/>
                  <a:cs typeface="Calibri"/>
                </a:rPr>
                <a:t>Click Here to Update Multipliers</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Y:\WG\BI\Projects\Offsets\Data\Dataprep\FPC%20data%20for%20import%200.12%202014120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ADATA"/>
      <sheetName val="tblu_Bioregion_BVG"/>
      <sheetName val="tblu_Subregion_AllCosts"/>
      <sheetName val="tblu_Bioregion_SFG"/>
      <sheetName val="tblu_Threatened_Animals"/>
      <sheetName val="tblu_Threatened_Plants"/>
      <sheetName val="tblu_Threatened_RE"/>
      <sheetName val="tblu_Threatened_RE_LGA_QSUB"/>
      <sheetName val="tblu_RE_LGA_QSUB"/>
      <sheetName val="tblu_Protected_Areas"/>
      <sheetName val="tblu_LGA_UCV"/>
      <sheetName val="tblu_LGA_Subregion"/>
      <sheetName val="tblu_LGA_QSUB_ProtectedAreas"/>
      <sheetName val="tblu_Marine_Koala_Con_MLES_W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3.bin"/><Relationship Id="rId1" Type="http://schemas.openxmlformats.org/officeDocument/2006/relationships/hyperlink" Target="http://www.qld.gov.au/environment/pollution/management/offsets/"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0000"/>
  </sheetPr>
  <dimension ref="A1:BP224"/>
  <sheetViews>
    <sheetView tabSelected="1" zoomScale="90" zoomScaleNormal="90" workbookViewId="0">
      <pane ySplit="14" topLeftCell="A15" activePane="bottomLeft" state="frozenSplit"/>
      <selection activeCell="AA6" sqref="AA6"/>
      <selection pane="bottomLeft"/>
    </sheetView>
  </sheetViews>
  <sheetFormatPr defaultRowHeight="15" x14ac:dyDescent="0.25"/>
  <cols>
    <col min="1" max="1" width="4.7109375" style="33" customWidth="1"/>
    <col min="2" max="2" width="3.28515625" style="8" customWidth="1"/>
    <col min="3" max="3" width="185.85546875" style="8" customWidth="1"/>
    <col min="4" max="4" width="3.140625" style="33" customWidth="1"/>
    <col min="5" max="5" width="7.5703125" style="33" customWidth="1"/>
    <col min="6" max="68" width="9.140625" style="33"/>
    <col min="69" max="16384" width="9.140625" style="8"/>
  </cols>
  <sheetData>
    <row r="1" spans="1:68" s="14" customFormat="1" ht="10.5" customHeight="1" thickBot="1" x14ac:dyDescent="0.3">
      <c r="A1" s="33"/>
      <c r="B1" s="33"/>
      <c r="C1" s="33"/>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c r="AF1" s="33"/>
      <c r="AG1" s="33"/>
      <c r="AH1" s="33"/>
      <c r="AI1" s="33"/>
      <c r="AJ1" s="33"/>
      <c r="AK1" s="33"/>
      <c r="AL1" s="33"/>
      <c r="AM1" s="33"/>
      <c r="AN1" s="33"/>
      <c r="AO1" s="33"/>
      <c r="AP1" s="33"/>
      <c r="AQ1" s="33"/>
      <c r="AR1" s="33"/>
      <c r="AS1" s="33"/>
      <c r="AT1" s="33"/>
      <c r="AU1" s="33"/>
      <c r="AV1" s="33"/>
      <c r="AW1" s="33"/>
      <c r="AX1" s="33"/>
      <c r="AY1" s="33"/>
      <c r="AZ1" s="33"/>
      <c r="BA1" s="33"/>
      <c r="BB1" s="33"/>
      <c r="BC1" s="33"/>
      <c r="BD1" s="33"/>
      <c r="BE1" s="33"/>
      <c r="BF1" s="33"/>
      <c r="BG1" s="33"/>
      <c r="BH1" s="33"/>
      <c r="BI1" s="33"/>
      <c r="BJ1" s="33"/>
      <c r="BK1" s="33"/>
      <c r="BL1" s="33"/>
      <c r="BM1" s="33"/>
      <c r="BN1" s="33"/>
      <c r="BO1" s="33"/>
      <c r="BP1" s="33"/>
    </row>
    <row r="2" spans="1:68" s="14" customFormat="1" ht="14.25" customHeight="1" x14ac:dyDescent="0.25">
      <c r="A2" s="33"/>
      <c r="B2" s="107"/>
      <c r="C2" s="108"/>
      <c r="D2" s="109"/>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3"/>
      <c r="AP2" s="33"/>
      <c r="AQ2" s="33"/>
      <c r="AR2" s="33"/>
      <c r="AS2" s="33"/>
      <c r="AT2" s="33"/>
      <c r="AU2" s="33"/>
      <c r="AV2" s="33"/>
      <c r="AW2" s="33"/>
      <c r="AX2" s="33"/>
      <c r="AY2" s="33"/>
      <c r="AZ2" s="33"/>
      <c r="BA2" s="33"/>
      <c r="BB2" s="33"/>
      <c r="BC2" s="33"/>
      <c r="BD2" s="33"/>
      <c r="BE2" s="33"/>
      <c r="BF2" s="33"/>
      <c r="BG2" s="33"/>
      <c r="BH2" s="33"/>
      <c r="BI2" s="33"/>
      <c r="BJ2" s="33"/>
      <c r="BK2" s="33"/>
      <c r="BL2" s="33"/>
      <c r="BM2" s="33"/>
      <c r="BN2" s="33"/>
      <c r="BO2" s="33"/>
      <c r="BP2" s="33"/>
    </row>
    <row r="3" spans="1:68" ht="20.25" customHeight="1" x14ac:dyDescent="0.25">
      <c r="B3" s="110"/>
      <c r="C3" s="123" t="s">
        <v>10308</v>
      </c>
      <c r="D3" s="111"/>
    </row>
    <row r="4" spans="1:68" x14ac:dyDescent="0.25">
      <c r="B4" s="110"/>
      <c r="C4" s="115" t="s">
        <v>213</v>
      </c>
      <c r="D4" s="111"/>
    </row>
    <row r="5" spans="1:68" x14ac:dyDescent="0.25">
      <c r="B5" s="110"/>
      <c r="C5" s="116" t="s">
        <v>10306</v>
      </c>
      <c r="D5" s="111"/>
    </row>
    <row r="6" spans="1:68" x14ac:dyDescent="0.25">
      <c r="B6" s="110"/>
      <c r="C6" s="117" t="s">
        <v>334</v>
      </c>
      <c r="D6" s="111"/>
    </row>
    <row r="7" spans="1:68" ht="152.25" customHeight="1" x14ac:dyDescent="0.25">
      <c r="B7" s="110"/>
      <c r="C7" s="118" t="s">
        <v>333</v>
      </c>
      <c r="D7" s="111"/>
    </row>
    <row r="8" spans="1:68" x14ac:dyDescent="0.25">
      <c r="B8" s="110"/>
      <c r="C8" s="115" t="s">
        <v>214</v>
      </c>
      <c r="D8" s="111"/>
    </row>
    <row r="9" spans="1:68" ht="45" x14ac:dyDescent="0.25">
      <c r="B9" s="110"/>
      <c r="C9" s="119" t="s">
        <v>216</v>
      </c>
      <c r="D9" s="111"/>
    </row>
    <row r="10" spans="1:68" x14ac:dyDescent="0.25">
      <c r="B10" s="110"/>
      <c r="C10" s="120" t="s">
        <v>303</v>
      </c>
      <c r="D10" s="111"/>
    </row>
    <row r="11" spans="1:68" ht="269.25" customHeight="1" x14ac:dyDescent="0.25">
      <c r="B11" s="110"/>
      <c r="C11" s="121" t="s">
        <v>324</v>
      </c>
      <c r="D11" s="111"/>
    </row>
    <row r="12" spans="1:68" x14ac:dyDescent="0.25">
      <c r="B12" s="110"/>
      <c r="C12" s="115" t="s">
        <v>215</v>
      </c>
      <c r="D12" s="111"/>
    </row>
    <row r="13" spans="1:68" ht="30.75" thickBot="1" x14ac:dyDescent="0.3">
      <c r="B13" s="110"/>
      <c r="C13" s="122" t="s">
        <v>10305</v>
      </c>
      <c r="D13" s="111"/>
    </row>
    <row r="14" spans="1:68" ht="14.25" customHeight="1" thickBot="1" x14ac:dyDescent="0.3">
      <c r="B14" s="112"/>
      <c r="C14" s="113"/>
      <c r="D14" s="114"/>
    </row>
    <row r="15" spans="1:68" x14ac:dyDescent="0.25">
      <c r="B15" s="33"/>
      <c r="C15" s="33"/>
    </row>
    <row r="16" spans="1:68" x14ac:dyDescent="0.25">
      <c r="B16" s="33"/>
      <c r="C16" s="33"/>
    </row>
    <row r="17" spans="2:3" x14ac:dyDescent="0.25">
      <c r="B17" s="33"/>
      <c r="C17" s="33"/>
    </row>
    <row r="18" spans="2:3" x14ac:dyDescent="0.25">
      <c r="B18" s="33"/>
      <c r="C18" s="33"/>
    </row>
    <row r="19" spans="2:3" x14ac:dyDescent="0.25">
      <c r="B19" s="33"/>
      <c r="C19" s="33"/>
    </row>
    <row r="20" spans="2:3" x14ac:dyDescent="0.25">
      <c r="B20" s="33"/>
      <c r="C20" s="33"/>
    </row>
    <row r="21" spans="2:3" x14ac:dyDescent="0.25">
      <c r="B21" s="33"/>
      <c r="C21" s="33"/>
    </row>
    <row r="22" spans="2:3" x14ac:dyDescent="0.25">
      <c r="B22" s="33"/>
      <c r="C22" s="33"/>
    </row>
    <row r="23" spans="2:3" x14ac:dyDescent="0.25">
      <c r="B23" s="33"/>
      <c r="C23" s="33"/>
    </row>
    <row r="24" spans="2:3" x14ac:dyDescent="0.25">
      <c r="B24" s="33"/>
      <c r="C24" s="33"/>
    </row>
    <row r="25" spans="2:3" x14ac:dyDescent="0.25">
      <c r="B25" s="33"/>
      <c r="C25" s="33"/>
    </row>
    <row r="26" spans="2:3" x14ac:dyDescent="0.25">
      <c r="B26" s="33"/>
      <c r="C26" s="33"/>
    </row>
    <row r="27" spans="2:3" x14ac:dyDescent="0.25">
      <c r="B27" s="33"/>
      <c r="C27" s="33"/>
    </row>
    <row r="28" spans="2:3" x14ac:dyDescent="0.25">
      <c r="B28" s="33"/>
      <c r="C28" s="33"/>
    </row>
    <row r="29" spans="2:3" x14ac:dyDescent="0.25">
      <c r="B29" s="33"/>
      <c r="C29" s="33"/>
    </row>
    <row r="30" spans="2:3" x14ac:dyDescent="0.25">
      <c r="B30" s="33"/>
      <c r="C30" s="33"/>
    </row>
    <row r="31" spans="2:3" x14ac:dyDescent="0.25">
      <c r="B31" s="33"/>
      <c r="C31" s="33"/>
    </row>
    <row r="32" spans="2:3" x14ac:dyDescent="0.25">
      <c r="B32" s="33"/>
      <c r="C32" s="33"/>
    </row>
    <row r="33" spans="2:3" x14ac:dyDescent="0.25">
      <c r="B33" s="33"/>
      <c r="C33" s="33"/>
    </row>
    <row r="34" spans="2:3" x14ac:dyDescent="0.25">
      <c r="B34" s="33"/>
      <c r="C34" s="33"/>
    </row>
    <row r="35" spans="2:3" x14ac:dyDescent="0.25">
      <c r="B35" s="33"/>
      <c r="C35" s="33"/>
    </row>
    <row r="36" spans="2:3" x14ac:dyDescent="0.25">
      <c r="B36" s="33"/>
      <c r="C36" s="33"/>
    </row>
    <row r="37" spans="2:3" x14ac:dyDescent="0.25">
      <c r="B37" s="33"/>
      <c r="C37" s="33"/>
    </row>
    <row r="38" spans="2:3" x14ac:dyDescent="0.25">
      <c r="B38" s="33"/>
      <c r="C38" s="33"/>
    </row>
    <row r="39" spans="2:3" x14ac:dyDescent="0.25">
      <c r="B39" s="33"/>
      <c r="C39" s="33"/>
    </row>
    <row r="40" spans="2:3" x14ac:dyDescent="0.25">
      <c r="B40" s="33"/>
      <c r="C40" s="33"/>
    </row>
    <row r="41" spans="2:3" x14ac:dyDescent="0.25">
      <c r="B41" s="33"/>
      <c r="C41" s="33"/>
    </row>
    <row r="42" spans="2:3" x14ac:dyDescent="0.25">
      <c r="B42" s="33"/>
      <c r="C42" s="33"/>
    </row>
    <row r="43" spans="2:3" x14ac:dyDescent="0.25">
      <c r="B43" s="33"/>
      <c r="C43" s="33"/>
    </row>
    <row r="44" spans="2:3" x14ac:dyDescent="0.25">
      <c r="B44" s="33"/>
      <c r="C44" s="33"/>
    </row>
    <row r="45" spans="2:3" x14ac:dyDescent="0.25">
      <c r="B45" s="33"/>
      <c r="C45" s="33"/>
    </row>
    <row r="46" spans="2:3" x14ac:dyDescent="0.25">
      <c r="B46" s="33"/>
      <c r="C46" s="33"/>
    </row>
    <row r="47" spans="2:3" x14ac:dyDescent="0.25">
      <c r="B47" s="33"/>
      <c r="C47" s="33"/>
    </row>
    <row r="48" spans="2:3" x14ac:dyDescent="0.25">
      <c r="B48" s="33"/>
      <c r="C48" s="33"/>
    </row>
    <row r="49" spans="2:3" x14ac:dyDescent="0.25">
      <c r="B49" s="33"/>
      <c r="C49" s="33"/>
    </row>
    <row r="50" spans="2:3" x14ac:dyDescent="0.25">
      <c r="B50" s="33"/>
      <c r="C50" s="33"/>
    </row>
    <row r="51" spans="2:3" x14ac:dyDescent="0.25">
      <c r="B51" s="33"/>
      <c r="C51" s="33"/>
    </row>
    <row r="52" spans="2:3" x14ac:dyDescent="0.25">
      <c r="B52" s="33"/>
      <c r="C52" s="33"/>
    </row>
    <row r="53" spans="2:3" x14ac:dyDescent="0.25">
      <c r="B53" s="33"/>
      <c r="C53" s="33"/>
    </row>
    <row r="54" spans="2:3" x14ac:dyDescent="0.25">
      <c r="B54" s="33"/>
      <c r="C54" s="33"/>
    </row>
    <row r="132" spans="2:3" x14ac:dyDescent="0.25">
      <c r="B132" s="33"/>
      <c r="C132" s="33"/>
    </row>
    <row r="133" spans="2:3" x14ac:dyDescent="0.25">
      <c r="B133" s="33"/>
      <c r="C133" s="33"/>
    </row>
    <row r="134" spans="2:3" x14ac:dyDescent="0.25">
      <c r="B134" s="33"/>
      <c r="C134" s="33"/>
    </row>
    <row r="135" spans="2:3" x14ac:dyDescent="0.25">
      <c r="B135" s="33"/>
      <c r="C135" s="33"/>
    </row>
    <row r="136" spans="2:3" x14ac:dyDescent="0.25">
      <c r="B136" s="33"/>
      <c r="C136" s="33"/>
    </row>
    <row r="137" spans="2:3" x14ac:dyDescent="0.25">
      <c r="B137" s="33"/>
      <c r="C137" s="33"/>
    </row>
    <row r="138" spans="2:3" x14ac:dyDescent="0.25">
      <c r="B138" s="33"/>
      <c r="C138" s="33"/>
    </row>
    <row r="139" spans="2:3" x14ac:dyDescent="0.25">
      <c r="B139" s="33"/>
      <c r="C139" s="33"/>
    </row>
    <row r="140" spans="2:3" x14ac:dyDescent="0.25">
      <c r="B140" s="33"/>
      <c r="C140" s="33"/>
    </row>
    <row r="141" spans="2:3" x14ac:dyDescent="0.25">
      <c r="B141" s="33"/>
      <c r="C141" s="33"/>
    </row>
    <row r="142" spans="2:3" x14ac:dyDescent="0.25">
      <c r="B142" s="33"/>
      <c r="C142" s="33"/>
    </row>
    <row r="143" spans="2:3" x14ac:dyDescent="0.25">
      <c r="B143" s="33"/>
      <c r="C143" s="33"/>
    </row>
    <row r="144" spans="2:3" x14ac:dyDescent="0.25">
      <c r="B144" s="33"/>
      <c r="C144" s="33"/>
    </row>
    <row r="145" spans="2:3" x14ac:dyDescent="0.25">
      <c r="B145" s="33"/>
      <c r="C145" s="33"/>
    </row>
    <row r="146" spans="2:3" x14ac:dyDescent="0.25">
      <c r="B146" s="33"/>
      <c r="C146" s="33"/>
    </row>
    <row r="147" spans="2:3" x14ac:dyDescent="0.25">
      <c r="B147" s="33"/>
      <c r="C147" s="33"/>
    </row>
    <row r="148" spans="2:3" x14ac:dyDescent="0.25">
      <c r="B148" s="33"/>
      <c r="C148" s="33"/>
    </row>
    <row r="149" spans="2:3" x14ac:dyDescent="0.25">
      <c r="B149" s="33"/>
      <c r="C149" s="33"/>
    </row>
    <row r="150" spans="2:3" x14ac:dyDescent="0.25">
      <c r="B150" s="33"/>
      <c r="C150" s="33"/>
    </row>
    <row r="151" spans="2:3" x14ac:dyDescent="0.25">
      <c r="B151" s="33"/>
      <c r="C151" s="33"/>
    </row>
    <row r="152" spans="2:3" x14ac:dyDescent="0.25">
      <c r="B152" s="33"/>
      <c r="C152" s="33"/>
    </row>
    <row r="153" spans="2:3" x14ac:dyDescent="0.25">
      <c r="B153" s="33"/>
      <c r="C153" s="33"/>
    </row>
    <row r="154" spans="2:3" x14ac:dyDescent="0.25">
      <c r="B154" s="33"/>
      <c r="C154" s="33"/>
    </row>
    <row r="155" spans="2:3" x14ac:dyDescent="0.25">
      <c r="B155" s="33"/>
      <c r="C155" s="33"/>
    </row>
    <row r="156" spans="2:3" x14ac:dyDescent="0.25">
      <c r="B156" s="33"/>
      <c r="C156" s="33"/>
    </row>
    <row r="157" spans="2:3" x14ac:dyDescent="0.25">
      <c r="B157" s="33"/>
      <c r="C157" s="33"/>
    </row>
    <row r="158" spans="2:3" x14ac:dyDescent="0.25">
      <c r="B158" s="33"/>
      <c r="C158" s="33"/>
    </row>
    <row r="159" spans="2:3" x14ac:dyDescent="0.25">
      <c r="B159" s="33"/>
      <c r="C159" s="33"/>
    </row>
    <row r="160" spans="2:3" x14ac:dyDescent="0.25">
      <c r="B160" s="33"/>
      <c r="C160" s="33"/>
    </row>
    <row r="161" spans="2:3" x14ac:dyDescent="0.25">
      <c r="B161" s="33"/>
      <c r="C161" s="33"/>
    </row>
    <row r="162" spans="2:3" x14ac:dyDescent="0.25">
      <c r="B162" s="33"/>
      <c r="C162" s="33"/>
    </row>
    <row r="163" spans="2:3" x14ac:dyDescent="0.25">
      <c r="B163" s="33"/>
      <c r="C163" s="33"/>
    </row>
    <row r="164" spans="2:3" x14ac:dyDescent="0.25">
      <c r="B164" s="33"/>
      <c r="C164" s="33"/>
    </row>
    <row r="165" spans="2:3" x14ac:dyDescent="0.25">
      <c r="B165" s="33"/>
      <c r="C165" s="33"/>
    </row>
    <row r="166" spans="2:3" x14ac:dyDescent="0.25">
      <c r="B166" s="33"/>
      <c r="C166" s="33"/>
    </row>
    <row r="167" spans="2:3" x14ac:dyDescent="0.25">
      <c r="B167" s="33"/>
      <c r="C167" s="33"/>
    </row>
    <row r="168" spans="2:3" x14ac:dyDescent="0.25">
      <c r="B168" s="33"/>
      <c r="C168" s="33"/>
    </row>
    <row r="169" spans="2:3" x14ac:dyDescent="0.25">
      <c r="B169" s="33"/>
      <c r="C169" s="33"/>
    </row>
    <row r="170" spans="2:3" x14ac:dyDescent="0.25">
      <c r="B170" s="33"/>
      <c r="C170" s="33"/>
    </row>
    <row r="171" spans="2:3" x14ac:dyDescent="0.25">
      <c r="B171" s="33"/>
      <c r="C171" s="33"/>
    </row>
    <row r="172" spans="2:3" x14ac:dyDescent="0.25">
      <c r="B172" s="33"/>
      <c r="C172" s="33"/>
    </row>
    <row r="173" spans="2:3" x14ac:dyDescent="0.25">
      <c r="B173" s="33"/>
      <c r="C173" s="33"/>
    </row>
    <row r="174" spans="2:3" x14ac:dyDescent="0.25">
      <c r="B174" s="33"/>
      <c r="C174" s="33"/>
    </row>
    <row r="175" spans="2:3" x14ac:dyDescent="0.25">
      <c r="B175" s="33"/>
      <c r="C175" s="33"/>
    </row>
    <row r="176" spans="2:3" x14ac:dyDescent="0.25">
      <c r="B176" s="33"/>
      <c r="C176" s="33"/>
    </row>
    <row r="177" spans="2:3" x14ac:dyDescent="0.25">
      <c r="B177" s="33"/>
      <c r="C177" s="33"/>
    </row>
    <row r="178" spans="2:3" x14ac:dyDescent="0.25">
      <c r="B178" s="33"/>
      <c r="C178" s="33"/>
    </row>
    <row r="179" spans="2:3" x14ac:dyDescent="0.25">
      <c r="B179" s="33"/>
      <c r="C179" s="33"/>
    </row>
    <row r="180" spans="2:3" x14ac:dyDescent="0.25">
      <c r="B180" s="33"/>
      <c r="C180" s="33"/>
    </row>
    <row r="181" spans="2:3" x14ac:dyDescent="0.25">
      <c r="B181" s="33"/>
      <c r="C181" s="33"/>
    </row>
    <row r="182" spans="2:3" x14ac:dyDescent="0.25">
      <c r="B182" s="33"/>
      <c r="C182" s="33"/>
    </row>
    <row r="183" spans="2:3" x14ac:dyDescent="0.25">
      <c r="B183" s="33"/>
      <c r="C183" s="33"/>
    </row>
    <row r="184" spans="2:3" x14ac:dyDescent="0.25">
      <c r="B184" s="33"/>
      <c r="C184" s="33"/>
    </row>
    <row r="185" spans="2:3" x14ac:dyDescent="0.25">
      <c r="B185" s="33"/>
      <c r="C185" s="33"/>
    </row>
    <row r="186" spans="2:3" x14ac:dyDescent="0.25">
      <c r="B186" s="33"/>
      <c r="C186" s="33"/>
    </row>
    <row r="187" spans="2:3" x14ac:dyDescent="0.25">
      <c r="B187" s="33"/>
      <c r="C187" s="33"/>
    </row>
    <row r="188" spans="2:3" x14ac:dyDescent="0.25">
      <c r="B188" s="33"/>
      <c r="C188" s="33"/>
    </row>
    <row r="189" spans="2:3" x14ac:dyDescent="0.25">
      <c r="B189" s="33"/>
      <c r="C189" s="33"/>
    </row>
    <row r="190" spans="2:3" x14ac:dyDescent="0.25">
      <c r="B190" s="33"/>
      <c r="C190" s="33"/>
    </row>
    <row r="191" spans="2:3" x14ac:dyDescent="0.25">
      <c r="B191" s="33"/>
      <c r="C191" s="33"/>
    </row>
    <row r="192" spans="2:3" x14ac:dyDescent="0.25">
      <c r="B192" s="33"/>
      <c r="C192" s="33"/>
    </row>
    <row r="193" spans="2:3" x14ac:dyDescent="0.25">
      <c r="B193" s="33"/>
      <c r="C193" s="33"/>
    </row>
    <row r="194" spans="2:3" x14ac:dyDescent="0.25">
      <c r="B194" s="33"/>
      <c r="C194" s="33"/>
    </row>
    <row r="195" spans="2:3" x14ac:dyDescent="0.25">
      <c r="B195" s="33"/>
      <c r="C195" s="33"/>
    </row>
    <row r="196" spans="2:3" x14ac:dyDescent="0.25">
      <c r="B196" s="33"/>
      <c r="C196" s="33"/>
    </row>
    <row r="197" spans="2:3" x14ac:dyDescent="0.25">
      <c r="B197" s="33"/>
      <c r="C197" s="33"/>
    </row>
    <row r="198" spans="2:3" x14ac:dyDescent="0.25">
      <c r="B198" s="33"/>
      <c r="C198" s="33"/>
    </row>
    <row r="199" spans="2:3" x14ac:dyDescent="0.25">
      <c r="B199" s="33"/>
      <c r="C199" s="33"/>
    </row>
    <row r="200" spans="2:3" x14ac:dyDescent="0.25">
      <c r="B200" s="33"/>
      <c r="C200" s="33"/>
    </row>
    <row r="201" spans="2:3" x14ac:dyDescent="0.25">
      <c r="B201" s="33"/>
      <c r="C201" s="33"/>
    </row>
    <row r="202" spans="2:3" x14ac:dyDescent="0.25">
      <c r="B202" s="33"/>
      <c r="C202" s="33"/>
    </row>
    <row r="203" spans="2:3" x14ac:dyDescent="0.25">
      <c r="B203" s="33"/>
      <c r="C203" s="33"/>
    </row>
    <row r="204" spans="2:3" x14ac:dyDescent="0.25">
      <c r="B204" s="33"/>
      <c r="C204" s="33"/>
    </row>
    <row r="205" spans="2:3" x14ac:dyDescent="0.25">
      <c r="B205" s="33"/>
      <c r="C205" s="33"/>
    </row>
    <row r="206" spans="2:3" x14ac:dyDescent="0.25">
      <c r="B206" s="33"/>
      <c r="C206" s="33"/>
    </row>
    <row r="207" spans="2:3" x14ac:dyDescent="0.25">
      <c r="B207" s="33"/>
      <c r="C207" s="33"/>
    </row>
    <row r="208" spans="2:3" x14ac:dyDescent="0.25">
      <c r="B208" s="33"/>
      <c r="C208" s="33"/>
    </row>
    <row r="209" spans="2:3" x14ac:dyDescent="0.25">
      <c r="B209" s="33"/>
      <c r="C209" s="33"/>
    </row>
    <row r="210" spans="2:3" x14ac:dyDescent="0.25">
      <c r="B210" s="33"/>
      <c r="C210" s="33"/>
    </row>
    <row r="211" spans="2:3" x14ac:dyDescent="0.25">
      <c r="B211" s="33"/>
      <c r="C211" s="33"/>
    </row>
    <row r="212" spans="2:3" x14ac:dyDescent="0.25">
      <c r="B212" s="33"/>
      <c r="C212" s="33"/>
    </row>
    <row r="213" spans="2:3" x14ac:dyDescent="0.25">
      <c r="B213" s="33"/>
      <c r="C213" s="33"/>
    </row>
    <row r="214" spans="2:3" x14ac:dyDescent="0.25">
      <c r="B214" s="33"/>
      <c r="C214" s="33"/>
    </row>
    <row r="215" spans="2:3" x14ac:dyDescent="0.25">
      <c r="B215" s="33"/>
      <c r="C215" s="33"/>
    </row>
    <row r="216" spans="2:3" x14ac:dyDescent="0.25">
      <c r="B216" s="33"/>
      <c r="C216" s="33"/>
    </row>
    <row r="217" spans="2:3" x14ac:dyDescent="0.25">
      <c r="B217" s="33"/>
      <c r="C217" s="33"/>
    </row>
    <row r="218" spans="2:3" x14ac:dyDescent="0.25">
      <c r="B218" s="33"/>
      <c r="C218" s="33"/>
    </row>
    <row r="219" spans="2:3" x14ac:dyDescent="0.25">
      <c r="B219" s="33"/>
      <c r="C219" s="33"/>
    </row>
    <row r="220" spans="2:3" x14ac:dyDescent="0.25">
      <c r="B220" s="33"/>
      <c r="C220" s="33"/>
    </row>
    <row r="221" spans="2:3" x14ac:dyDescent="0.25">
      <c r="B221" s="33"/>
      <c r="C221" s="33"/>
    </row>
    <row r="222" spans="2:3" x14ac:dyDescent="0.25">
      <c r="B222" s="33"/>
      <c r="C222" s="33"/>
    </row>
    <row r="223" spans="2:3" x14ac:dyDescent="0.25">
      <c r="B223" s="33"/>
      <c r="C223" s="33"/>
    </row>
    <row r="224" spans="2:3" x14ac:dyDescent="0.25">
      <c r="B224" s="33"/>
      <c r="C224" s="33"/>
    </row>
  </sheetData>
  <pageMargins left="0.7" right="0.7" top="0.75" bottom="0.75" header="0.3" footer="0.3"/>
  <pageSetup paperSize="8"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186"/>
  <sheetViews>
    <sheetView zoomScale="115" zoomScaleNormal="115" workbookViewId="0">
      <pane xSplit="5" ySplit="1" topLeftCell="M5" activePane="bottomRight" state="frozen"/>
      <selection pane="topRight" activeCell="F1" sqref="F1"/>
      <selection pane="bottomLeft" activeCell="A2" sqref="A2"/>
      <selection pane="bottomRight" activeCell="B2" sqref="B2:B186"/>
    </sheetView>
  </sheetViews>
  <sheetFormatPr defaultRowHeight="15" x14ac:dyDescent="0.25"/>
  <cols>
    <col min="1" max="1" width="9.7109375" bestFit="1" customWidth="1"/>
    <col min="2" max="2" width="25.5703125" bestFit="1" customWidth="1"/>
    <col min="3" max="3" width="11.7109375" style="13" bestFit="1" customWidth="1"/>
    <col min="4" max="4" width="15.42578125" bestFit="1" customWidth="1"/>
    <col min="5" max="5" width="75.42578125" customWidth="1"/>
    <col min="6" max="6" width="9.28515625" bestFit="1" customWidth="1"/>
    <col min="7" max="11" width="11.85546875" bestFit="1" customWidth="1"/>
    <col min="12" max="12" width="11.7109375" bestFit="1" customWidth="1"/>
    <col min="13" max="15" width="11.85546875" bestFit="1" customWidth="1"/>
    <col min="16" max="16" width="9.42578125" style="1" bestFit="1" customWidth="1"/>
    <col min="17" max="17" width="13.85546875" style="2" bestFit="1" customWidth="1"/>
    <col min="18" max="18" width="11.42578125" style="1" bestFit="1" customWidth="1"/>
    <col min="19" max="19" width="16.140625" style="2" bestFit="1" customWidth="1"/>
  </cols>
  <sheetData>
    <row r="1" spans="1:19" x14ac:dyDescent="0.25">
      <c r="A1" s="5" t="s">
        <v>0</v>
      </c>
      <c r="B1" s="5" t="s">
        <v>1</v>
      </c>
      <c r="C1" s="12" t="s">
        <v>304</v>
      </c>
      <c r="D1" s="5" t="s">
        <v>305</v>
      </c>
      <c r="E1" s="5" t="s">
        <v>3</v>
      </c>
      <c r="F1" s="5" t="s">
        <v>4</v>
      </c>
      <c r="G1" s="5" t="s">
        <v>5</v>
      </c>
      <c r="H1" s="5" t="s">
        <v>6</v>
      </c>
      <c r="I1" s="5" t="s">
        <v>7</v>
      </c>
      <c r="J1" s="5" t="s">
        <v>8</v>
      </c>
      <c r="K1" s="5" t="s">
        <v>9</v>
      </c>
      <c r="L1" s="5" t="s">
        <v>10</v>
      </c>
      <c r="M1" s="5" t="s">
        <v>181</v>
      </c>
      <c r="N1" s="5" t="s">
        <v>11</v>
      </c>
      <c r="O1" s="5" t="s">
        <v>12</v>
      </c>
      <c r="P1" s="6" t="s">
        <v>182</v>
      </c>
      <c r="Q1" s="7" t="s">
        <v>186</v>
      </c>
      <c r="R1" s="6" t="s">
        <v>192</v>
      </c>
      <c r="S1" s="7" t="s">
        <v>193</v>
      </c>
    </row>
    <row r="2" spans="1:19" x14ac:dyDescent="0.25">
      <c r="A2" s="11" t="s">
        <v>13</v>
      </c>
      <c r="B2" s="11" t="s">
        <v>14</v>
      </c>
      <c r="C2" s="13" t="s">
        <v>217</v>
      </c>
      <c r="D2" s="11" t="s">
        <v>15</v>
      </c>
      <c r="E2" s="11" t="s">
        <v>16</v>
      </c>
      <c r="F2" s="11">
        <v>733910</v>
      </c>
      <c r="G2" s="11">
        <v>231913</v>
      </c>
      <c r="H2" s="11">
        <v>226984</v>
      </c>
      <c r="I2" s="11">
        <v>224510</v>
      </c>
      <c r="J2" s="11">
        <v>223916</v>
      </c>
      <c r="K2" s="11">
        <v>223027</v>
      </c>
      <c r="L2" s="11">
        <v>222221</v>
      </c>
      <c r="M2" s="11">
        <v>221879</v>
      </c>
      <c r="N2" s="11">
        <v>221769</v>
      </c>
      <c r="O2" s="11">
        <v>221728</v>
      </c>
      <c r="P2" s="1">
        <f>(((G2-H2)/2)+(H2-I2)+(I2-J2)+((J2-K2)/2)+((K2-L2)/2)+(L2-M2)+(M2-N2)+((N2-O2)/2))/8</f>
        <v>856.5625</v>
      </c>
      <c r="Q2" s="2">
        <f t="shared" ref="Q2:Q33" si="0">P2/O2</f>
        <v>3.8631228351854526E-3</v>
      </c>
      <c r="R2" s="1">
        <f>(((F2-G2)/50)+((G2-H2)/2)+(H2-I2)+(I2-J2)+((J2-K2)/2)+((K2-L2)/2)+(L2-M2)+(M2-N2)+((N2-O2)/2))/9</f>
        <v>1876.9377777777781</v>
      </c>
      <c r="S2" s="2">
        <f>R2/O2</f>
        <v>8.4650462628886661E-3</v>
      </c>
    </row>
    <row r="3" spans="1:19" x14ac:dyDescent="0.25">
      <c r="A3" s="11" t="s">
        <v>13</v>
      </c>
      <c r="B3" s="11" t="s">
        <v>14</v>
      </c>
      <c r="C3" s="13" t="s">
        <v>218</v>
      </c>
      <c r="D3" s="11" t="s">
        <v>17</v>
      </c>
      <c r="E3" s="11" t="s">
        <v>18</v>
      </c>
      <c r="F3" s="11">
        <v>51729</v>
      </c>
      <c r="G3" s="11">
        <v>46204</v>
      </c>
      <c r="H3" s="11">
        <v>46195</v>
      </c>
      <c r="I3" s="11">
        <v>46192</v>
      </c>
      <c r="J3" s="11">
        <v>46184</v>
      </c>
      <c r="K3" s="11">
        <v>46182</v>
      </c>
      <c r="L3" s="11">
        <v>46180</v>
      </c>
      <c r="M3" s="11">
        <v>46176</v>
      </c>
      <c r="N3" s="11">
        <v>46176</v>
      </c>
      <c r="O3" s="11">
        <v>46176</v>
      </c>
      <c r="P3" s="1">
        <f t="shared" ref="P3:P66" si="1">(((G3-H3)/2)+(H3-I3)+(I3-J3)+((J3-K3)/2)+((K3-L3)/2)+(L3-M3)+(M3-N3)+((N3-O3)/2))/8</f>
        <v>2.6875</v>
      </c>
      <c r="Q3" s="2">
        <f t="shared" si="0"/>
        <v>5.8201230076230075E-5</v>
      </c>
      <c r="R3" s="1">
        <f t="shared" ref="R3:R66" si="2">(((F3-G3)/50)+((G3-H3)/2)+(H3-I3)+(I3-J3)+((J3-K3)/2)+((K3-L3)/2)+(L3-M3)+(M3-N3)+((N3-O3)/2))/9</f>
        <v>14.666666666666666</v>
      </c>
      <c r="S3" s="2">
        <f t="shared" ref="S3:S66" si="3">R3/O3</f>
        <v>3.1762531762531763E-4</v>
      </c>
    </row>
    <row r="4" spans="1:19" x14ac:dyDescent="0.25">
      <c r="A4" s="11" t="s">
        <v>13</v>
      </c>
      <c r="B4" s="11" t="s">
        <v>14</v>
      </c>
      <c r="C4" s="13" t="s">
        <v>219</v>
      </c>
      <c r="D4" s="11" t="s">
        <v>19</v>
      </c>
      <c r="E4" s="11" t="s">
        <v>20</v>
      </c>
      <c r="F4" s="11">
        <v>6706779</v>
      </c>
      <c r="G4" s="11">
        <v>4535743</v>
      </c>
      <c r="H4" s="11">
        <v>4488673</v>
      </c>
      <c r="I4" s="11">
        <v>4459636</v>
      </c>
      <c r="J4" s="11">
        <v>4449252</v>
      </c>
      <c r="K4" s="11">
        <v>4427356</v>
      </c>
      <c r="L4" s="11">
        <v>4413412</v>
      </c>
      <c r="M4" s="11">
        <v>4402992</v>
      </c>
      <c r="N4" s="11">
        <v>4399739</v>
      </c>
      <c r="O4" s="11">
        <v>4396431</v>
      </c>
      <c r="P4" s="1">
        <f t="shared" si="1"/>
        <v>12025.375</v>
      </c>
      <c r="Q4" s="2">
        <f t="shared" si="0"/>
        <v>2.735258440312153E-3</v>
      </c>
      <c r="R4" s="1">
        <f t="shared" si="2"/>
        <v>15513.746666666666</v>
      </c>
      <c r="S4" s="2">
        <f t="shared" si="3"/>
        <v>3.5287137832179481E-3</v>
      </c>
    </row>
    <row r="5" spans="1:19" x14ac:dyDescent="0.25">
      <c r="A5" s="11" t="s">
        <v>13</v>
      </c>
      <c r="B5" s="11" t="s">
        <v>14</v>
      </c>
      <c r="C5" s="13" t="s">
        <v>220</v>
      </c>
      <c r="D5" s="11" t="s">
        <v>221</v>
      </c>
      <c r="E5" s="11" t="s">
        <v>222</v>
      </c>
      <c r="F5" s="11">
        <v>2502301</v>
      </c>
      <c r="G5" s="11">
        <v>1966652</v>
      </c>
      <c r="H5" s="11">
        <v>1943722</v>
      </c>
      <c r="I5" s="11">
        <v>1934218</v>
      </c>
      <c r="J5" s="11">
        <v>1930965</v>
      </c>
      <c r="K5" s="11">
        <v>1923904</v>
      </c>
      <c r="L5" s="11">
        <v>1916564</v>
      </c>
      <c r="M5" s="11">
        <v>1910587</v>
      </c>
      <c r="N5" s="11">
        <v>1909269</v>
      </c>
      <c r="O5" s="11">
        <v>1908362</v>
      </c>
      <c r="P5" s="1">
        <f t="shared" si="1"/>
        <v>4896.375</v>
      </c>
      <c r="Q5" s="2">
        <f t="shared" si="0"/>
        <v>2.5657474839679262E-3</v>
      </c>
      <c r="R5" s="1">
        <f t="shared" si="2"/>
        <v>5542.6644444444437</v>
      </c>
      <c r="S5" s="2">
        <f t="shared" si="3"/>
        <v>2.904409354432987E-3</v>
      </c>
    </row>
    <row r="6" spans="1:19" x14ac:dyDescent="0.25">
      <c r="A6" s="11" t="s">
        <v>13</v>
      </c>
      <c r="B6" s="11" t="s">
        <v>14</v>
      </c>
      <c r="C6" s="13" t="s">
        <v>273</v>
      </c>
      <c r="D6" s="11" t="s">
        <v>274</v>
      </c>
      <c r="E6" s="11" t="s">
        <v>302</v>
      </c>
      <c r="F6" s="11">
        <v>845008</v>
      </c>
      <c r="G6" s="11">
        <v>570872</v>
      </c>
      <c r="H6" s="11">
        <v>558986</v>
      </c>
      <c r="I6" s="11">
        <v>553527</v>
      </c>
      <c r="J6" s="11">
        <v>551820</v>
      </c>
      <c r="K6" s="11">
        <v>548713</v>
      </c>
      <c r="L6" s="11">
        <v>546518</v>
      </c>
      <c r="M6" s="11">
        <v>545839</v>
      </c>
      <c r="N6" s="11">
        <v>545616</v>
      </c>
      <c r="O6" s="11">
        <v>545223</v>
      </c>
      <c r="P6" s="1">
        <f t="shared" si="1"/>
        <v>2107.3125</v>
      </c>
      <c r="Q6" s="2">
        <f t="shared" si="0"/>
        <v>3.865046962435554E-3</v>
      </c>
      <c r="R6" s="1">
        <f t="shared" si="2"/>
        <v>2482.3577777777778</v>
      </c>
      <c r="S6" s="2">
        <f t="shared" si="3"/>
        <v>4.5529219746374928E-3</v>
      </c>
    </row>
    <row r="7" spans="1:19" x14ac:dyDescent="0.25">
      <c r="A7" s="11" t="s">
        <v>13</v>
      </c>
      <c r="B7" s="11" t="s">
        <v>14</v>
      </c>
      <c r="C7" s="13" t="s">
        <v>275</v>
      </c>
      <c r="D7" s="11" t="s">
        <v>276</v>
      </c>
      <c r="E7" s="11" t="s">
        <v>277</v>
      </c>
      <c r="F7" s="11">
        <v>2237775</v>
      </c>
      <c r="G7" s="11">
        <v>659048</v>
      </c>
      <c r="H7" s="11">
        <v>605930</v>
      </c>
      <c r="I7" s="11">
        <v>595271</v>
      </c>
      <c r="J7" s="11">
        <v>590837</v>
      </c>
      <c r="K7" s="11">
        <v>584295</v>
      </c>
      <c r="L7" s="11">
        <v>580172</v>
      </c>
      <c r="M7" s="11">
        <v>578596</v>
      </c>
      <c r="N7" s="11">
        <v>577358</v>
      </c>
      <c r="O7" s="11">
        <v>576737</v>
      </c>
      <c r="P7" s="1">
        <f t="shared" si="1"/>
        <v>6263.625</v>
      </c>
      <c r="Q7" s="2">
        <f t="shared" si="0"/>
        <v>1.0860452858061821E-2</v>
      </c>
      <c r="R7" s="1">
        <f t="shared" si="2"/>
        <v>9075.94888888889</v>
      </c>
      <c r="S7" s="2">
        <f t="shared" si="3"/>
        <v>1.5736720357613417E-2</v>
      </c>
    </row>
    <row r="8" spans="1:19" x14ac:dyDescent="0.25">
      <c r="A8" s="11" t="s">
        <v>13</v>
      </c>
      <c r="B8" s="11" t="s">
        <v>14</v>
      </c>
      <c r="C8" s="13" t="s">
        <v>223</v>
      </c>
      <c r="D8" s="11" t="s">
        <v>21</v>
      </c>
      <c r="E8" s="11" t="s">
        <v>22</v>
      </c>
      <c r="F8" s="11">
        <v>9375130</v>
      </c>
      <c r="G8" s="11">
        <v>4441201</v>
      </c>
      <c r="H8" s="11">
        <v>4245943</v>
      </c>
      <c r="I8" s="11">
        <v>4122811</v>
      </c>
      <c r="J8" s="11">
        <v>4080701</v>
      </c>
      <c r="K8" s="11">
        <v>3997056</v>
      </c>
      <c r="L8" s="11">
        <v>3932908</v>
      </c>
      <c r="M8" s="11">
        <v>3904873</v>
      </c>
      <c r="N8" s="11">
        <v>3890331</v>
      </c>
      <c r="O8" s="11">
        <v>3883022</v>
      </c>
      <c r="P8" s="1">
        <f t="shared" si="1"/>
        <v>47874.875</v>
      </c>
      <c r="Q8" s="2">
        <f t="shared" si="0"/>
        <v>1.2329282450627373E-2</v>
      </c>
      <c r="R8" s="1">
        <f t="shared" si="2"/>
        <v>53519.731111111112</v>
      </c>
      <c r="S8" s="2">
        <f t="shared" si="3"/>
        <v>1.3783010014136184E-2</v>
      </c>
    </row>
    <row r="9" spans="1:19" x14ac:dyDescent="0.25">
      <c r="A9" s="11" t="s">
        <v>13</v>
      </c>
      <c r="B9" s="11" t="s">
        <v>14</v>
      </c>
      <c r="C9" s="13" t="s">
        <v>224</v>
      </c>
      <c r="D9" s="11" t="s">
        <v>23</v>
      </c>
      <c r="E9" s="11" t="s">
        <v>24</v>
      </c>
      <c r="F9" s="11">
        <v>186304</v>
      </c>
      <c r="G9" s="11">
        <v>162849</v>
      </c>
      <c r="H9" s="11">
        <v>161868</v>
      </c>
      <c r="I9" s="11">
        <v>160563</v>
      </c>
      <c r="J9" s="11">
        <v>160290</v>
      </c>
      <c r="K9" s="11">
        <v>159812</v>
      </c>
      <c r="L9" s="11">
        <v>159634</v>
      </c>
      <c r="M9" s="11">
        <v>158705</v>
      </c>
      <c r="N9" s="11">
        <v>158674</v>
      </c>
      <c r="O9" s="11">
        <v>158563</v>
      </c>
      <c r="P9" s="1">
        <f t="shared" si="1"/>
        <v>426.5</v>
      </c>
      <c r="Q9" s="2">
        <f t="shared" si="0"/>
        <v>2.6897826100666612E-3</v>
      </c>
      <c r="R9" s="1">
        <f t="shared" si="2"/>
        <v>431.23333333333335</v>
      </c>
      <c r="S9" s="2">
        <f t="shared" si="3"/>
        <v>2.7196340466144899E-3</v>
      </c>
    </row>
    <row r="10" spans="1:19" x14ac:dyDescent="0.25">
      <c r="A10" s="11" t="s">
        <v>13</v>
      </c>
      <c r="B10" s="11" t="s">
        <v>14</v>
      </c>
      <c r="C10" s="13" t="s">
        <v>225</v>
      </c>
      <c r="D10" s="11" t="s">
        <v>25</v>
      </c>
      <c r="E10" s="11" t="s">
        <v>26</v>
      </c>
      <c r="F10" s="11">
        <v>893565</v>
      </c>
      <c r="G10" s="11">
        <v>661414</v>
      </c>
      <c r="H10" s="11">
        <v>645022</v>
      </c>
      <c r="I10" s="11">
        <v>637855</v>
      </c>
      <c r="J10" s="11">
        <v>635344</v>
      </c>
      <c r="K10" s="11">
        <v>630664</v>
      </c>
      <c r="L10" s="11">
        <v>625045</v>
      </c>
      <c r="M10" s="11">
        <v>620331</v>
      </c>
      <c r="N10" s="11">
        <v>619882</v>
      </c>
      <c r="O10" s="11">
        <v>619534</v>
      </c>
      <c r="P10" s="1">
        <f t="shared" si="1"/>
        <v>3545.0625</v>
      </c>
      <c r="Q10" s="2">
        <f t="shared" si="0"/>
        <v>5.7221435788834835E-3</v>
      </c>
      <c r="R10" s="1">
        <f t="shared" si="2"/>
        <v>3667.057777777778</v>
      </c>
      <c r="S10" s="2">
        <f t="shared" si="3"/>
        <v>5.919058159484028E-3</v>
      </c>
    </row>
    <row r="11" spans="1:19" x14ac:dyDescent="0.25">
      <c r="A11" s="11" t="s">
        <v>13</v>
      </c>
      <c r="B11" s="11" t="s">
        <v>14</v>
      </c>
      <c r="C11" s="13" t="s">
        <v>226</v>
      </c>
      <c r="D11" s="11" t="s">
        <v>227</v>
      </c>
      <c r="E11" s="11" t="s">
        <v>228</v>
      </c>
      <c r="F11" s="11">
        <v>132017</v>
      </c>
      <c r="G11" s="11">
        <v>108923</v>
      </c>
      <c r="H11" s="11">
        <v>107757</v>
      </c>
      <c r="I11" s="11">
        <v>106313</v>
      </c>
      <c r="J11" s="11">
        <v>105937</v>
      </c>
      <c r="K11" s="11">
        <v>105246</v>
      </c>
      <c r="L11" s="11">
        <v>104841</v>
      </c>
      <c r="M11" s="11">
        <v>102152</v>
      </c>
      <c r="N11" s="11">
        <v>102055</v>
      </c>
      <c r="O11" s="11">
        <v>101911</v>
      </c>
      <c r="P11" s="1">
        <f t="shared" si="1"/>
        <v>726.125</v>
      </c>
      <c r="Q11" s="2">
        <f t="shared" si="0"/>
        <v>7.1250895389114027E-3</v>
      </c>
      <c r="R11" s="1">
        <f t="shared" si="2"/>
        <v>696.76444444444451</v>
      </c>
      <c r="S11" s="2">
        <f t="shared" si="3"/>
        <v>6.8369895736912064E-3</v>
      </c>
    </row>
    <row r="12" spans="1:19" x14ac:dyDescent="0.25">
      <c r="A12" s="11" t="s">
        <v>13</v>
      </c>
      <c r="B12" s="11" t="s">
        <v>14</v>
      </c>
      <c r="C12" s="13" t="s">
        <v>229</v>
      </c>
      <c r="D12" s="11" t="s">
        <v>230</v>
      </c>
      <c r="E12" s="11" t="s">
        <v>231</v>
      </c>
      <c r="F12" s="11">
        <v>14673</v>
      </c>
      <c r="G12" s="11">
        <v>5009</v>
      </c>
      <c r="H12" s="11">
        <v>4988</v>
      </c>
      <c r="I12" s="11">
        <v>4969</v>
      </c>
      <c r="J12" s="11">
        <v>4968</v>
      </c>
      <c r="K12" s="11">
        <v>4517</v>
      </c>
      <c r="L12" s="11">
        <v>4515</v>
      </c>
      <c r="M12" s="11">
        <v>4515</v>
      </c>
      <c r="N12" s="11">
        <v>4515</v>
      </c>
      <c r="O12" s="11">
        <v>4515</v>
      </c>
      <c r="P12" s="1">
        <f t="shared" si="1"/>
        <v>32.125</v>
      </c>
      <c r="Q12" s="2">
        <f t="shared" si="0"/>
        <v>7.1151716500553706E-3</v>
      </c>
      <c r="R12" s="1">
        <f t="shared" si="2"/>
        <v>50.031111111111109</v>
      </c>
      <c r="S12" s="2">
        <f t="shared" si="3"/>
        <v>1.1081087732250522E-2</v>
      </c>
    </row>
    <row r="13" spans="1:19" x14ac:dyDescent="0.25">
      <c r="A13" s="11" t="s">
        <v>13</v>
      </c>
      <c r="B13" s="11" t="s">
        <v>14</v>
      </c>
      <c r="C13" s="13" t="s">
        <v>232</v>
      </c>
      <c r="D13" s="11" t="s">
        <v>27</v>
      </c>
      <c r="E13" s="11" t="s">
        <v>28</v>
      </c>
      <c r="F13" s="11">
        <v>199160</v>
      </c>
      <c r="G13" s="11">
        <v>96477</v>
      </c>
      <c r="H13" s="11">
        <v>81244</v>
      </c>
      <c r="I13" s="11">
        <v>76092</v>
      </c>
      <c r="J13" s="11">
        <v>74637</v>
      </c>
      <c r="K13" s="11">
        <v>63556</v>
      </c>
      <c r="L13" s="11">
        <v>60304</v>
      </c>
      <c r="M13" s="11">
        <v>60101</v>
      </c>
      <c r="N13" s="11">
        <v>59867</v>
      </c>
      <c r="O13" s="11">
        <v>59812</v>
      </c>
      <c r="P13" s="1">
        <f t="shared" si="1"/>
        <v>2731.8125</v>
      </c>
      <c r="Q13" s="2">
        <f t="shared" si="0"/>
        <v>4.5673318063264898E-2</v>
      </c>
      <c r="R13" s="1">
        <f t="shared" si="2"/>
        <v>2656.4622222222224</v>
      </c>
      <c r="S13" s="2">
        <f t="shared" si="3"/>
        <v>4.4413532773059296E-2</v>
      </c>
    </row>
    <row r="14" spans="1:19" x14ac:dyDescent="0.25">
      <c r="A14" s="11" t="s">
        <v>13</v>
      </c>
      <c r="B14" s="11" t="s">
        <v>14</v>
      </c>
      <c r="C14" s="13" t="s">
        <v>29</v>
      </c>
      <c r="D14" s="11" t="s">
        <v>30</v>
      </c>
      <c r="E14" s="11" t="s">
        <v>31</v>
      </c>
      <c r="F14" s="11">
        <v>9486001</v>
      </c>
      <c r="G14" s="11">
        <v>1284646</v>
      </c>
      <c r="H14" s="11">
        <v>1172100</v>
      </c>
      <c r="I14" s="11">
        <v>1098708</v>
      </c>
      <c r="J14" s="11">
        <v>1083790</v>
      </c>
      <c r="K14" s="11">
        <v>1065789</v>
      </c>
      <c r="L14" s="11">
        <v>1052083</v>
      </c>
      <c r="M14" s="11">
        <v>1047601</v>
      </c>
      <c r="N14" s="11">
        <v>1045947</v>
      </c>
      <c r="O14" s="11">
        <v>1043443</v>
      </c>
      <c r="P14" s="1">
        <f t="shared" si="1"/>
        <v>20978.0625</v>
      </c>
      <c r="Q14" s="2">
        <f t="shared" si="0"/>
        <v>2.0104655932331714E-2</v>
      </c>
      <c r="R14" s="1">
        <f t="shared" si="2"/>
        <v>36872.399999999994</v>
      </c>
      <c r="S14" s="2">
        <f t="shared" si="3"/>
        <v>3.5337244104373687E-2</v>
      </c>
    </row>
    <row r="15" spans="1:19" x14ac:dyDescent="0.25">
      <c r="A15" s="11" t="s">
        <v>13</v>
      </c>
      <c r="B15" s="11" t="s">
        <v>14</v>
      </c>
      <c r="C15" s="13" t="s">
        <v>233</v>
      </c>
      <c r="D15" s="11" t="s">
        <v>234</v>
      </c>
      <c r="E15" s="11" t="s">
        <v>235</v>
      </c>
      <c r="F15" s="11">
        <v>1048544</v>
      </c>
      <c r="G15" s="11">
        <v>849799</v>
      </c>
      <c r="H15" s="11">
        <v>830464</v>
      </c>
      <c r="I15" s="11">
        <v>815811</v>
      </c>
      <c r="J15" s="11">
        <v>812507</v>
      </c>
      <c r="K15" s="11">
        <v>799412</v>
      </c>
      <c r="L15" s="11">
        <v>791406</v>
      </c>
      <c r="M15" s="11">
        <v>790015</v>
      </c>
      <c r="N15" s="11">
        <v>789109</v>
      </c>
      <c r="O15" s="11">
        <v>788123</v>
      </c>
      <c r="P15" s="1">
        <f t="shared" si="1"/>
        <v>5120.625</v>
      </c>
      <c r="Q15" s="2">
        <f t="shared" si="0"/>
        <v>6.4972409129031893E-3</v>
      </c>
      <c r="R15" s="1">
        <f t="shared" si="2"/>
        <v>4993.3222222222221</v>
      </c>
      <c r="S15" s="2">
        <f t="shared" si="3"/>
        <v>6.3357143773525477E-3</v>
      </c>
    </row>
    <row r="16" spans="1:19" x14ac:dyDescent="0.25">
      <c r="A16" s="11" t="s">
        <v>13</v>
      </c>
      <c r="B16" s="11" t="s">
        <v>14</v>
      </c>
      <c r="C16" s="13" t="s">
        <v>32</v>
      </c>
      <c r="D16" s="11" t="s">
        <v>33</v>
      </c>
      <c r="E16" s="11" t="s">
        <v>34</v>
      </c>
      <c r="F16" s="11">
        <v>48994</v>
      </c>
      <c r="G16" s="11">
        <v>29284</v>
      </c>
      <c r="H16" s="11">
        <v>26118</v>
      </c>
      <c r="I16" s="11">
        <v>25454</v>
      </c>
      <c r="J16" s="11">
        <v>25320</v>
      </c>
      <c r="K16" s="11">
        <v>25317</v>
      </c>
      <c r="L16" s="11">
        <v>25167</v>
      </c>
      <c r="M16" s="11">
        <v>25113</v>
      </c>
      <c r="N16" s="11">
        <v>25096</v>
      </c>
      <c r="O16" s="11">
        <v>25080</v>
      </c>
      <c r="P16" s="1">
        <f t="shared" si="1"/>
        <v>317.0625</v>
      </c>
      <c r="Q16" s="2">
        <f t="shared" si="0"/>
        <v>1.2642045454545454E-2</v>
      </c>
      <c r="R16" s="1">
        <f t="shared" si="2"/>
        <v>325.63333333333333</v>
      </c>
      <c r="S16" s="2">
        <f t="shared" si="3"/>
        <v>1.2983785220627325E-2</v>
      </c>
    </row>
    <row r="17" spans="1:19" x14ac:dyDescent="0.25">
      <c r="A17" s="11" t="s">
        <v>13</v>
      </c>
      <c r="B17" s="11" t="s">
        <v>14</v>
      </c>
      <c r="C17" s="13" t="s">
        <v>35</v>
      </c>
      <c r="D17" s="11" t="s">
        <v>36</v>
      </c>
      <c r="E17" s="11" t="s">
        <v>37</v>
      </c>
      <c r="F17" s="11">
        <v>111952</v>
      </c>
      <c r="G17" s="11">
        <v>92664</v>
      </c>
      <c r="H17" s="11">
        <v>91681</v>
      </c>
      <c r="I17" s="11">
        <v>91289</v>
      </c>
      <c r="J17" s="11">
        <v>90890</v>
      </c>
      <c r="K17" s="11">
        <v>90638</v>
      </c>
      <c r="L17" s="11">
        <v>90414</v>
      </c>
      <c r="M17" s="11">
        <v>90223</v>
      </c>
      <c r="N17" s="11">
        <v>90135</v>
      </c>
      <c r="O17" s="11">
        <v>89992</v>
      </c>
      <c r="P17" s="1">
        <f t="shared" si="1"/>
        <v>233.875</v>
      </c>
      <c r="Q17" s="2">
        <f t="shared" si="0"/>
        <v>2.5988421192994931E-3</v>
      </c>
      <c r="R17" s="1">
        <f t="shared" si="2"/>
        <v>250.75111111111113</v>
      </c>
      <c r="S17" s="2">
        <f t="shared" si="3"/>
        <v>2.7863711342242768E-3</v>
      </c>
    </row>
    <row r="18" spans="1:19" x14ac:dyDescent="0.25">
      <c r="A18" s="11" t="s">
        <v>13</v>
      </c>
      <c r="B18" s="11" t="s">
        <v>14</v>
      </c>
      <c r="C18" s="13" t="s">
        <v>38</v>
      </c>
      <c r="D18" s="11" t="s">
        <v>39</v>
      </c>
      <c r="E18" s="11" t="s">
        <v>40</v>
      </c>
      <c r="F18" s="11">
        <v>1608043</v>
      </c>
      <c r="G18" s="11">
        <v>527949</v>
      </c>
      <c r="H18" s="11">
        <v>510027</v>
      </c>
      <c r="I18" s="11">
        <v>503331</v>
      </c>
      <c r="J18" s="11">
        <v>502158</v>
      </c>
      <c r="K18" s="11">
        <v>499234</v>
      </c>
      <c r="L18" s="11">
        <v>496458</v>
      </c>
      <c r="M18" s="11">
        <v>495647</v>
      </c>
      <c r="N18" s="11">
        <v>495352</v>
      </c>
      <c r="O18" s="11">
        <v>493473</v>
      </c>
      <c r="P18" s="1">
        <f t="shared" si="1"/>
        <v>2715.6875</v>
      </c>
      <c r="Q18" s="2">
        <f t="shared" si="0"/>
        <v>5.5032139549681539E-3</v>
      </c>
      <c r="R18" s="1">
        <f t="shared" si="2"/>
        <v>4814.1533333333336</v>
      </c>
      <c r="S18" s="2">
        <f t="shared" si="3"/>
        <v>9.7556570133185277E-3</v>
      </c>
    </row>
    <row r="19" spans="1:19" x14ac:dyDescent="0.25">
      <c r="A19" s="11" t="s">
        <v>13</v>
      </c>
      <c r="B19" s="11" t="s">
        <v>14</v>
      </c>
      <c r="C19" s="13" t="s">
        <v>41</v>
      </c>
      <c r="D19" s="11" t="s">
        <v>42</v>
      </c>
      <c r="E19" s="11" t="s">
        <v>43</v>
      </c>
      <c r="F19" s="11">
        <v>3255</v>
      </c>
      <c r="G19" s="11">
        <v>3183</v>
      </c>
      <c r="H19" s="11">
        <v>2755</v>
      </c>
      <c r="I19" s="11">
        <v>2744</v>
      </c>
      <c r="J19" s="11">
        <v>2744</v>
      </c>
      <c r="K19" s="11">
        <v>2744</v>
      </c>
      <c r="L19" s="11">
        <v>2744</v>
      </c>
      <c r="M19" s="11">
        <v>2743</v>
      </c>
      <c r="N19" s="11">
        <v>2743</v>
      </c>
      <c r="O19" s="11">
        <v>2743</v>
      </c>
      <c r="P19" s="1">
        <f t="shared" si="1"/>
        <v>28.25</v>
      </c>
      <c r="Q19" s="2">
        <f t="shared" si="0"/>
        <v>1.0298942763397739E-2</v>
      </c>
      <c r="R19" s="1">
        <f t="shared" si="2"/>
        <v>25.271111111111111</v>
      </c>
      <c r="S19" s="2">
        <f t="shared" si="3"/>
        <v>9.2129460849840004E-3</v>
      </c>
    </row>
    <row r="20" spans="1:19" x14ac:dyDescent="0.25">
      <c r="A20" s="11" t="s">
        <v>13</v>
      </c>
      <c r="B20" s="11" t="s">
        <v>14</v>
      </c>
      <c r="C20" s="13" t="s">
        <v>44</v>
      </c>
      <c r="D20" s="11" t="s">
        <v>45</v>
      </c>
      <c r="E20" s="11" t="s">
        <v>46</v>
      </c>
      <c r="F20" s="11">
        <v>66829</v>
      </c>
      <c r="G20" s="11">
        <v>52755</v>
      </c>
      <c r="H20" s="11">
        <v>51956</v>
      </c>
      <c r="I20" s="11">
        <v>51729</v>
      </c>
      <c r="J20" s="11">
        <v>51549</v>
      </c>
      <c r="K20" s="11">
        <v>51462</v>
      </c>
      <c r="L20" s="11">
        <v>51415</v>
      </c>
      <c r="M20" s="11">
        <v>51396</v>
      </c>
      <c r="N20" s="11">
        <v>51367</v>
      </c>
      <c r="O20" s="11">
        <v>51364</v>
      </c>
      <c r="P20" s="1">
        <f t="shared" si="1"/>
        <v>115.375</v>
      </c>
      <c r="Q20" s="2">
        <f t="shared" si="0"/>
        <v>2.2462230355891287E-3</v>
      </c>
      <c r="R20" s="1">
        <f t="shared" si="2"/>
        <v>133.83111111111111</v>
      </c>
      <c r="S20" s="2">
        <f t="shared" si="3"/>
        <v>2.6055430089383831E-3</v>
      </c>
    </row>
    <row r="21" spans="1:19" x14ac:dyDescent="0.25">
      <c r="A21" s="11" t="s">
        <v>13</v>
      </c>
      <c r="B21" s="11" t="s">
        <v>14</v>
      </c>
      <c r="C21" s="13" t="s">
        <v>47</v>
      </c>
      <c r="D21" s="11" t="s">
        <v>48</v>
      </c>
      <c r="E21" s="11" t="s">
        <v>49</v>
      </c>
      <c r="F21" s="11">
        <v>233985</v>
      </c>
      <c r="G21" s="11">
        <v>206686</v>
      </c>
      <c r="H21" s="11">
        <v>206442</v>
      </c>
      <c r="I21" s="11">
        <v>206439</v>
      </c>
      <c r="J21" s="11">
        <v>206407</v>
      </c>
      <c r="K21" s="11">
        <v>206386</v>
      </c>
      <c r="L21" s="11">
        <v>206243</v>
      </c>
      <c r="M21" s="11">
        <v>206239</v>
      </c>
      <c r="N21" s="11">
        <v>206190</v>
      </c>
      <c r="O21" s="11">
        <v>206190</v>
      </c>
      <c r="P21" s="1">
        <f t="shared" si="1"/>
        <v>36.5</v>
      </c>
      <c r="Q21" s="2">
        <f t="shared" si="0"/>
        <v>1.7702119404432805E-4</v>
      </c>
      <c r="R21" s="1">
        <f t="shared" si="2"/>
        <v>93.108888888888885</v>
      </c>
      <c r="S21" s="2">
        <f t="shared" si="3"/>
        <v>4.5156840239045972E-4</v>
      </c>
    </row>
    <row r="22" spans="1:19" x14ac:dyDescent="0.25">
      <c r="A22" s="11" t="s">
        <v>50</v>
      </c>
      <c r="B22" s="11" t="s">
        <v>51</v>
      </c>
      <c r="C22" s="13" t="s">
        <v>273</v>
      </c>
      <c r="D22" s="11" t="s">
        <v>278</v>
      </c>
      <c r="E22" s="11" t="s">
        <v>302</v>
      </c>
      <c r="F22" s="11">
        <v>281591</v>
      </c>
      <c r="G22" s="11">
        <v>281503</v>
      </c>
      <c r="H22" s="11">
        <v>281489</v>
      </c>
      <c r="I22" s="11">
        <v>281489</v>
      </c>
      <c r="J22" s="11">
        <v>281489</v>
      </c>
      <c r="K22" s="11">
        <v>281475</v>
      </c>
      <c r="L22" s="11">
        <v>281420</v>
      </c>
      <c r="M22" s="11">
        <v>281246</v>
      </c>
      <c r="N22" s="11">
        <v>281246</v>
      </c>
      <c r="O22" s="11">
        <v>281246</v>
      </c>
      <c r="P22" s="1">
        <f t="shared" si="1"/>
        <v>26.9375</v>
      </c>
      <c r="Q22" s="2">
        <f t="shared" si="0"/>
        <v>9.5779139969990682E-5</v>
      </c>
      <c r="R22" s="1">
        <f t="shared" si="2"/>
        <v>24.14</v>
      </c>
      <c r="S22" s="2">
        <f t="shared" si="3"/>
        <v>8.5832331837608364E-5</v>
      </c>
    </row>
    <row r="23" spans="1:19" x14ac:dyDescent="0.25">
      <c r="A23" s="11" t="s">
        <v>50</v>
      </c>
      <c r="B23" s="11" t="s">
        <v>51</v>
      </c>
      <c r="C23" s="13" t="s">
        <v>275</v>
      </c>
      <c r="D23" s="11" t="s">
        <v>279</v>
      </c>
      <c r="E23" s="11" t="s">
        <v>277</v>
      </c>
      <c r="F23" s="11">
        <v>158215</v>
      </c>
      <c r="G23" s="11">
        <v>158193</v>
      </c>
      <c r="H23" s="11">
        <v>158193</v>
      </c>
      <c r="I23" s="11">
        <v>158193</v>
      </c>
      <c r="J23" s="11">
        <v>158193</v>
      </c>
      <c r="K23" s="11">
        <v>158180</v>
      </c>
      <c r="L23" s="11">
        <v>158155</v>
      </c>
      <c r="M23" s="11">
        <v>158025</v>
      </c>
      <c r="N23" s="11">
        <v>158014</v>
      </c>
      <c r="O23" s="11">
        <v>158014</v>
      </c>
      <c r="P23" s="1">
        <f t="shared" si="1"/>
        <v>20</v>
      </c>
      <c r="Q23" s="2">
        <f t="shared" si="0"/>
        <v>1.2657106332350298E-4</v>
      </c>
      <c r="R23" s="1">
        <f t="shared" si="2"/>
        <v>17.826666666666668</v>
      </c>
      <c r="S23" s="2">
        <f t="shared" si="3"/>
        <v>1.1281700777568233E-4</v>
      </c>
    </row>
    <row r="24" spans="1:19" x14ac:dyDescent="0.25">
      <c r="A24" s="11" t="s">
        <v>50</v>
      </c>
      <c r="B24" s="11" t="s">
        <v>51</v>
      </c>
      <c r="C24" s="13" t="s">
        <v>224</v>
      </c>
      <c r="D24" s="11" t="s">
        <v>52</v>
      </c>
      <c r="E24" s="11" t="s">
        <v>24</v>
      </c>
      <c r="F24" s="11">
        <v>319635</v>
      </c>
      <c r="G24" s="11">
        <v>318406</v>
      </c>
      <c r="H24" s="11">
        <v>318282</v>
      </c>
      <c r="I24" s="11">
        <v>318203</v>
      </c>
      <c r="J24" s="11">
        <v>318203</v>
      </c>
      <c r="K24" s="11">
        <v>317225</v>
      </c>
      <c r="L24" s="11">
        <v>317107</v>
      </c>
      <c r="M24" s="11">
        <v>316738</v>
      </c>
      <c r="N24" s="11">
        <v>316738</v>
      </c>
      <c r="O24" s="11">
        <v>316738</v>
      </c>
      <c r="P24" s="1">
        <f t="shared" si="1"/>
        <v>132.25</v>
      </c>
      <c r="Q24" s="2">
        <f t="shared" si="0"/>
        <v>4.1753752312636942E-4</v>
      </c>
      <c r="R24" s="1">
        <f t="shared" si="2"/>
        <v>120.28666666666666</v>
      </c>
      <c r="S24" s="2">
        <f t="shared" si="3"/>
        <v>3.7976708404633059E-4</v>
      </c>
    </row>
    <row r="25" spans="1:19" x14ac:dyDescent="0.25">
      <c r="A25" s="11" t="s">
        <v>50</v>
      </c>
      <c r="B25" s="11" t="s">
        <v>51</v>
      </c>
      <c r="C25" s="13" t="s">
        <v>232</v>
      </c>
      <c r="D25" s="11" t="s">
        <v>53</v>
      </c>
      <c r="E25" s="11" t="s">
        <v>28</v>
      </c>
      <c r="F25" s="11">
        <v>2167678</v>
      </c>
      <c r="G25" s="11">
        <v>2164380</v>
      </c>
      <c r="H25" s="11">
        <v>2164294</v>
      </c>
      <c r="I25" s="11">
        <v>2164294</v>
      </c>
      <c r="J25" s="11">
        <v>2164285</v>
      </c>
      <c r="K25" s="11">
        <v>2162736</v>
      </c>
      <c r="L25" s="11">
        <v>2162428</v>
      </c>
      <c r="M25" s="11">
        <v>2161534</v>
      </c>
      <c r="N25" s="11">
        <v>2161510</v>
      </c>
      <c r="O25" s="11">
        <v>2161430</v>
      </c>
      <c r="P25" s="1">
        <f t="shared" si="1"/>
        <v>242.3125</v>
      </c>
      <c r="Q25" s="2">
        <f t="shared" si="0"/>
        <v>1.1210749365003725E-4</v>
      </c>
      <c r="R25" s="1">
        <f t="shared" si="2"/>
        <v>222.71777777777777</v>
      </c>
      <c r="S25" s="2">
        <f t="shared" si="3"/>
        <v>1.030418647736812E-4</v>
      </c>
    </row>
    <row r="26" spans="1:19" x14ac:dyDescent="0.25">
      <c r="A26" s="11" t="s">
        <v>50</v>
      </c>
      <c r="B26" s="11" t="s">
        <v>51</v>
      </c>
      <c r="C26" s="13" t="s">
        <v>29</v>
      </c>
      <c r="D26" s="11" t="s">
        <v>54</v>
      </c>
      <c r="E26" s="11" t="s">
        <v>31</v>
      </c>
      <c r="F26" s="11">
        <v>954157</v>
      </c>
      <c r="G26" s="11">
        <v>944471</v>
      </c>
      <c r="H26" s="11">
        <v>944408</v>
      </c>
      <c r="I26" s="11">
        <v>944229</v>
      </c>
      <c r="J26" s="11">
        <v>944189</v>
      </c>
      <c r="K26" s="11">
        <v>943939</v>
      </c>
      <c r="L26" s="11">
        <v>942879</v>
      </c>
      <c r="M26" s="11">
        <v>936154</v>
      </c>
      <c r="N26" s="11">
        <v>936138</v>
      </c>
      <c r="O26" s="11">
        <v>936138</v>
      </c>
      <c r="P26" s="1">
        <f t="shared" si="1"/>
        <v>955.8125</v>
      </c>
      <c r="Q26" s="2">
        <f t="shared" si="0"/>
        <v>1.0210166663462011E-3</v>
      </c>
      <c r="R26" s="1">
        <f t="shared" si="2"/>
        <v>871.13555555555558</v>
      </c>
      <c r="S26" s="2">
        <f t="shared" si="3"/>
        <v>9.3056318144926883E-4</v>
      </c>
    </row>
    <row r="27" spans="1:19" x14ac:dyDescent="0.25">
      <c r="A27" s="11" t="s">
        <v>50</v>
      </c>
      <c r="B27" s="11" t="s">
        <v>51</v>
      </c>
      <c r="C27" s="13" t="s">
        <v>233</v>
      </c>
      <c r="D27" s="11" t="s">
        <v>236</v>
      </c>
      <c r="E27" s="11" t="s">
        <v>235</v>
      </c>
      <c r="F27" s="11">
        <v>1036917</v>
      </c>
      <c r="G27" s="11">
        <v>1036329</v>
      </c>
      <c r="H27" s="11">
        <v>1036242</v>
      </c>
      <c r="I27" s="11">
        <v>1036229</v>
      </c>
      <c r="J27" s="11">
        <v>1036226</v>
      </c>
      <c r="K27" s="11">
        <v>1035976</v>
      </c>
      <c r="L27" s="11">
        <v>1035895</v>
      </c>
      <c r="M27" s="11">
        <v>1035894</v>
      </c>
      <c r="N27" s="11">
        <v>1035894</v>
      </c>
      <c r="O27" s="11">
        <v>1035884</v>
      </c>
      <c r="P27" s="1">
        <f t="shared" si="1"/>
        <v>28.875</v>
      </c>
      <c r="Q27" s="2">
        <f t="shared" si="0"/>
        <v>2.787474273181167E-5</v>
      </c>
      <c r="R27" s="1">
        <f t="shared" si="2"/>
        <v>26.973333333333333</v>
      </c>
      <c r="S27" s="2">
        <f t="shared" si="3"/>
        <v>2.6038951594322658E-5</v>
      </c>
    </row>
    <row r="28" spans="1:19" x14ac:dyDescent="0.25">
      <c r="A28" s="11" t="s">
        <v>50</v>
      </c>
      <c r="B28" s="11" t="s">
        <v>51</v>
      </c>
      <c r="C28" s="13" t="s">
        <v>32</v>
      </c>
      <c r="D28" s="11" t="s">
        <v>55</v>
      </c>
      <c r="E28" s="11" t="s">
        <v>34</v>
      </c>
      <c r="F28" s="11">
        <v>20397</v>
      </c>
      <c r="G28" s="11">
        <v>19161</v>
      </c>
      <c r="H28" s="11">
        <v>19161</v>
      </c>
      <c r="I28" s="11">
        <v>19161</v>
      </c>
      <c r="J28" s="11">
        <v>19161</v>
      </c>
      <c r="K28" s="11">
        <v>19161</v>
      </c>
      <c r="L28" s="11">
        <v>19067</v>
      </c>
      <c r="M28" s="11">
        <v>18034</v>
      </c>
      <c r="N28" s="11">
        <v>18034</v>
      </c>
      <c r="O28" s="11">
        <v>18034</v>
      </c>
      <c r="P28" s="1">
        <f t="shared" si="1"/>
        <v>135</v>
      </c>
      <c r="Q28" s="2">
        <f t="shared" si="0"/>
        <v>7.4858600421426197E-3</v>
      </c>
      <c r="R28" s="1">
        <f t="shared" si="2"/>
        <v>122.74666666666667</v>
      </c>
      <c r="S28" s="2">
        <f t="shared" si="3"/>
        <v>6.8064027207866626E-3</v>
      </c>
    </row>
    <row r="29" spans="1:19" x14ac:dyDescent="0.25">
      <c r="A29" s="11" t="s">
        <v>50</v>
      </c>
      <c r="B29" s="11" t="s">
        <v>51</v>
      </c>
      <c r="C29" s="13" t="s">
        <v>38</v>
      </c>
      <c r="D29" s="11" t="s">
        <v>56</v>
      </c>
      <c r="E29" s="11" t="s">
        <v>40</v>
      </c>
      <c r="F29" s="11">
        <v>4696354</v>
      </c>
      <c r="G29" s="11">
        <v>4691969</v>
      </c>
      <c r="H29" s="11">
        <v>4691966</v>
      </c>
      <c r="I29" s="11">
        <v>4691962</v>
      </c>
      <c r="J29" s="11">
        <v>4691962</v>
      </c>
      <c r="K29" s="11">
        <v>4691582</v>
      </c>
      <c r="L29" s="11">
        <v>4691410</v>
      </c>
      <c r="M29" s="11">
        <v>4690295</v>
      </c>
      <c r="N29" s="11">
        <v>4690220</v>
      </c>
      <c r="O29" s="11">
        <v>4690220</v>
      </c>
      <c r="P29" s="1">
        <f t="shared" si="1"/>
        <v>183.9375</v>
      </c>
      <c r="Q29" s="2">
        <f t="shared" si="0"/>
        <v>3.921724354081472E-5</v>
      </c>
      <c r="R29" s="1">
        <f t="shared" si="2"/>
        <v>173.24444444444444</v>
      </c>
      <c r="S29" s="2">
        <f t="shared" si="3"/>
        <v>3.6937381283701927E-5</v>
      </c>
    </row>
    <row r="30" spans="1:19" x14ac:dyDescent="0.25">
      <c r="A30" s="11" t="s">
        <v>50</v>
      </c>
      <c r="B30" s="11" t="s">
        <v>51</v>
      </c>
      <c r="C30" s="13" t="s">
        <v>41</v>
      </c>
      <c r="D30" s="11" t="s">
        <v>57</v>
      </c>
      <c r="E30" s="11" t="s">
        <v>43</v>
      </c>
      <c r="F30" s="11">
        <v>1870850</v>
      </c>
      <c r="G30" s="11">
        <v>1870077</v>
      </c>
      <c r="H30" s="11">
        <v>1870077</v>
      </c>
      <c r="I30" s="11">
        <v>1870077</v>
      </c>
      <c r="J30" s="11">
        <v>1870076</v>
      </c>
      <c r="K30" s="11">
        <v>1868432</v>
      </c>
      <c r="L30" s="11">
        <v>1868392</v>
      </c>
      <c r="M30" s="11">
        <v>1868392</v>
      </c>
      <c r="N30" s="11">
        <v>1868392</v>
      </c>
      <c r="O30" s="11">
        <v>1868390</v>
      </c>
      <c r="P30" s="1">
        <f t="shared" si="1"/>
        <v>105.5</v>
      </c>
      <c r="Q30" s="2">
        <f t="shared" si="0"/>
        <v>5.6465727176874206E-5</v>
      </c>
      <c r="R30" s="1">
        <f t="shared" si="2"/>
        <v>95.495555555555555</v>
      </c>
      <c r="S30" s="2">
        <f t="shared" si="3"/>
        <v>5.1111146792455299E-5</v>
      </c>
    </row>
    <row r="31" spans="1:19" x14ac:dyDescent="0.25">
      <c r="A31" s="11" t="s">
        <v>50</v>
      </c>
      <c r="B31" s="11" t="s">
        <v>51</v>
      </c>
      <c r="C31" s="13" t="s">
        <v>44</v>
      </c>
      <c r="D31" s="11" t="s">
        <v>58</v>
      </c>
      <c r="E31" s="11" t="s">
        <v>46</v>
      </c>
      <c r="F31" s="11">
        <v>793839</v>
      </c>
      <c r="G31" s="11">
        <v>793778</v>
      </c>
      <c r="H31" s="11">
        <v>793778</v>
      </c>
      <c r="I31" s="11">
        <v>793778</v>
      </c>
      <c r="J31" s="11">
        <v>793778</v>
      </c>
      <c r="K31" s="11">
        <v>793778</v>
      </c>
      <c r="L31" s="11">
        <v>793762</v>
      </c>
      <c r="M31" s="11">
        <v>793762</v>
      </c>
      <c r="N31" s="11">
        <v>793762</v>
      </c>
      <c r="O31" s="11">
        <v>793762</v>
      </c>
      <c r="P31" s="1">
        <f t="shared" si="1"/>
        <v>1</v>
      </c>
      <c r="Q31" s="2">
        <f t="shared" si="0"/>
        <v>1.2598234735348883E-6</v>
      </c>
      <c r="R31" s="1">
        <f t="shared" si="2"/>
        <v>1.0244444444444445</v>
      </c>
      <c r="S31" s="2">
        <f t="shared" si="3"/>
        <v>1.290619158443519E-6</v>
      </c>
    </row>
    <row r="32" spans="1:19" x14ac:dyDescent="0.25">
      <c r="A32" s="11" t="s">
        <v>59</v>
      </c>
      <c r="B32" s="11" t="s">
        <v>60</v>
      </c>
      <c r="C32" s="13" t="s">
        <v>217</v>
      </c>
      <c r="D32" s="11" t="s">
        <v>61</v>
      </c>
      <c r="E32" s="11" t="s">
        <v>16</v>
      </c>
      <c r="F32" s="11">
        <v>215827</v>
      </c>
      <c r="G32" s="11">
        <v>195602</v>
      </c>
      <c r="H32" s="11">
        <v>195522</v>
      </c>
      <c r="I32" s="11">
        <v>195380</v>
      </c>
      <c r="J32" s="11">
        <v>195315</v>
      </c>
      <c r="K32" s="11">
        <v>195267</v>
      </c>
      <c r="L32" s="11">
        <v>195231</v>
      </c>
      <c r="M32" s="11">
        <v>195194</v>
      </c>
      <c r="N32" s="11">
        <v>195168</v>
      </c>
      <c r="O32" s="11">
        <v>195128</v>
      </c>
      <c r="P32" s="1">
        <f t="shared" si="1"/>
        <v>46.5</v>
      </c>
      <c r="Q32" s="2">
        <f t="shared" si="0"/>
        <v>2.383051125415112E-4</v>
      </c>
      <c r="R32" s="1">
        <f t="shared" si="2"/>
        <v>86.277777777777771</v>
      </c>
      <c r="S32" s="2">
        <f t="shared" si="3"/>
        <v>4.421599041540823E-4</v>
      </c>
    </row>
    <row r="33" spans="1:19" x14ac:dyDescent="0.25">
      <c r="A33" s="11" t="s">
        <v>59</v>
      </c>
      <c r="B33" s="11" t="s">
        <v>60</v>
      </c>
      <c r="C33" s="13" t="s">
        <v>218</v>
      </c>
      <c r="D33" s="11" t="s">
        <v>62</v>
      </c>
      <c r="E33" s="11" t="s">
        <v>18</v>
      </c>
      <c r="F33" s="11">
        <v>5961</v>
      </c>
      <c r="G33" s="11">
        <v>5658</v>
      </c>
      <c r="H33" s="11">
        <v>5653</v>
      </c>
      <c r="I33" s="11">
        <v>5648</v>
      </c>
      <c r="J33" s="11">
        <v>5648</v>
      </c>
      <c r="K33" s="11">
        <v>5648</v>
      </c>
      <c r="L33" s="11">
        <v>5639</v>
      </c>
      <c r="M33" s="11">
        <v>5638</v>
      </c>
      <c r="N33" s="11">
        <v>5638</v>
      </c>
      <c r="O33" s="11">
        <v>5637</v>
      </c>
      <c r="P33" s="1">
        <f t="shared" si="1"/>
        <v>1.6875</v>
      </c>
      <c r="Q33" s="2">
        <f t="shared" si="0"/>
        <v>2.9936136242682276E-4</v>
      </c>
      <c r="R33" s="1">
        <f t="shared" si="2"/>
        <v>2.1733333333333333</v>
      </c>
      <c r="S33" s="2">
        <f t="shared" si="3"/>
        <v>3.8554786825143399E-4</v>
      </c>
    </row>
    <row r="34" spans="1:19" x14ac:dyDescent="0.25">
      <c r="A34" s="11" t="s">
        <v>59</v>
      </c>
      <c r="B34" s="11" t="s">
        <v>60</v>
      </c>
      <c r="C34" s="13" t="s">
        <v>219</v>
      </c>
      <c r="D34" s="11" t="s">
        <v>63</v>
      </c>
      <c r="E34" s="11" t="s">
        <v>20</v>
      </c>
      <c r="F34" s="11">
        <v>67218</v>
      </c>
      <c r="G34" s="11">
        <v>54517</v>
      </c>
      <c r="H34" s="11">
        <v>54384</v>
      </c>
      <c r="I34" s="11">
        <v>53952</v>
      </c>
      <c r="J34" s="11">
        <v>53844</v>
      </c>
      <c r="K34" s="11">
        <v>53717</v>
      </c>
      <c r="L34" s="11">
        <v>53503</v>
      </c>
      <c r="M34" s="11">
        <v>53373</v>
      </c>
      <c r="N34" s="11">
        <v>53131</v>
      </c>
      <c r="O34" s="11">
        <v>53040</v>
      </c>
      <c r="P34" s="1">
        <f t="shared" si="1"/>
        <v>149.3125</v>
      </c>
      <c r="Q34" s="2">
        <f t="shared" ref="Q34:Q65" si="4">P34/O34</f>
        <v>2.815092383107089E-3</v>
      </c>
      <c r="R34" s="1">
        <f t="shared" si="2"/>
        <v>160.94666666666666</v>
      </c>
      <c r="S34" s="2">
        <f t="shared" si="3"/>
        <v>3.0344394167923579E-3</v>
      </c>
    </row>
    <row r="35" spans="1:19" x14ac:dyDescent="0.25">
      <c r="A35" s="11" t="s">
        <v>59</v>
      </c>
      <c r="B35" s="11" t="s">
        <v>60</v>
      </c>
      <c r="C35" s="13" t="s">
        <v>220</v>
      </c>
      <c r="D35" s="11" t="s">
        <v>237</v>
      </c>
      <c r="E35" s="11" t="s">
        <v>222</v>
      </c>
      <c r="F35" s="11">
        <v>960866</v>
      </c>
      <c r="G35" s="11">
        <v>645664</v>
      </c>
      <c r="H35" s="11">
        <v>642451</v>
      </c>
      <c r="I35" s="11">
        <v>639585</v>
      </c>
      <c r="J35" s="11">
        <v>638516</v>
      </c>
      <c r="K35" s="11">
        <v>637178</v>
      </c>
      <c r="L35" s="11">
        <v>635896</v>
      </c>
      <c r="M35" s="11">
        <v>634869</v>
      </c>
      <c r="N35" s="11">
        <v>634333</v>
      </c>
      <c r="O35" s="11">
        <v>633915</v>
      </c>
      <c r="P35" s="1">
        <f t="shared" si="1"/>
        <v>1077.9375</v>
      </c>
      <c r="Q35" s="2">
        <f t="shared" si="4"/>
        <v>1.7004448545940702E-3</v>
      </c>
      <c r="R35" s="1">
        <f t="shared" si="2"/>
        <v>1658.6155555555556</v>
      </c>
      <c r="S35" s="2">
        <f t="shared" si="3"/>
        <v>2.6164636513658071E-3</v>
      </c>
    </row>
    <row r="36" spans="1:19" x14ac:dyDescent="0.25">
      <c r="A36" s="11" t="s">
        <v>59</v>
      </c>
      <c r="B36" s="11" t="s">
        <v>60</v>
      </c>
      <c r="C36" s="13" t="s">
        <v>273</v>
      </c>
      <c r="D36" s="11" t="s">
        <v>280</v>
      </c>
      <c r="E36" s="11" t="s">
        <v>302</v>
      </c>
      <c r="F36" s="11">
        <v>914</v>
      </c>
      <c r="G36" s="11">
        <v>928</v>
      </c>
      <c r="H36" s="11">
        <v>928</v>
      </c>
      <c r="I36" s="11">
        <v>928</v>
      </c>
      <c r="J36" s="11">
        <v>927</v>
      </c>
      <c r="K36" s="11">
        <v>927</v>
      </c>
      <c r="L36" s="11">
        <v>927</v>
      </c>
      <c r="M36" s="11">
        <v>925</v>
      </c>
      <c r="N36" s="11">
        <v>925</v>
      </c>
      <c r="O36" s="11">
        <v>925</v>
      </c>
      <c r="P36" s="1">
        <f t="shared" si="1"/>
        <v>0.375</v>
      </c>
      <c r="Q36" s="2">
        <f t="shared" si="4"/>
        <v>4.0540540540540538E-4</v>
      </c>
      <c r="R36" s="1">
        <f t="shared" si="2"/>
        <v>0.30222222222222217</v>
      </c>
      <c r="S36" s="2">
        <f t="shared" si="3"/>
        <v>3.2672672672672665E-4</v>
      </c>
    </row>
    <row r="37" spans="1:19" x14ac:dyDescent="0.25">
      <c r="A37" s="11" t="s">
        <v>59</v>
      </c>
      <c r="B37" s="11" t="s">
        <v>60</v>
      </c>
      <c r="C37" s="13" t="s">
        <v>223</v>
      </c>
      <c r="D37" s="11" t="s">
        <v>64</v>
      </c>
      <c r="E37" s="11" t="s">
        <v>22</v>
      </c>
      <c r="F37" s="11">
        <v>478</v>
      </c>
      <c r="G37" s="11">
        <v>204</v>
      </c>
      <c r="H37" s="11">
        <v>204</v>
      </c>
      <c r="I37" s="11">
        <v>204</v>
      </c>
      <c r="J37" s="11">
        <v>204</v>
      </c>
      <c r="K37" s="11">
        <v>204</v>
      </c>
      <c r="L37" s="11">
        <v>200</v>
      </c>
      <c r="M37" s="11">
        <v>200</v>
      </c>
      <c r="N37" s="11">
        <v>200</v>
      </c>
      <c r="O37" s="11">
        <v>200</v>
      </c>
      <c r="P37" s="1">
        <f t="shared" si="1"/>
        <v>0.25</v>
      </c>
      <c r="Q37" s="2">
        <f t="shared" si="4"/>
        <v>1.25E-3</v>
      </c>
      <c r="R37" s="1">
        <f t="shared" si="2"/>
        <v>0.83111111111111113</v>
      </c>
      <c r="S37" s="2">
        <f t="shared" si="3"/>
        <v>4.1555555555555556E-3</v>
      </c>
    </row>
    <row r="38" spans="1:19" x14ac:dyDescent="0.25">
      <c r="A38" s="11" t="s">
        <v>59</v>
      </c>
      <c r="B38" s="11" t="s">
        <v>60</v>
      </c>
      <c r="C38" s="13" t="s">
        <v>226</v>
      </c>
      <c r="D38" s="11" t="s">
        <v>238</v>
      </c>
      <c r="E38" s="11" t="s">
        <v>228</v>
      </c>
      <c r="F38" s="11">
        <v>67990</v>
      </c>
      <c r="G38" s="11">
        <v>21377</v>
      </c>
      <c r="H38" s="11">
        <v>20782</v>
      </c>
      <c r="I38" s="11">
        <v>20384</v>
      </c>
      <c r="J38" s="11">
        <v>20274</v>
      </c>
      <c r="K38" s="11">
        <v>20163</v>
      </c>
      <c r="L38" s="11">
        <v>20033</v>
      </c>
      <c r="M38" s="11">
        <v>20011</v>
      </c>
      <c r="N38" s="11">
        <v>20001</v>
      </c>
      <c r="O38" s="11">
        <v>19985</v>
      </c>
      <c r="P38" s="1">
        <f t="shared" si="1"/>
        <v>120.75</v>
      </c>
      <c r="Q38" s="2">
        <f t="shared" si="4"/>
        <v>6.0420315236427323E-3</v>
      </c>
      <c r="R38" s="1">
        <f t="shared" si="2"/>
        <v>210.91777777777779</v>
      </c>
      <c r="S38" s="2">
        <f t="shared" si="3"/>
        <v>1.0553804242070442E-2</v>
      </c>
    </row>
    <row r="39" spans="1:19" x14ac:dyDescent="0.25">
      <c r="A39" s="11" t="s">
        <v>59</v>
      </c>
      <c r="B39" s="11" t="s">
        <v>60</v>
      </c>
      <c r="C39" s="13" t="s">
        <v>229</v>
      </c>
      <c r="D39" s="11" t="s">
        <v>239</v>
      </c>
      <c r="E39" s="11" t="s">
        <v>231</v>
      </c>
      <c r="F39" s="11">
        <v>40828</v>
      </c>
      <c r="G39" s="11">
        <v>25416</v>
      </c>
      <c r="H39" s="11">
        <v>25361</v>
      </c>
      <c r="I39" s="11">
        <v>25265</v>
      </c>
      <c r="J39" s="11">
        <v>25249</v>
      </c>
      <c r="K39" s="11">
        <v>25207</v>
      </c>
      <c r="L39" s="11">
        <v>25148</v>
      </c>
      <c r="M39" s="11">
        <v>25128</v>
      </c>
      <c r="N39" s="11">
        <v>25109</v>
      </c>
      <c r="O39" s="11">
        <v>25090</v>
      </c>
      <c r="P39" s="1">
        <f t="shared" si="1"/>
        <v>29.8125</v>
      </c>
      <c r="Q39" s="2">
        <f t="shared" si="4"/>
        <v>1.1882223993622957E-3</v>
      </c>
      <c r="R39" s="1">
        <f t="shared" si="2"/>
        <v>60.748888888888892</v>
      </c>
      <c r="S39" s="2">
        <f t="shared" si="3"/>
        <v>2.4212390948142246E-3</v>
      </c>
    </row>
    <row r="40" spans="1:19" x14ac:dyDescent="0.25">
      <c r="A40" s="11" t="s">
        <v>59</v>
      </c>
      <c r="B40" s="11" t="s">
        <v>60</v>
      </c>
      <c r="C40" s="13" t="s">
        <v>233</v>
      </c>
      <c r="D40" s="11" t="s">
        <v>240</v>
      </c>
      <c r="E40" s="11" t="s">
        <v>235</v>
      </c>
      <c r="F40" s="11">
        <v>671</v>
      </c>
      <c r="G40" s="11">
        <v>669</v>
      </c>
      <c r="H40" s="11">
        <v>669</v>
      </c>
      <c r="I40" s="11">
        <v>669</v>
      </c>
      <c r="J40" s="11">
        <v>669</v>
      </c>
      <c r="K40" s="11">
        <v>668</v>
      </c>
      <c r="L40" s="11">
        <v>668</v>
      </c>
      <c r="M40" s="11">
        <v>668</v>
      </c>
      <c r="N40" s="11">
        <v>668</v>
      </c>
      <c r="O40" s="11">
        <v>668</v>
      </c>
      <c r="P40" s="1">
        <f t="shared" si="1"/>
        <v>6.25E-2</v>
      </c>
      <c r="Q40" s="2">
        <f t="shared" si="4"/>
        <v>9.3562874251497012E-5</v>
      </c>
      <c r="R40" s="1">
        <f t="shared" si="2"/>
        <v>6.0000000000000005E-2</v>
      </c>
      <c r="S40" s="2">
        <f t="shared" si="3"/>
        <v>8.9820359281437138E-5</v>
      </c>
    </row>
    <row r="41" spans="1:19" x14ac:dyDescent="0.25">
      <c r="A41" s="11" t="s">
        <v>59</v>
      </c>
      <c r="B41" s="11" t="s">
        <v>60</v>
      </c>
      <c r="C41" s="13" t="s">
        <v>35</v>
      </c>
      <c r="D41" s="11" t="s">
        <v>65</v>
      </c>
      <c r="E41" s="11" t="s">
        <v>37</v>
      </c>
      <c r="F41" s="11">
        <v>17446</v>
      </c>
      <c r="G41" s="11">
        <v>17325</v>
      </c>
      <c r="H41" s="11">
        <v>17325</v>
      </c>
      <c r="I41" s="11">
        <v>17324</v>
      </c>
      <c r="J41" s="11">
        <v>17324</v>
      </c>
      <c r="K41" s="11">
        <v>17323</v>
      </c>
      <c r="L41" s="11">
        <v>17322</v>
      </c>
      <c r="M41" s="11">
        <v>17307</v>
      </c>
      <c r="N41" s="11">
        <v>17307</v>
      </c>
      <c r="O41" s="11">
        <v>17303</v>
      </c>
      <c r="P41" s="1">
        <f t="shared" si="1"/>
        <v>2.375</v>
      </c>
      <c r="Q41" s="2">
        <f t="shared" si="4"/>
        <v>1.3725943478009594E-4</v>
      </c>
      <c r="R41" s="1">
        <f t="shared" si="2"/>
        <v>2.3800000000000003</v>
      </c>
      <c r="S41" s="2">
        <f t="shared" si="3"/>
        <v>1.3754840201121195E-4</v>
      </c>
    </row>
    <row r="42" spans="1:19" x14ac:dyDescent="0.25">
      <c r="A42" s="11" t="s">
        <v>59</v>
      </c>
      <c r="B42" s="11" t="s">
        <v>60</v>
      </c>
      <c r="C42" s="13" t="s">
        <v>38</v>
      </c>
      <c r="D42" s="11" t="s">
        <v>66</v>
      </c>
      <c r="E42" s="11" t="s">
        <v>40</v>
      </c>
      <c r="F42" s="11">
        <v>16629</v>
      </c>
      <c r="G42" s="11">
        <v>7532</v>
      </c>
      <c r="H42" s="11">
        <v>7529</v>
      </c>
      <c r="I42" s="11">
        <v>7528</v>
      </c>
      <c r="J42" s="11">
        <v>7523</v>
      </c>
      <c r="K42" s="11">
        <v>7497</v>
      </c>
      <c r="L42" s="11">
        <v>7486</v>
      </c>
      <c r="M42" s="11">
        <v>7471</v>
      </c>
      <c r="N42" s="11">
        <v>7467</v>
      </c>
      <c r="O42" s="11">
        <v>7450</v>
      </c>
      <c r="P42" s="1">
        <f t="shared" si="1"/>
        <v>6.6875</v>
      </c>
      <c r="Q42" s="2">
        <f t="shared" si="4"/>
        <v>8.9765100671140938E-4</v>
      </c>
      <c r="R42" s="1">
        <f t="shared" si="2"/>
        <v>26.16</v>
      </c>
      <c r="S42" s="2">
        <f t="shared" si="3"/>
        <v>3.5114093959731545E-3</v>
      </c>
    </row>
    <row r="43" spans="1:19" x14ac:dyDescent="0.25">
      <c r="A43" s="11" t="s">
        <v>59</v>
      </c>
      <c r="B43" s="11" t="s">
        <v>60</v>
      </c>
      <c r="C43" s="13" t="s">
        <v>44</v>
      </c>
      <c r="D43" s="11" t="s">
        <v>67</v>
      </c>
      <c r="E43" s="11" t="s">
        <v>46</v>
      </c>
      <c r="F43" s="11">
        <v>6070</v>
      </c>
      <c r="G43" s="11">
        <v>4207</v>
      </c>
      <c r="H43" s="11">
        <v>4199</v>
      </c>
      <c r="I43" s="11">
        <v>4195</v>
      </c>
      <c r="J43" s="11">
        <v>4187</v>
      </c>
      <c r="K43" s="11">
        <v>4187</v>
      </c>
      <c r="L43" s="11">
        <v>4186</v>
      </c>
      <c r="M43" s="11">
        <v>4186</v>
      </c>
      <c r="N43" s="11">
        <v>4186</v>
      </c>
      <c r="O43" s="11">
        <v>4186</v>
      </c>
      <c r="P43" s="1">
        <f t="shared" si="1"/>
        <v>2.0625</v>
      </c>
      <c r="Q43" s="2">
        <f t="shared" si="4"/>
        <v>4.9271380793119925E-4</v>
      </c>
      <c r="R43" s="1">
        <f t="shared" si="2"/>
        <v>5.9733333333333327</v>
      </c>
      <c r="S43" s="2">
        <f t="shared" si="3"/>
        <v>1.426978818283166E-3</v>
      </c>
    </row>
    <row r="44" spans="1:19" x14ac:dyDescent="0.25">
      <c r="A44" s="11" t="s">
        <v>59</v>
      </c>
      <c r="B44" s="11" t="s">
        <v>60</v>
      </c>
      <c r="C44" s="13" t="s">
        <v>47</v>
      </c>
      <c r="D44" s="11" t="s">
        <v>68</v>
      </c>
      <c r="E44" s="11" t="s">
        <v>49</v>
      </c>
      <c r="F44" s="11">
        <v>57467</v>
      </c>
      <c r="G44" s="11">
        <v>55207</v>
      </c>
      <c r="H44" s="11">
        <v>55175</v>
      </c>
      <c r="I44" s="11">
        <v>55156</v>
      </c>
      <c r="J44" s="11">
        <v>55151</v>
      </c>
      <c r="K44" s="11">
        <v>55143</v>
      </c>
      <c r="L44" s="11">
        <v>55141</v>
      </c>
      <c r="M44" s="11">
        <v>55141</v>
      </c>
      <c r="N44" s="11">
        <v>55141</v>
      </c>
      <c r="O44" s="11">
        <v>55141</v>
      </c>
      <c r="P44" s="1">
        <f t="shared" si="1"/>
        <v>5.625</v>
      </c>
      <c r="Q44" s="2">
        <f t="shared" si="4"/>
        <v>1.020112076313451E-4</v>
      </c>
      <c r="R44" s="1">
        <f t="shared" si="2"/>
        <v>10.022222222222222</v>
      </c>
      <c r="S44" s="2">
        <f t="shared" si="3"/>
        <v>1.8175626525130523E-4</v>
      </c>
    </row>
    <row r="45" spans="1:19" x14ac:dyDescent="0.25">
      <c r="A45" s="11" t="s">
        <v>69</v>
      </c>
      <c r="B45" s="11" t="s">
        <v>70</v>
      </c>
      <c r="C45" s="13" t="s">
        <v>217</v>
      </c>
      <c r="D45" s="11" t="s">
        <v>71</v>
      </c>
      <c r="E45" s="11" t="s">
        <v>16</v>
      </c>
      <c r="F45" s="11">
        <v>518495</v>
      </c>
      <c r="G45" s="11">
        <v>514113</v>
      </c>
      <c r="H45" s="11">
        <v>514093</v>
      </c>
      <c r="I45" s="11">
        <v>514036</v>
      </c>
      <c r="J45" s="11">
        <v>514026</v>
      </c>
      <c r="K45" s="11">
        <v>513878</v>
      </c>
      <c r="L45" s="11">
        <v>513864</v>
      </c>
      <c r="M45" s="11">
        <v>513833</v>
      </c>
      <c r="N45" s="11">
        <v>513832</v>
      </c>
      <c r="O45" s="11">
        <v>513784</v>
      </c>
      <c r="P45" s="1">
        <f t="shared" si="1"/>
        <v>26.75</v>
      </c>
      <c r="Q45" s="2">
        <f t="shared" si="4"/>
        <v>5.2064680877567226E-5</v>
      </c>
      <c r="R45" s="1">
        <f t="shared" si="2"/>
        <v>33.515555555555551</v>
      </c>
      <c r="S45" s="2">
        <f t="shared" si="3"/>
        <v>6.5232773997546734E-5</v>
      </c>
    </row>
    <row r="46" spans="1:19" x14ac:dyDescent="0.25">
      <c r="A46" s="11" t="s">
        <v>69</v>
      </c>
      <c r="B46" s="11" t="s">
        <v>70</v>
      </c>
      <c r="C46" s="13" t="s">
        <v>218</v>
      </c>
      <c r="D46" s="11" t="s">
        <v>72</v>
      </c>
      <c r="E46" s="11" t="s">
        <v>18</v>
      </c>
      <c r="F46" s="11">
        <v>5</v>
      </c>
      <c r="G46" s="11">
        <v>5</v>
      </c>
      <c r="H46" s="11">
        <v>5</v>
      </c>
      <c r="I46" s="11">
        <v>5</v>
      </c>
      <c r="J46" s="11">
        <v>5</v>
      </c>
      <c r="K46" s="11">
        <v>5</v>
      </c>
      <c r="L46" s="11">
        <v>5</v>
      </c>
      <c r="M46" s="11">
        <v>5</v>
      </c>
      <c r="N46" s="11">
        <v>5</v>
      </c>
      <c r="O46" s="11">
        <v>5</v>
      </c>
      <c r="P46" s="1">
        <f t="shared" si="1"/>
        <v>0</v>
      </c>
      <c r="Q46" s="2">
        <f t="shared" si="4"/>
        <v>0</v>
      </c>
      <c r="R46" s="1">
        <f t="shared" si="2"/>
        <v>0</v>
      </c>
      <c r="S46" s="2">
        <f t="shared" si="3"/>
        <v>0</v>
      </c>
    </row>
    <row r="47" spans="1:19" x14ac:dyDescent="0.25">
      <c r="A47" s="11" t="s">
        <v>69</v>
      </c>
      <c r="B47" s="11" t="s">
        <v>70</v>
      </c>
      <c r="C47" s="13" t="s">
        <v>219</v>
      </c>
      <c r="D47" s="11" t="s">
        <v>73</v>
      </c>
      <c r="E47" s="11" t="s">
        <v>20</v>
      </c>
      <c r="F47" s="11">
        <v>6295772</v>
      </c>
      <c r="G47" s="11">
        <v>6263203</v>
      </c>
      <c r="H47" s="11">
        <v>6262215</v>
      </c>
      <c r="I47" s="11">
        <v>6260666</v>
      </c>
      <c r="J47" s="11">
        <v>6259683</v>
      </c>
      <c r="K47" s="11">
        <v>6258892</v>
      </c>
      <c r="L47" s="11">
        <v>6256278</v>
      </c>
      <c r="M47" s="11">
        <v>6255020</v>
      </c>
      <c r="N47" s="11">
        <v>6253041</v>
      </c>
      <c r="O47" s="11">
        <v>6249943</v>
      </c>
      <c r="P47" s="1">
        <f t="shared" si="1"/>
        <v>1189.3125</v>
      </c>
      <c r="Q47" s="2">
        <f t="shared" si="4"/>
        <v>1.9029173546062739E-4</v>
      </c>
      <c r="R47" s="1">
        <f t="shared" si="2"/>
        <v>1129.5422222222223</v>
      </c>
      <c r="S47" s="2">
        <f t="shared" si="3"/>
        <v>1.8072840379859822E-4</v>
      </c>
    </row>
    <row r="48" spans="1:19" x14ac:dyDescent="0.25">
      <c r="A48" s="11" t="s">
        <v>69</v>
      </c>
      <c r="B48" s="11" t="s">
        <v>70</v>
      </c>
      <c r="C48" s="13" t="s">
        <v>220</v>
      </c>
      <c r="D48" s="11" t="s">
        <v>241</v>
      </c>
      <c r="E48" s="11" t="s">
        <v>222</v>
      </c>
      <c r="F48" s="11">
        <v>960784</v>
      </c>
      <c r="G48" s="11">
        <v>951576</v>
      </c>
      <c r="H48" s="11">
        <v>951468</v>
      </c>
      <c r="I48" s="11">
        <v>951038</v>
      </c>
      <c r="J48" s="11">
        <v>950980</v>
      </c>
      <c r="K48" s="11">
        <v>950853</v>
      </c>
      <c r="L48" s="11">
        <v>950603</v>
      </c>
      <c r="M48" s="11">
        <v>950442</v>
      </c>
      <c r="N48" s="11">
        <v>950415</v>
      </c>
      <c r="O48" s="11">
        <v>950374</v>
      </c>
      <c r="P48" s="1">
        <f t="shared" si="1"/>
        <v>117.375</v>
      </c>
      <c r="Q48" s="2">
        <f t="shared" si="4"/>
        <v>1.2350401000027359E-4</v>
      </c>
      <c r="R48" s="1">
        <f t="shared" si="2"/>
        <v>124.79555555555554</v>
      </c>
      <c r="S48" s="2">
        <f t="shared" si="3"/>
        <v>1.3131204721041984E-4</v>
      </c>
    </row>
    <row r="49" spans="1:19" x14ac:dyDescent="0.25">
      <c r="A49" s="11" t="s">
        <v>69</v>
      </c>
      <c r="B49" s="11" t="s">
        <v>70</v>
      </c>
      <c r="C49" s="13" t="s">
        <v>273</v>
      </c>
      <c r="D49" s="11" t="s">
        <v>281</v>
      </c>
      <c r="E49" s="11" t="s">
        <v>302</v>
      </c>
      <c r="F49" s="11">
        <v>119252</v>
      </c>
      <c r="G49" s="11">
        <v>118300</v>
      </c>
      <c r="H49" s="11">
        <v>118297</v>
      </c>
      <c r="I49" s="11">
        <v>118290</v>
      </c>
      <c r="J49" s="11">
        <v>118287</v>
      </c>
      <c r="K49" s="11">
        <v>118274</v>
      </c>
      <c r="L49" s="11">
        <v>118257</v>
      </c>
      <c r="M49" s="11">
        <v>118256</v>
      </c>
      <c r="N49" s="11">
        <v>118256</v>
      </c>
      <c r="O49" s="11">
        <v>118247</v>
      </c>
      <c r="P49" s="1">
        <f t="shared" si="1"/>
        <v>4</v>
      </c>
      <c r="Q49" s="2">
        <f t="shared" si="4"/>
        <v>3.3827496680676886E-5</v>
      </c>
      <c r="R49" s="1">
        <f t="shared" si="2"/>
        <v>5.6711111111111112</v>
      </c>
      <c r="S49" s="2">
        <f t="shared" si="3"/>
        <v>4.7959873071715231E-5</v>
      </c>
    </row>
    <row r="50" spans="1:19" x14ac:dyDescent="0.25">
      <c r="A50" s="11" t="s">
        <v>69</v>
      </c>
      <c r="B50" s="11" t="s">
        <v>70</v>
      </c>
      <c r="C50" s="13" t="s">
        <v>275</v>
      </c>
      <c r="D50" s="11" t="s">
        <v>282</v>
      </c>
      <c r="E50" s="11" t="s">
        <v>277</v>
      </c>
      <c r="F50" s="11">
        <v>154760</v>
      </c>
      <c r="G50" s="11">
        <v>154240</v>
      </c>
      <c r="H50" s="11">
        <v>154235</v>
      </c>
      <c r="I50" s="11">
        <v>154235</v>
      </c>
      <c r="J50" s="11">
        <v>154235</v>
      </c>
      <c r="K50" s="11">
        <v>154232</v>
      </c>
      <c r="L50" s="11">
        <v>154202</v>
      </c>
      <c r="M50" s="11">
        <v>154199</v>
      </c>
      <c r="N50" s="11">
        <v>154193</v>
      </c>
      <c r="O50" s="11">
        <v>154172</v>
      </c>
      <c r="P50" s="1">
        <f t="shared" si="1"/>
        <v>4.8125</v>
      </c>
      <c r="Q50" s="2">
        <f t="shared" si="4"/>
        <v>3.1215136341229273E-5</v>
      </c>
      <c r="R50" s="1">
        <f t="shared" si="2"/>
        <v>5.4333333333333336</v>
      </c>
      <c r="S50" s="2">
        <f t="shared" si="3"/>
        <v>3.5242024059708204E-5</v>
      </c>
    </row>
    <row r="51" spans="1:19" x14ac:dyDescent="0.25">
      <c r="A51" s="11" t="s">
        <v>69</v>
      </c>
      <c r="B51" s="11" t="s">
        <v>70</v>
      </c>
      <c r="C51" s="13" t="s">
        <v>223</v>
      </c>
      <c r="D51" s="11" t="s">
        <v>74</v>
      </c>
      <c r="E51" s="11" t="s">
        <v>22</v>
      </c>
      <c r="F51" s="11">
        <v>522852</v>
      </c>
      <c r="G51" s="11">
        <v>519574</v>
      </c>
      <c r="H51" s="11">
        <v>519167</v>
      </c>
      <c r="I51" s="11">
        <v>518820</v>
      </c>
      <c r="J51" s="11">
        <v>518794</v>
      </c>
      <c r="K51" s="11">
        <v>518649</v>
      </c>
      <c r="L51" s="11">
        <v>518480</v>
      </c>
      <c r="M51" s="11">
        <v>518358</v>
      </c>
      <c r="N51" s="11">
        <v>518317</v>
      </c>
      <c r="O51" s="11">
        <v>518249</v>
      </c>
      <c r="P51" s="1">
        <f t="shared" si="1"/>
        <v>116.3125</v>
      </c>
      <c r="Q51" s="2">
        <f t="shared" si="4"/>
        <v>2.2443362167606692E-4</v>
      </c>
      <c r="R51" s="1">
        <f t="shared" si="2"/>
        <v>110.67333333333333</v>
      </c>
      <c r="S51" s="2">
        <f t="shared" si="3"/>
        <v>2.1355243007383195E-4</v>
      </c>
    </row>
    <row r="52" spans="1:19" x14ac:dyDescent="0.25">
      <c r="A52" s="11" t="s">
        <v>69</v>
      </c>
      <c r="B52" s="11" t="s">
        <v>70</v>
      </c>
      <c r="C52" s="13" t="s">
        <v>224</v>
      </c>
      <c r="D52" s="11" t="s">
        <v>75</v>
      </c>
      <c r="E52" s="11" t="s">
        <v>24</v>
      </c>
      <c r="F52" s="11">
        <v>548</v>
      </c>
      <c r="G52" s="11">
        <v>548</v>
      </c>
      <c r="H52" s="11">
        <v>548</v>
      </c>
      <c r="I52" s="11">
        <v>548</v>
      </c>
      <c r="J52" s="11">
        <v>548</v>
      </c>
      <c r="K52" s="11">
        <v>548</v>
      </c>
      <c r="L52" s="11">
        <v>548</v>
      </c>
      <c r="M52" s="11">
        <v>548</v>
      </c>
      <c r="N52" s="11">
        <v>548</v>
      </c>
      <c r="O52" s="11">
        <v>548</v>
      </c>
      <c r="P52" s="1">
        <f t="shared" si="1"/>
        <v>0</v>
      </c>
      <c r="Q52" s="2">
        <f t="shared" si="4"/>
        <v>0</v>
      </c>
      <c r="R52" s="1">
        <f t="shared" si="2"/>
        <v>0</v>
      </c>
      <c r="S52" s="2">
        <f t="shared" si="3"/>
        <v>0</v>
      </c>
    </row>
    <row r="53" spans="1:19" x14ac:dyDescent="0.25">
      <c r="A53" s="11" t="s">
        <v>69</v>
      </c>
      <c r="B53" s="11" t="s">
        <v>70</v>
      </c>
      <c r="C53" s="13" t="s">
        <v>226</v>
      </c>
      <c r="D53" s="11" t="s">
        <v>242</v>
      </c>
      <c r="E53" s="11" t="s">
        <v>228</v>
      </c>
      <c r="F53" s="11">
        <v>1587281</v>
      </c>
      <c r="G53" s="11">
        <v>1582466</v>
      </c>
      <c r="H53" s="11">
        <v>1582343</v>
      </c>
      <c r="I53" s="11">
        <v>1582140</v>
      </c>
      <c r="J53" s="11">
        <v>1582128</v>
      </c>
      <c r="K53" s="11">
        <v>1582042</v>
      </c>
      <c r="L53" s="11">
        <v>1581808</v>
      </c>
      <c r="M53" s="11">
        <v>1581723</v>
      </c>
      <c r="N53" s="11">
        <v>1581642</v>
      </c>
      <c r="O53" s="11">
        <v>1581548</v>
      </c>
      <c r="P53" s="1">
        <f t="shared" si="1"/>
        <v>81.1875</v>
      </c>
      <c r="Q53" s="2">
        <f t="shared" si="4"/>
        <v>5.1334199151717178E-5</v>
      </c>
      <c r="R53" s="1">
        <f t="shared" si="2"/>
        <v>82.86666666666666</v>
      </c>
      <c r="S53" s="2">
        <f t="shared" si="3"/>
        <v>5.2395922644565108E-5</v>
      </c>
    </row>
    <row r="54" spans="1:19" x14ac:dyDescent="0.25">
      <c r="A54" s="11" t="s">
        <v>69</v>
      </c>
      <c r="B54" s="11" t="s">
        <v>70</v>
      </c>
      <c r="C54" s="13" t="s">
        <v>229</v>
      </c>
      <c r="D54" s="11" t="s">
        <v>243</v>
      </c>
      <c r="E54" s="11" t="s">
        <v>231</v>
      </c>
      <c r="F54" s="11">
        <v>343008</v>
      </c>
      <c r="G54" s="11">
        <v>342280</v>
      </c>
      <c r="H54" s="11">
        <v>342269</v>
      </c>
      <c r="I54" s="11">
        <v>342253</v>
      </c>
      <c r="J54" s="11">
        <v>342249</v>
      </c>
      <c r="K54" s="11">
        <v>342239</v>
      </c>
      <c r="L54" s="11">
        <v>342197</v>
      </c>
      <c r="M54" s="11">
        <v>342194</v>
      </c>
      <c r="N54" s="11">
        <v>342192</v>
      </c>
      <c r="O54" s="11">
        <v>342188</v>
      </c>
      <c r="P54" s="1">
        <f t="shared" si="1"/>
        <v>7.3125</v>
      </c>
      <c r="Q54" s="2">
        <f t="shared" si="4"/>
        <v>2.1369831788373644E-5</v>
      </c>
      <c r="R54" s="1">
        <f t="shared" si="2"/>
        <v>8.1177777777777784</v>
      </c>
      <c r="S54" s="2">
        <f t="shared" si="3"/>
        <v>2.3723151535932816E-5</v>
      </c>
    </row>
    <row r="55" spans="1:19" x14ac:dyDescent="0.25">
      <c r="A55" s="11" t="s">
        <v>69</v>
      </c>
      <c r="B55" s="11" t="s">
        <v>70</v>
      </c>
      <c r="C55" s="13" t="s">
        <v>233</v>
      </c>
      <c r="D55" s="11" t="s">
        <v>244</v>
      </c>
      <c r="E55" s="11" t="s">
        <v>235</v>
      </c>
      <c r="F55" s="11">
        <v>5070</v>
      </c>
      <c r="G55" s="11">
        <v>5070</v>
      </c>
      <c r="H55" s="11">
        <v>5070</v>
      </c>
      <c r="I55" s="11">
        <v>5070</v>
      </c>
      <c r="J55" s="11">
        <v>5070</v>
      </c>
      <c r="K55" s="11">
        <v>5070</v>
      </c>
      <c r="L55" s="11">
        <v>5070</v>
      </c>
      <c r="M55" s="11">
        <v>5070</v>
      </c>
      <c r="N55" s="11">
        <v>5070</v>
      </c>
      <c r="O55" s="11">
        <v>5070</v>
      </c>
      <c r="P55" s="1">
        <f t="shared" si="1"/>
        <v>0</v>
      </c>
      <c r="Q55" s="2">
        <f t="shared" si="4"/>
        <v>0</v>
      </c>
      <c r="R55" s="1">
        <f t="shared" si="2"/>
        <v>0</v>
      </c>
      <c r="S55" s="2">
        <f t="shared" si="3"/>
        <v>0</v>
      </c>
    </row>
    <row r="56" spans="1:19" x14ac:dyDescent="0.25">
      <c r="A56" s="11" t="s">
        <v>69</v>
      </c>
      <c r="B56" s="11" t="s">
        <v>70</v>
      </c>
      <c r="C56" s="13" t="s">
        <v>32</v>
      </c>
      <c r="D56" s="11" t="s">
        <v>76</v>
      </c>
      <c r="E56" s="11" t="s">
        <v>34</v>
      </c>
      <c r="F56" s="11">
        <v>10577</v>
      </c>
      <c r="G56" s="11">
        <v>10546</v>
      </c>
      <c r="H56" s="11">
        <v>10546</v>
      </c>
      <c r="I56" s="11">
        <v>10546</v>
      </c>
      <c r="J56" s="11">
        <v>10546</v>
      </c>
      <c r="K56" s="11">
        <v>10544</v>
      </c>
      <c r="L56" s="11">
        <v>10540</v>
      </c>
      <c r="M56" s="11">
        <v>10538</v>
      </c>
      <c r="N56" s="11">
        <v>10534</v>
      </c>
      <c r="O56" s="11">
        <v>10531</v>
      </c>
      <c r="P56" s="1">
        <f t="shared" si="1"/>
        <v>1.3125</v>
      </c>
      <c r="Q56" s="2">
        <f t="shared" si="4"/>
        <v>1.2463203874275947E-4</v>
      </c>
      <c r="R56" s="1">
        <f t="shared" si="2"/>
        <v>1.2355555555555557</v>
      </c>
      <c r="S56" s="2">
        <f t="shared" si="3"/>
        <v>1.1732556790006227E-4</v>
      </c>
    </row>
    <row r="57" spans="1:19" x14ac:dyDescent="0.25">
      <c r="A57" s="11" t="s">
        <v>69</v>
      </c>
      <c r="B57" s="11" t="s">
        <v>70</v>
      </c>
      <c r="C57" s="13" t="s">
        <v>35</v>
      </c>
      <c r="D57" s="11" t="s">
        <v>77</v>
      </c>
      <c r="E57" s="11" t="s">
        <v>37</v>
      </c>
      <c r="F57" s="11">
        <v>858059</v>
      </c>
      <c r="G57" s="11">
        <v>854610</v>
      </c>
      <c r="H57" s="11">
        <v>854535</v>
      </c>
      <c r="I57" s="11">
        <v>854496</v>
      </c>
      <c r="J57" s="11">
        <v>854449</v>
      </c>
      <c r="K57" s="11">
        <v>854415</v>
      </c>
      <c r="L57" s="11">
        <v>854325</v>
      </c>
      <c r="M57" s="11">
        <v>854297</v>
      </c>
      <c r="N57" s="11">
        <v>854253</v>
      </c>
      <c r="O57" s="11">
        <v>854186</v>
      </c>
      <c r="P57" s="1">
        <f t="shared" si="1"/>
        <v>36.375</v>
      </c>
      <c r="Q57" s="2">
        <f t="shared" si="4"/>
        <v>4.2584401992071986E-5</v>
      </c>
      <c r="R57" s="1">
        <f t="shared" si="2"/>
        <v>39.997777777777777</v>
      </c>
      <c r="S57" s="2">
        <f t="shared" si="3"/>
        <v>4.6825606809029626E-5</v>
      </c>
    </row>
    <row r="58" spans="1:19" x14ac:dyDescent="0.25">
      <c r="A58" s="11" t="s">
        <v>69</v>
      </c>
      <c r="B58" s="11" t="s">
        <v>70</v>
      </c>
      <c r="C58" s="13" t="s">
        <v>38</v>
      </c>
      <c r="D58" s="11" t="s">
        <v>78</v>
      </c>
      <c r="E58" s="11" t="s">
        <v>40</v>
      </c>
      <c r="F58" s="11">
        <v>466789</v>
      </c>
      <c r="G58" s="11">
        <v>465800</v>
      </c>
      <c r="H58" s="11">
        <v>465791</v>
      </c>
      <c r="I58" s="11">
        <v>465791</v>
      </c>
      <c r="J58" s="11">
        <v>465791</v>
      </c>
      <c r="K58" s="11">
        <v>465776</v>
      </c>
      <c r="L58" s="11">
        <v>465748</v>
      </c>
      <c r="M58" s="11">
        <v>465747</v>
      </c>
      <c r="N58" s="11">
        <v>465746</v>
      </c>
      <c r="O58" s="11">
        <v>465736</v>
      </c>
      <c r="P58" s="1">
        <f t="shared" si="1"/>
        <v>4.125</v>
      </c>
      <c r="Q58" s="2">
        <f t="shared" si="4"/>
        <v>8.8569490011508659E-6</v>
      </c>
      <c r="R58" s="1">
        <f t="shared" si="2"/>
        <v>5.8644444444444446</v>
      </c>
      <c r="S58" s="2">
        <f t="shared" si="3"/>
        <v>1.2591778270188357E-5</v>
      </c>
    </row>
    <row r="59" spans="1:19" x14ac:dyDescent="0.25">
      <c r="A59" s="11" t="s">
        <v>69</v>
      </c>
      <c r="B59" s="11" t="s">
        <v>70</v>
      </c>
      <c r="C59" s="13" t="s">
        <v>44</v>
      </c>
      <c r="D59" s="11" t="s">
        <v>79</v>
      </c>
      <c r="E59" s="11" t="s">
        <v>46</v>
      </c>
      <c r="F59" s="11">
        <v>123602</v>
      </c>
      <c r="G59" s="11">
        <v>123093</v>
      </c>
      <c r="H59" s="11">
        <v>123091</v>
      </c>
      <c r="I59" s="11">
        <v>123073</v>
      </c>
      <c r="J59" s="11">
        <v>123063</v>
      </c>
      <c r="K59" s="11">
        <v>123062</v>
      </c>
      <c r="L59" s="11">
        <v>123033</v>
      </c>
      <c r="M59" s="11">
        <v>123033</v>
      </c>
      <c r="N59" s="11">
        <v>123025</v>
      </c>
      <c r="O59" s="11">
        <v>123025</v>
      </c>
      <c r="P59" s="1">
        <f t="shared" si="1"/>
        <v>6.5</v>
      </c>
      <c r="Q59" s="2">
        <f t="shared" si="4"/>
        <v>5.2834789676894942E-5</v>
      </c>
      <c r="R59" s="1">
        <f t="shared" si="2"/>
        <v>6.9088888888888889</v>
      </c>
      <c r="S59" s="2">
        <f t="shared" si="3"/>
        <v>5.6158414053150896E-5</v>
      </c>
    </row>
    <row r="60" spans="1:19" x14ac:dyDescent="0.25">
      <c r="A60" s="11" t="s">
        <v>69</v>
      </c>
      <c r="B60" s="11" t="s">
        <v>70</v>
      </c>
      <c r="C60" s="13" t="s">
        <v>47</v>
      </c>
      <c r="D60" s="11" t="s">
        <v>80</v>
      </c>
      <c r="E60" s="11" t="s">
        <v>49</v>
      </c>
      <c r="F60" s="11">
        <v>261672</v>
      </c>
      <c r="G60" s="11">
        <v>261405</v>
      </c>
      <c r="H60" s="11">
        <v>261405</v>
      </c>
      <c r="I60" s="11">
        <v>261402</v>
      </c>
      <c r="J60" s="11">
        <v>261402</v>
      </c>
      <c r="K60" s="11">
        <v>261402</v>
      </c>
      <c r="L60" s="11">
        <v>261380</v>
      </c>
      <c r="M60" s="11">
        <v>261380</v>
      </c>
      <c r="N60" s="11">
        <v>261380</v>
      </c>
      <c r="O60" s="11">
        <v>261380</v>
      </c>
      <c r="P60" s="1">
        <f t="shared" si="1"/>
        <v>1.75</v>
      </c>
      <c r="Q60" s="2">
        <f t="shared" si="4"/>
        <v>6.6952329941081948E-6</v>
      </c>
      <c r="R60" s="1">
        <f t="shared" si="2"/>
        <v>2.1488888888888891</v>
      </c>
      <c r="S60" s="2">
        <f t="shared" si="3"/>
        <v>8.2213210226065075E-6</v>
      </c>
    </row>
    <row r="61" spans="1:19" x14ac:dyDescent="0.25">
      <c r="A61" s="11" t="s">
        <v>81</v>
      </c>
      <c r="B61" s="11" t="s">
        <v>82</v>
      </c>
      <c r="C61" s="13" t="s">
        <v>219</v>
      </c>
      <c r="D61" s="11" t="s">
        <v>83</v>
      </c>
      <c r="E61" s="11" t="s">
        <v>20</v>
      </c>
      <c r="F61" s="11">
        <v>218145</v>
      </c>
      <c r="G61" s="11">
        <v>212683</v>
      </c>
      <c r="H61" s="11">
        <v>212027</v>
      </c>
      <c r="I61" s="11">
        <v>211205</v>
      </c>
      <c r="J61" s="11">
        <v>209831</v>
      </c>
      <c r="K61" s="11">
        <v>209068</v>
      </c>
      <c r="L61" s="11">
        <v>209045</v>
      </c>
      <c r="M61" s="11">
        <v>208938</v>
      </c>
      <c r="N61" s="11">
        <v>208938</v>
      </c>
      <c r="O61" s="11">
        <v>208912</v>
      </c>
      <c r="P61" s="1">
        <f t="shared" si="1"/>
        <v>379.625</v>
      </c>
      <c r="Q61" s="2">
        <f t="shared" si="4"/>
        <v>1.8171526767251282E-3</v>
      </c>
      <c r="R61" s="1">
        <f t="shared" si="2"/>
        <v>349.58222222222219</v>
      </c>
      <c r="S61" s="2">
        <f t="shared" si="3"/>
        <v>1.6733467786542763E-3</v>
      </c>
    </row>
    <row r="62" spans="1:19" x14ac:dyDescent="0.25">
      <c r="A62" s="11" t="s">
        <v>81</v>
      </c>
      <c r="B62" s="11" t="s">
        <v>82</v>
      </c>
      <c r="C62" s="13" t="s">
        <v>220</v>
      </c>
      <c r="D62" s="11" t="s">
        <v>245</v>
      </c>
      <c r="E62" s="11" t="s">
        <v>222</v>
      </c>
      <c r="F62" s="11">
        <v>44288</v>
      </c>
      <c r="G62" s="11">
        <v>39894</v>
      </c>
      <c r="H62" s="11">
        <v>39501</v>
      </c>
      <c r="I62" s="11">
        <v>37622</v>
      </c>
      <c r="J62" s="11">
        <v>37511</v>
      </c>
      <c r="K62" s="11">
        <v>36555</v>
      </c>
      <c r="L62" s="11">
        <v>36345</v>
      </c>
      <c r="M62" s="11">
        <v>35862</v>
      </c>
      <c r="N62" s="11">
        <v>35857</v>
      </c>
      <c r="O62" s="11">
        <v>35857</v>
      </c>
      <c r="P62" s="1">
        <f t="shared" si="1"/>
        <v>407.1875</v>
      </c>
      <c r="Q62" s="2">
        <f t="shared" si="4"/>
        <v>1.1355871935744765E-2</v>
      </c>
      <c r="R62" s="1">
        <f t="shared" si="2"/>
        <v>371.70888888888891</v>
      </c>
      <c r="S62" s="2">
        <f t="shared" si="3"/>
        <v>1.0366424655963659E-2</v>
      </c>
    </row>
    <row r="63" spans="1:19" x14ac:dyDescent="0.25">
      <c r="A63" s="11" t="s">
        <v>81</v>
      </c>
      <c r="B63" s="11" t="s">
        <v>82</v>
      </c>
      <c r="C63" s="13" t="s">
        <v>273</v>
      </c>
      <c r="D63" s="11" t="s">
        <v>283</v>
      </c>
      <c r="E63" s="11" t="s">
        <v>302</v>
      </c>
      <c r="F63" s="11">
        <v>166092</v>
      </c>
      <c r="G63" s="11">
        <v>150009</v>
      </c>
      <c r="H63" s="11">
        <v>149425</v>
      </c>
      <c r="I63" s="11">
        <v>145869</v>
      </c>
      <c r="J63" s="11">
        <v>145406</v>
      </c>
      <c r="K63" s="11">
        <v>144651</v>
      </c>
      <c r="L63" s="11">
        <v>144047</v>
      </c>
      <c r="M63" s="11">
        <v>143625</v>
      </c>
      <c r="N63" s="11">
        <v>143621</v>
      </c>
      <c r="O63" s="11">
        <v>143585</v>
      </c>
      <c r="P63" s="1">
        <f t="shared" si="1"/>
        <v>679.3125</v>
      </c>
      <c r="Q63" s="2">
        <f t="shared" si="4"/>
        <v>4.7310826339798722E-3</v>
      </c>
      <c r="R63" s="1">
        <f t="shared" si="2"/>
        <v>639.57333333333327</v>
      </c>
      <c r="S63" s="2">
        <f t="shared" si="3"/>
        <v>4.4543185801673799E-3</v>
      </c>
    </row>
    <row r="64" spans="1:19" x14ac:dyDescent="0.25">
      <c r="A64" s="11" t="s">
        <v>81</v>
      </c>
      <c r="B64" s="11" t="s">
        <v>82</v>
      </c>
      <c r="C64" s="13" t="s">
        <v>275</v>
      </c>
      <c r="D64" s="11" t="s">
        <v>284</v>
      </c>
      <c r="E64" s="11" t="s">
        <v>277</v>
      </c>
      <c r="F64" s="11">
        <v>1194</v>
      </c>
      <c r="G64" s="11">
        <v>1125</v>
      </c>
      <c r="H64" s="11">
        <v>1122</v>
      </c>
      <c r="I64" s="11">
        <v>1116</v>
      </c>
      <c r="J64" s="11">
        <v>1114</v>
      </c>
      <c r="K64" s="11">
        <v>1114</v>
      </c>
      <c r="L64" s="11">
        <v>1114</v>
      </c>
      <c r="M64" s="11">
        <v>1113</v>
      </c>
      <c r="N64" s="11">
        <v>1113</v>
      </c>
      <c r="O64" s="11">
        <v>1113</v>
      </c>
      <c r="P64" s="1">
        <f t="shared" si="1"/>
        <v>1.3125</v>
      </c>
      <c r="Q64" s="2">
        <f t="shared" si="4"/>
        <v>1.1792452830188679E-3</v>
      </c>
      <c r="R64" s="1">
        <f t="shared" si="2"/>
        <v>1.3199999999999998</v>
      </c>
      <c r="S64" s="2">
        <f t="shared" si="3"/>
        <v>1.1859838274932612E-3</v>
      </c>
    </row>
    <row r="65" spans="1:19" x14ac:dyDescent="0.25">
      <c r="A65" s="11" t="s">
        <v>81</v>
      </c>
      <c r="B65" s="11" t="s">
        <v>82</v>
      </c>
      <c r="C65" s="13" t="s">
        <v>223</v>
      </c>
      <c r="D65" s="11" t="s">
        <v>84</v>
      </c>
      <c r="E65" s="11" t="s">
        <v>22</v>
      </c>
      <c r="F65" s="11">
        <v>4780992</v>
      </c>
      <c r="G65" s="11">
        <v>4329672</v>
      </c>
      <c r="H65" s="11">
        <v>4245560</v>
      </c>
      <c r="I65" s="11">
        <v>4195282</v>
      </c>
      <c r="J65" s="11">
        <v>4148240</v>
      </c>
      <c r="K65" s="11">
        <v>4068774</v>
      </c>
      <c r="L65" s="11">
        <v>4033843</v>
      </c>
      <c r="M65" s="11">
        <v>3994997</v>
      </c>
      <c r="N65" s="11">
        <v>3994695</v>
      </c>
      <c r="O65" s="11">
        <v>3994123</v>
      </c>
      <c r="P65" s="1">
        <f t="shared" si="1"/>
        <v>29501.0625</v>
      </c>
      <c r="Q65" s="2">
        <f t="shared" si="4"/>
        <v>7.3861176783989874E-3</v>
      </c>
      <c r="R65" s="1">
        <f t="shared" si="2"/>
        <v>27226.1</v>
      </c>
      <c r="S65" s="2">
        <f t="shared" si="3"/>
        <v>6.8165402016913349E-3</v>
      </c>
    </row>
    <row r="66" spans="1:19" x14ac:dyDescent="0.25">
      <c r="A66" s="11" t="s">
        <v>81</v>
      </c>
      <c r="B66" s="11" t="s">
        <v>82</v>
      </c>
      <c r="C66" s="13" t="s">
        <v>224</v>
      </c>
      <c r="D66" s="11" t="s">
        <v>85</v>
      </c>
      <c r="E66" s="11" t="s">
        <v>24</v>
      </c>
      <c r="F66" s="11">
        <v>134739</v>
      </c>
      <c r="G66" s="11">
        <v>128625</v>
      </c>
      <c r="H66" s="11">
        <v>128299</v>
      </c>
      <c r="I66" s="11">
        <v>128060</v>
      </c>
      <c r="J66" s="11">
        <v>127252</v>
      </c>
      <c r="K66" s="11">
        <v>126735</v>
      </c>
      <c r="L66" s="11">
        <v>126556</v>
      </c>
      <c r="M66" s="11">
        <v>126452</v>
      </c>
      <c r="N66" s="11">
        <v>126452</v>
      </c>
      <c r="O66" s="11">
        <v>126424</v>
      </c>
      <c r="P66" s="1">
        <f t="shared" si="1"/>
        <v>209.5</v>
      </c>
      <c r="Q66" s="2">
        <f t="shared" ref="Q66:Q97" si="5">P66/O66</f>
        <v>1.6571220654306145E-3</v>
      </c>
      <c r="R66" s="1">
        <f t="shared" si="2"/>
        <v>199.80888888888887</v>
      </c>
      <c r="S66" s="2">
        <f t="shared" si="3"/>
        <v>1.5804664374556166E-3</v>
      </c>
    </row>
    <row r="67" spans="1:19" x14ac:dyDescent="0.25">
      <c r="A67" s="11" t="s">
        <v>81</v>
      </c>
      <c r="B67" s="11" t="s">
        <v>82</v>
      </c>
      <c r="C67" s="13" t="s">
        <v>226</v>
      </c>
      <c r="D67" s="11" t="s">
        <v>246</v>
      </c>
      <c r="E67" s="11" t="s">
        <v>228</v>
      </c>
      <c r="F67" s="11">
        <v>53835</v>
      </c>
      <c r="G67" s="11">
        <v>52487</v>
      </c>
      <c r="H67" s="11">
        <v>52313</v>
      </c>
      <c r="I67" s="11">
        <v>52217</v>
      </c>
      <c r="J67" s="11">
        <v>52139</v>
      </c>
      <c r="K67" s="11">
        <v>52113</v>
      </c>
      <c r="L67" s="11">
        <v>52106</v>
      </c>
      <c r="M67" s="11">
        <v>52093</v>
      </c>
      <c r="N67" s="11">
        <v>52093</v>
      </c>
      <c r="O67" s="11">
        <v>52092</v>
      </c>
      <c r="P67" s="1">
        <f t="shared" ref="P67:P130" si="6">(((G67-H67)/2)+(H67-I67)+(I67-J67)+((J67-K67)/2)+((K67-L67)/2)+(L67-M67)+(M67-N67)+((N67-O67)/2))/8</f>
        <v>36.375</v>
      </c>
      <c r="Q67" s="2">
        <f t="shared" si="5"/>
        <v>6.9828380557475237E-4</v>
      </c>
      <c r="R67" s="1">
        <f t="shared" ref="R67:R130" si="7">(((F67-G67)/50)+((G67-H67)/2)+(H67-I67)+(I67-J67)+((J67-K67)/2)+((K67-L67)/2)+(L67-M67)+(M67-N67)+((N67-O67)/2))/9</f>
        <v>35.328888888888891</v>
      </c>
      <c r="S67" s="2">
        <f t="shared" ref="S67:S130" si="8">R67/O67</f>
        <v>6.7820181388483628E-4</v>
      </c>
    </row>
    <row r="68" spans="1:19" x14ac:dyDescent="0.25">
      <c r="A68" s="11" t="s">
        <v>81</v>
      </c>
      <c r="B68" s="11" t="s">
        <v>82</v>
      </c>
      <c r="C68" s="13" t="s">
        <v>229</v>
      </c>
      <c r="D68" s="11" t="s">
        <v>247</v>
      </c>
      <c r="E68" s="11" t="s">
        <v>231</v>
      </c>
      <c r="F68" s="11">
        <v>49263</v>
      </c>
      <c r="G68" s="11">
        <v>46462</v>
      </c>
      <c r="H68" s="11">
        <v>46330</v>
      </c>
      <c r="I68" s="11">
        <v>46121</v>
      </c>
      <c r="J68" s="11">
        <v>46061</v>
      </c>
      <c r="K68" s="11">
        <v>45799</v>
      </c>
      <c r="L68" s="11">
        <v>45766</v>
      </c>
      <c r="M68" s="11">
        <v>45701</v>
      </c>
      <c r="N68" s="11">
        <v>45701</v>
      </c>
      <c r="O68" s="11">
        <v>45700</v>
      </c>
      <c r="P68" s="1">
        <f t="shared" si="6"/>
        <v>68.5</v>
      </c>
      <c r="Q68" s="2">
        <f t="shared" si="5"/>
        <v>1.4989059080962801E-3</v>
      </c>
      <c r="R68" s="1">
        <f t="shared" si="7"/>
        <v>67.11333333333333</v>
      </c>
      <c r="S68" s="2">
        <f t="shared" si="8"/>
        <v>1.4685630926331145E-3</v>
      </c>
    </row>
    <row r="69" spans="1:19" x14ac:dyDescent="0.25">
      <c r="A69" s="11" t="s">
        <v>81</v>
      </c>
      <c r="B69" s="11" t="s">
        <v>82</v>
      </c>
      <c r="C69" s="13" t="s">
        <v>232</v>
      </c>
      <c r="D69" s="11" t="s">
        <v>86</v>
      </c>
      <c r="E69" s="11" t="s">
        <v>28</v>
      </c>
      <c r="F69" s="11">
        <v>6563</v>
      </c>
      <c r="G69" s="11">
        <v>6505</v>
      </c>
      <c r="H69" s="11">
        <v>6505</v>
      </c>
      <c r="I69" s="11">
        <v>6493</v>
      </c>
      <c r="J69" s="11">
        <v>6493</v>
      </c>
      <c r="K69" s="11">
        <v>6483</v>
      </c>
      <c r="L69" s="11">
        <v>6483</v>
      </c>
      <c r="M69" s="11">
        <v>6474</v>
      </c>
      <c r="N69" s="11">
        <v>6474</v>
      </c>
      <c r="O69" s="11">
        <v>6474</v>
      </c>
      <c r="P69" s="1">
        <f t="shared" si="6"/>
        <v>3.25</v>
      </c>
      <c r="Q69" s="2">
        <f t="shared" si="5"/>
        <v>5.0200803212851401E-4</v>
      </c>
      <c r="R69" s="1">
        <f t="shared" si="7"/>
        <v>3.0177777777777779</v>
      </c>
      <c r="S69" s="2">
        <f t="shared" si="8"/>
        <v>4.6613805649950229E-4</v>
      </c>
    </row>
    <row r="70" spans="1:19" x14ac:dyDescent="0.25">
      <c r="A70" s="11" t="s">
        <v>81</v>
      </c>
      <c r="B70" s="11" t="s">
        <v>82</v>
      </c>
      <c r="C70" s="13" t="s">
        <v>29</v>
      </c>
      <c r="D70" s="11" t="s">
        <v>87</v>
      </c>
      <c r="E70" s="11" t="s">
        <v>31</v>
      </c>
      <c r="F70" s="11">
        <v>900888</v>
      </c>
      <c r="G70" s="11">
        <v>580885</v>
      </c>
      <c r="H70" s="11">
        <v>564619</v>
      </c>
      <c r="I70" s="11">
        <v>541041</v>
      </c>
      <c r="J70" s="11">
        <v>533110</v>
      </c>
      <c r="K70" s="11">
        <v>515724</v>
      </c>
      <c r="L70" s="11">
        <v>507966</v>
      </c>
      <c r="M70" s="11">
        <v>501468</v>
      </c>
      <c r="N70" s="11">
        <v>500972</v>
      </c>
      <c r="O70" s="11">
        <v>500813</v>
      </c>
      <c r="P70" s="1">
        <f t="shared" si="6"/>
        <v>7410.9375</v>
      </c>
      <c r="Q70" s="2">
        <f t="shared" si="5"/>
        <v>1.4797813754834639E-2</v>
      </c>
      <c r="R70" s="1">
        <f t="shared" si="7"/>
        <v>7298.6177777777775</v>
      </c>
      <c r="S70" s="2">
        <f t="shared" si="8"/>
        <v>1.4573538981172168E-2</v>
      </c>
    </row>
    <row r="71" spans="1:19" x14ac:dyDescent="0.25">
      <c r="A71" s="11" t="s">
        <v>81</v>
      </c>
      <c r="B71" s="11" t="s">
        <v>82</v>
      </c>
      <c r="C71" s="13" t="s">
        <v>233</v>
      </c>
      <c r="D71" s="11" t="s">
        <v>248</v>
      </c>
      <c r="E71" s="11" t="s">
        <v>235</v>
      </c>
      <c r="F71" s="11">
        <v>329098</v>
      </c>
      <c r="G71" s="11">
        <v>321538</v>
      </c>
      <c r="H71" s="11">
        <v>319436</v>
      </c>
      <c r="I71" s="11">
        <v>317869</v>
      </c>
      <c r="J71" s="11">
        <v>317274</v>
      </c>
      <c r="K71" s="11">
        <v>316261</v>
      </c>
      <c r="L71" s="11">
        <v>315596</v>
      </c>
      <c r="M71" s="11">
        <v>315248</v>
      </c>
      <c r="N71" s="11">
        <v>315238</v>
      </c>
      <c r="O71" s="11">
        <v>315232</v>
      </c>
      <c r="P71" s="1">
        <f t="shared" si="6"/>
        <v>551.625</v>
      </c>
      <c r="Q71" s="2">
        <f t="shared" si="5"/>
        <v>1.7499016597299767E-3</v>
      </c>
      <c r="R71" s="1">
        <f t="shared" si="7"/>
        <v>507.13333333333333</v>
      </c>
      <c r="S71" s="2">
        <f t="shared" si="8"/>
        <v>1.6087622238013062E-3</v>
      </c>
    </row>
    <row r="72" spans="1:19" x14ac:dyDescent="0.25">
      <c r="A72" s="11" t="s">
        <v>81</v>
      </c>
      <c r="B72" s="11" t="s">
        <v>82</v>
      </c>
      <c r="C72" s="13" t="s">
        <v>32</v>
      </c>
      <c r="D72" s="11" t="s">
        <v>88</v>
      </c>
      <c r="E72" s="11" t="s">
        <v>34</v>
      </c>
      <c r="F72" s="11">
        <v>72741</v>
      </c>
      <c r="G72" s="11">
        <v>62735</v>
      </c>
      <c r="H72" s="11">
        <v>61971</v>
      </c>
      <c r="I72" s="11">
        <v>61067</v>
      </c>
      <c r="J72" s="11">
        <v>60655</v>
      </c>
      <c r="K72" s="11">
        <v>60284</v>
      </c>
      <c r="L72" s="11">
        <v>60126</v>
      </c>
      <c r="M72" s="11">
        <v>60113</v>
      </c>
      <c r="N72" s="11">
        <v>60111</v>
      </c>
      <c r="O72" s="11">
        <v>60111</v>
      </c>
      <c r="P72" s="1">
        <f t="shared" si="6"/>
        <v>247.1875</v>
      </c>
      <c r="Q72" s="2">
        <f t="shared" si="5"/>
        <v>4.1121841260335044E-3</v>
      </c>
      <c r="R72" s="1">
        <f t="shared" si="7"/>
        <v>241.95777777777778</v>
      </c>
      <c r="S72" s="2">
        <f t="shared" si="8"/>
        <v>4.0251830410037723E-3</v>
      </c>
    </row>
    <row r="73" spans="1:19" x14ac:dyDescent="0.25">
      <c r="A73" s="11" t="s">
        <v>81</v>
      </c>
      <c r="B73" s="11" t="s">
        <v>82</v>
      </c>
      <c r="C73" s="13" t="s">
        <v>38</v>
      </c>
      <c r="D73" s="11" t="s">
        <v>89</v>
      </c>
      <c r="E73" s="11" t="s">
        <v>40</v>
      </c>
      <c r="F73" s="11">
        <v>189112</v>
      </c>
      <c r="G73" s="11">
        <v>179753</v>
      </c>
      <c r="H73" s="11">
        <v>179515</v>
      </c>
      <c r="I73" s="11">
        <v>177639</v>
      </c>
      <c r="J73" s="11">
        <v>177064</v>
      </c>
      <c r="K73" s="11">
        <v>176821</v>
      </c>
      <c r="L73" s="11">
        <v>176710</v>
      </c>
      <c r="M73" s="11">
        <v>176659</v>
      </c>
      <c r="N73" s="11">
        <v>176659</v>
      </c>
      <c r="O73" s="11">
        <v>176659</v>
      </c>
      <c r="P73" s="1">
        <f t="shared" si="6"/>
        <v>349.75</v>
      </c>
      <c r="Q73" s="2">
        <f t="shared" si="5"/>
        <v>1.9798028971068555E-3</v>
      </c>
      <c r="R73" s="1">
        <f t="shared" si="7"/>
        <v>331.68666666666667</v>
      </c>
      <c r="S73" s="2">
        <f t="shared" si="8"/>
        <v>1.8775531768359759E-3</v>
      </c>
    </row>
    <row r="74" spans="1:19" x14ac:dyDescent="0.25">
      <c r="A74" s="11" t="s">
        <v>81</v>
      </c>
      <c r="B74" s="11" t="s">
        <v>82</v>
      </c>
      <c r="C74" s="13" t="s">
        <v>41</v>
      </c>
      <c r="D74" s="11" t="s">
        <v>90</v>
      </c>
      <c r="E74" s="11" t="s">
        <v>43</v>
      </c>
      <c r="F74" s="11">
        <v>23046</v>
      </c>
      <c r="G74" s="11">
        <v>20794</v>
      </c>
      <c r="H74" s="11">
        <v>20484</v>
      </c>
      <c r="I74" s="11">
        <v>20348</v>
      </c>
      <c r="J74" s="11">
        <v>20311</v>
      </c>
      <c r="K74" s="11">
        <v>20189</v>
      </c>
      <c r="L74" s="11">
        <v>20185</v>
      </c>
      <c r="M74" s="11">
        <v>20181</v>
      </c>
      <c r="N74" s="11">
        <v>20181</v>
      </c>
      <c r="O74" s="11">
        <v>20148</v>
      </c>
      <c r="P74" s="1">
        <f t="shared" si="6"/>
        <v>51.4375</v>
      </c>
      <c r="Q74" s="2">
        <f t="shared" si="5"/>
        <v>2.5529829263450468E-3</v>
      </c>
      <c r="R74" s="1">
        <f t="shared" si="7"/>
        <v>50.726666666666659</v>
      </c>
      <c r="S74" s="2">
        <f t="shared" si="8"/>
        <v>2.5177023360465883E-3</v>
      </c>
    </row>
    <row r="75" spans="1:19" x14ac:dyDescent="0.25">
      <c r="A75" s="11" t="s">
        <v>81</v>
      </c>
      <c r="B75" s="11" t="s">
        <v>82</v>
      </c>
      <c r="C75" s="13" t="s">
        <v>44</v>
      </c>
      <c r="D75" s="11" t="s">
        <v>91</v>
      </c>
      <c r="E75" s="11" t="s">
        <v>46</v>
      </c>
      <c r="F75" s="11">
        <v>78698</v>
      </c>
      <c r="G75" s="11">
        <v>77285</v>
      </c>
      <c r="H75" s="11">
        <v>77263</v>
      </c>
      <c r="I75" s="11">
        <v>77256</v>
      </c>
      <c r="J75" s="11">
        <v>77229</v>
      </c>
      <c r="K75" s="11">
        <v>77213</v>
      </c>
      <c r="L75" s="11">
        <v>77168</v>
      </c>
      <c r="M75" s="11">
        <v>77160</v>
      </c>
      <c r="N75" s="11">
        <v>77160</v>
      </c>
      <c r="O75" s="11">
        <v>77160</v>
      </c>
      <c r="P75" s="1">
        <f t="shared" si="6"/>
        <v>10.4375</v>
      </c>
      <c r="Q75" s="2">
        <f t="shared" si="5"/>
        <v>1.3527086573354071E-4</v>
      </c>
      <c r="R75" s="1">
        <f t="shared" si="7"/>
        <v>12.417777777777779</v>
      </c>
      <c r="S75" s="2">
        <f t="shared" si="8"/>
        <v>1.6093542998675192E-4</v>
      </c>
    </row>
    <row r="76" spans="1:19" x14ac:dyDescent="0.25">
      <c r="A76" s="11" t="s">
        <v>92</v>
      </c>
      <c r="B76" s="11" t="s">
        <v>93</v>
      </c>
      <c r="C76" s="13" t="s">
        <v>217</v>
      </c>
      <c r="D76" s="11" t="s">
        <v>94</v>
      </c>
      <c r="E76" s="11" t="s">
        <v>16</v>
      </c>
      <c r="F76" s="11">
        <v>142352</v>
      </c>
      <c r="G76" s="11">
        <v>141339</v>
      </c>
      <c r="H76" s="11">
        <v>141339</v>
      </c>
      <c r="I76" s="11">
        <v>141339</v>
      </c>
      <c r="J76" s="11">
        <v>141337</v>
      </c>
      <c r="K76" s="11">
        <v>141317</v>
      </c>
      <c r="L76" s="11">
        <v>141307</v>
      </c>
      <c r="M76" s="11">
        <v>141307</v>
      </c>
      <c r="N76" s="11">
        <v>141307</v>
      </c>
      <c r="O76" s="11">
        <v>141307</v>
      </c>
      <c r="P76" s="1">
        <f t="shared" si="6"/>
        <v>2.125</v>
      </c>
      <c r="Q76" s="2">
        <f t="shared" si="5"/>
        <v>1.5038179283404219E-5</v>
      </c>
      <c r="R76" s="1">
        <f t="shared" si="7"/>
        <v>4.1400000000000006</v>
      </c>
      <c r="S76" s="2">
        <f t="shared" si="8"/>
        <v>2.929791163919693E-5</v>
      </c>
    </row>
    <row r="77" spans="1:19" x14ac:dyDescent="0.25">
      <c r="A77" s="11" t="s">
        <v>92</v>
      </c>
      <c r="B77" s="11" t="s">
        <v>93</v>
      </c>
      <c r="C77" s="13" t="s">
        <v>218</v>
      </c>
      <c r="D77" s="11" t="s">
        <v>95</v>
      </c>
      <c r="E77" s="11" t="s">
        <v>18</v>
      </c>
      <c r="F77" s="11">
        <v>310</v>
      </c>
      <c r="G77" s="11">
        <v>302</v>
      </c>
      <c r="H77" s="11">
        <v>300</v>
      </c>
      <c r="I77" s="11">
        <v>275</v>
      </c>
      <c r="J77" s="11">
        <v>275</v>
      </c>
      <c r="K77" s="11">
        <v>275</v>
      </c>
      <c r="L77" s="11">
        <v>250</v>
      </c>
      <c r="M77" s="11">
        <v>182</v>
      </c>
      <c r="N77" s="11">
        <v>182</v>
      </c>
      <c r="O77" s="11">
        <v>180</v>
      </c>
      <c r="P77" s="1">
        <f t="shared" si="6"/>
        <v>13.4375</v>
      </c>
      <c r="Q77" s="2">
        <f t="shared" si="5"/>
        <v>7.4652777777777776E-2</v>
      </c>
      <c r="R77" s="1">
        <f t="shared" si="7"/>
        <v>11.962222222222222</v>
      </c>
      <c r="S77" s="2">
        <f t="shared" si="8"/>
        <v>6.6456790123456788E-2</v>
      </c>
    </row>
    <row r="78" spans="1:19" x14ac:dyDescent="0.25">
      <c r="A78" s="11" t="s">
        <v>92</v>
      </c>
      <c r="B78" s="11" t="s">
        <v>93</v>
      </c>
      <c r="C78" s="13" t="s">
        <v>219</v>
      </c>
      <c r="D78" s="11" t="s">
        <v>96</v>
      </c>
      <c r="E78" s="11" t="s">
        <v>20</v>
      </c>
      <c r="F78" s="11">
        <v>7302687</v>
      </c>
      <c r="G78" s="11">
        <v>7186618</v>
      </c>
      <c r="H78" s="11">
        <v>7183930</v>
      </c>
      <c r="I78" s="11">
        <v>7181100</v>
      </c>
      <c r="J78" s="11">
        <v>7180017</v>
      </c>
      <c r="K78" s="11">
        <v>7178888</v>
      </c>
      <c r="L78" s="11">
        <v>7176926</v>
      </c>
      <c r="M78" s="11">
        <v>7176165</v>
      </c>
      <c r="N78" s="11">
        <v>7173732</v>
      </c>
      <c r="O78" s="11">
        <v>7173481</v>
      </c>
      <c r="P78" s="1">
        <f t="shared" si="6"/>
        <v>1265.25</v>
      </c>
      <c r="Q78" s="2">
        <f t="shared" si="5"/>
        <v>1.7637880409803833E-4</v>
      </c>
      <c r="R78" s="1">
        <f t="shared" si="7"/>
        <v>1382.597777777778</v>
      </c>
      <c r="S78" s="2">
        <f t="shared" si="8"/>
        <v>1.9273735830314153E-4</v>
      </c>
    </row>
    <row r="79" spans="1:19" x14ac:dyDescent="0.25">
      <c r="A79" s="11" t="s">
        <v>92</v>
      </c>
      <c r="B79" s="11" t="s">
        <v>93</v>
      </c>
      <c r="C79" s="13" t="s">
        <v>220</v>
      </c>
      <c r="D79" s="11" t="s">
        <v>249</v>
      </c>
      <c r="E79" s="11" t="s">
        <v>222</v>
      </c>
      <c r="F79" s="11">
        <v>507217</v>
      </c>
      <c r="G79" s="11">
        <v>454622</v>
      </c>
      <c r="H79" s="11">
        <v>453544</v>
      </c>
      <c r="I79" s="11">
        <v>452986</v>
      </c>
      <c r="J79" s="11">
        <v>452836</v>
      </c>
      <c r="K79" s="11">
        <v>452394</v>
      </c>
      <c r="L79" s="11">
        <v>451532</v>
      </c>
      <c r="M79" s="11">
        <v>449284</v>
      </c>
      <c r="N79" s="11">
        <v>449269</v>
      </c>
      <c r="O79" s="11">
        <v>449121</v>
      </c>
      <c r="P79" s="1">
        <f t="shared" si="6"/>
        <v>529.5</v>
      </c>
      <c r="Q79" s="2">
        <f t="shared" si="5"/>
        <v>1.1789695872604488E-3</v>
      </c>
      <c r="R79" s="1">
        <f t="shared" si="7"/>
        <v>587.54444444444437</v>
      </c>
      <c r="S79" s="2">
        <f t="shared" si="8"/>
        <v>1.3082096905832601E-3</v>
      </c>
    </row>
    <row r="80" spans="1:19" x14ac:dyDescent="0.25">
      <c r="A80" s="11" t="s">
        <v>92</v>
      </c>
      <c r="B80" s="11" t="s">
        <v>93</v>
      </c>
      <c r="C80" s="13" t="s">
        <v>273</v>
      </c>
      <c r="D80" s="11" t="s">
        <v>285</v>
      </c>
      <c r="E80" s="11" t="s">
        <v>302</v>
      </c>
      <c r="F80" s="11">
        <v>334146</v>
      </c>
      <c r="G80" s="11">
        <v>315742</v>
      </c>
      <c r="H80" s="11">
        <v>315326</v>
      </c>
      <c r="I80" s="11">
        <v>315092</v>
      </c>
      <c r="J80" s="11">
        <v>314952</v>
      </c>
      <c r="K80" s="11">
        <v>314757</v>
      </c>
      <c r="L80" s="11">
        <v>314621</v>
      </c>
      <c r="M80" s="11">
        <v>314365</v>
      </c>
      <c r="N80" s="11">
        <v>314358</v>
      </c>
      <c r="O80" s="11">
        <v>314339</v>
      </c>
      <c r="P80" s="1">
        <f t="shared" si="6"/>
        <v>127.5</v>
      </c>
      <c r="Q80" s="2">
        <f t="shared" si="5"/>
        <v>4.0561304833316899E-4</v>
      </c>
      <c r="R80" s="1">
        <f t="shared" si="7"/>
        <v>154.23111111111109</v>
      </c>
      <c r="S80" s="2">
        <f t="shared" si="8"/>
        <v>4.9065216569089769E-4</v>
      </c>
    </row>
    <row r="81" spans="1:19" x14ac:dyDescent="0.25">
      <c r="A81" s="11" t="s">
        <v>92</v>
      </c>
      <c r="B81" s="11" t="s">
        <v>93</v>
      </c>
      <c r="C81" s="13" t="s">
        <v>275</v>
      </c>
      <c r="D81" s="11" t="s">
        <v>286</v>
      </c>
      <c r="E81" s="11" t="s">
        <v>277</v>
      </c>
      <c r="F81" s="11">
        <v>169247</v>
      </c>
      <c r="G81" s="11">
        <v>163006</v>
      </c>
      <c r="H81" s="11">
        <v>162678</v>
      </c>
      <c r="I81" s="11">
        <v>162494</v>
      </c>
      <c r="J81" s="11">
        <v>162457</v>
      </c>
      <c r="K81" s="11">
        <v>162294</v>
      </c>
      <c r="L81" s="11">
        <v>161590</v>
      </c>
      <c r="M81" s="11">
        <v>161307</v>
      </c>
      <c r="N81" s="11">
        <v>161302</v>
      </c>
      <c r="O81" s="11">
        <v>161295</v>
      </c>
      <c r="P81" s="1">
        <f t="shared" si="6"/>
        <v>138.75</v>
      </c>
      <c r="Q81" s="2">
        <f t="shared" si="5"/>
        <v>8.6022505347344925E-4</v>
      </c>
      <c r="R81" s="1">
        <f t="shared" si="7"/>
        <v>137.20222222222222</v>
      </c>
      <c r="S81" s="2">
        <f t="shared" si="8"/>
        <v>8.5062910953360125E-4</v>
      </c>
    </row>
    <row r="82" spans="1:19" x14ac:dyDescent="0.25">
      <c r="A82" s="11" t="s">
        <v>92</v>
      </c>
      <c r="B82" s="11" t="s">
        <v>93</v>
      </c>
      <c r="C82" s="13" t="s">
        <v>223</v>
      </c>
      <c r="D82" s="11" t="s">
        <v>97</v>
      </c>
      <c r="E82" s="11" t="s">
        <v>22</v>
      </c>
      <c r="F82" s="11">
        <v>997633</v>
      </c>
      <c r="G82" s="11">
        <v>979091</v>
      </c>
      <c r="H82" s="11">
        <v>978398</v>
      </c>
      <c r="I82" s="11">
        <v>977545</v>
      </c>
      <c r="J82" s="11">
        <v>976925</v>
      </c>
      <c r="K82" s="11">
        <v>976316</v>
      </c>
      <c r="L82" s="11">
        <v>975247</v>
      </c>
      <c r="M82" s="11">
        <v>974525</v>
      </c>
      <c r="N82" s="11">
        <v>974389</v>
      </c>
      <c r="O82" s="11">
        <v>974211</v>
      </c>
      <c r="P82" s="1">
        <f t="shared" si="6"/>
        <v>450.6875</v>
      </c>
      <c r="Q82" s="2">
        <f t="shared" si="5"/>
        <v>4.6261795442671043E-4</v>
      </c>
      <c r="R82" s="1">
        <f t="shared" si="7"/>
        <v>441.81555555555559</v>
      </c>
      <c r="S82" s="2">
        <f t="shared" si="8"/>
        <v>4.5351115472475225E-4</v>
      </c>
    </row>
    <row r="83" spans="1:19" x14ac:dyDescent="0.25">
      <c r="A83" s="11" t="s">
        <v>92</v>
      </c>
      <c r="B83" s="11" t="s">
        <v>93</v>
      </c>
      <c r="C83" s="13" t="s">
        <v>224</v>
      </c>
      <c r="D83" s="11" t="s">
        <v>98</v>
      </c>
      <c r="E83" s="11" t="s">
        <v>24</v>
      </c>
      <c r="F83" s="11">
        <v>822488</v>
      </c>
      <c r="G83" s="11">
        <v>811822</v>
      </c>
      <c r="H83" s="11">
        <v>811619</v>
      </c>
      <c r="I83" s="11">
        <v>811032</v>
      </c>
      <c r="J83" s="11">
        <v>810892</v>
      </c>
      <c r="K83" s="11">
        <v>810743</v>
      </c>
      <c r="L83" s="11">
        <v>810322</v>
      </c>
      <c r="M83" s="11">
        <v>810238</v>
      </c>
      <c r="N83" s="11">
        <v>810230</v>
      </c>
      <c r="O83" s="11">
        <v>810164</v>
      </c>
      <c r="P83" s="1">
        <f t="shared" si="6"/>
        <v>154.8125</v>
      </c>
      <c r="Q83" s="2">
        <f t="shared" si="5"/>
        <v>1.9108785381725181E-4</v>
      </c>
      <c r="R83" s="1">
        <f t="shared" si="7"/>
        <v>161.31333333333333</v>
      </c>
      <c r="S83" s="2">
        <f t="shared" si="8"/>
        <v>1.9911194935017272E-4</v>
      </c>
    </row>
    <row r="84" spans="1:19" x14ac:dyDescent="0.25">
      <c r="A84" s="11" t="s">
        <v>92</v>
      </c>
      <c r="B84" s="11" t="s">
        <v>93</v>
      </c>
      <c r="C84" s="13" t="s">
        <v>225</v>
      </c>
      <c r="D84" s="11" t="s">
        <v>99</v>
      </c>
      <c r="E84" s="11" t="s">
        <v>26</v>
      </c>
      <c r="F84" s="11">
        <v>2561</v>
      </c>
      <c r="G84" s="11">
        <v>2470</v>
      </c>
      <c r="H84" s="11">
        <v>2470</v>
      </c>
      <c r="I84" s="11">
        <v>2470</v>
      </c>
      <c r="J84" s="11">
        <v>2470</v>
      </c>
      <c r="K84" s="11">
        <v>2470</v>
      </c>
      <c r="L84" s="11">
        <v>2470</v>
      </c>
      <c r="M84" s="11">
        <v>2470</v>
      </c>
      <c r="N84" s="11">
        <v>2470</v>
      </c>
      <c r="O84" s="11">
        <v>2470</v>
      </c>
      <c r="P84" s="1">
        <f t="shared" si="6"/>
        <v>0</v>
      </c>
      <c r="Q84" s="2">
        <f t="shared" si="5"/>
        <v>0</v>
      </c>
      <c r="R84" s="1">
        <f t="shared" si="7"/>
        <v>0.20222222222222222</v>
      </c>
      <c r="S84" s="2">
        <f t="shared" si="8"/>
        <v>8.187134502923976E-5</v>
      </c>
    </row>
    <row r="85" spans="1:19" x14ac:dyDescent="0.25">
      <c r="A85" s="11" t="s">
        <v>92</v>
      </c>
      <c r="B85" s="11" t="s">
        <v>93</v>
      </c>
      <c r="C85" s="13" t="s">
        <v>226</v>
      </c>
      <c r="D85" s="11" t="s">
        <v>250</v>
      </c>
      <c r="E85" s="11" t="s">
        <v>228</v>
      </c>
      <c r="F85" s="11">
        <v>162069</v>
      </c>
      <c r="G85" s="11">
        <v>156609</v>
      </c>
      <c r="H85" s="11">
        <v>156365</v>
      </c>
      <c r="I85" s="11">
        <v>155998</v>
      </c>
      <c r="J85" s="11">
        <v>155967</v>
      </c>
      <c r="K85" s="11">
        <v>155734</v>
      </c>
      <c r="L85" s="11">
        <v>155635</v>
      </c>
      <c r="M85" s="11">
        <v>155601</v>
      </c>
      <c r="N85" s="11">
        <v>155590</v>
      </c>
      <c r="O85" s="11">
        <v>155589</v>
      </c>
      <c r="P85" s="1">
        <f t="shared" si="6"/>
        <v>91.4375</v>
      </c>
      <c r="Q85" s="2">
        <f t="shared" si="5"/>
        <v>5.8768614747829219E-4</v>
      </c>
      <c r="R85" s="1">
        <f t="shared" si="7"/>
        <v>93.411111111111111</v>
      </c>
      <c r="S85" s="2">
        <f t="shared" si="8"/>
        <v>6.0037092025214578E-4</v>
      </c>
    </row>
    <row r="86" spans="1:19" x14ac:dyDescent="0.25">
      <c r="A86" s="11" t="s">
        <v>92</v>
      </c>
      <c r="B86" s="11" t="s">
        <v>93</v>
      </c>
      <c r="C86" s="13" t="s">
        <v>229</v>
      </c>
      <c r="D86" s="11" t="s">
        <v>251</v>
      </c>
      <c r="E86" s="11" t="s">
        <v>231</v>
      </c>
      <c r="F86" s="11">
        <v>120537</v>
      </c>
      <c r="G86" s="11">
        <v>118018</v>
      </c>
      <c r="H86" s="11">
        <v>117970</v>
      </c>
      <c r="I86" s="11">
        <v>117951</v>
      </c>
      <c r="J86" s="11">
        <v>117935</v>
      </c>
      <c r="K86" s="11">
        <v>117921</v>
      </c>
      <c r="L86" s="11">
        <v>117876</v>
      </c>
      <c r="M86" s="11">
        <v>117856</v>
      </c>
      <c r="N86" s="11">
        <v>117830</v>
      </c>
      <c r="O86" s="11">
        <v>117826</v>
      </c>
      <c r="P86" s="1">
        <f t="shared" si="6"/>
        <v>17.0625</v>
      </c>
      <c r="Q86" s="2">
        <f t="shared" si="5"/>
        <v>1.4481099248043726E-4</v>
      </c>
      <c r="R86" s="1">
        <f t="shared" si="7"/>
        <v>20.764444444444443</v>
      </c>
      <c r="S86" s="2">
        <f t="shared" si="8"/>
        <v>1.7622973235486601E-4</v>
      </c>
    </row>
    <row r="87" spans="1:19" x14ac:dyDescent="0.25">
      <c r="A87" s="11" t="s">
        <v>92</v>
      </c>
      <c r="B87" s="11" t="s">
        <v>93</v>
      </c>
      <c r="C87" s="13" t="s">
        <v>29</v>
      </c>
      <c r="D87" s="11" t="s">
        <v>100</v>
      </c>
      <c r="E87" s="11" t="s">
        <v>31</v>
      </c>
      <c r="F87" s="11">
        <v>58974</v>
      </c>
      <c r="G87" s="11">
        <v>58076</v>
      </c>
      <c r="H87" s="11">
        <v>58061</v>
      </c>
      <c r="I87" s="11">
        <v>58061</v>
      </c>
      <c r="J87" s="11">
        <v>58061</v>
      </c>
      <c r="K87" s="11">
        <v>58061</v>
      </c>
      <c r="L87" s="11">
        <v>58061</v>
      </c>
      <c r="M87" s="11">
        <v>58061</v>
      </c>
      <c r="N87" s="11">
        <v>58061</v>
      </c>
      <c r="O87" s="11">
        <v>58061</v>
      </c>
      <c r="P87" s="1">
        <f t="shared" si="6"/>
        <v>0.9375</v>
      </c>
      <c r="Q87" s="2">
        <f t="shared" si="5"/>
        <v>1.6146811112450698E-5</v>
      </c>
      <c r="R87" s="1">
        <f t="shared" si="7"/>
        <v>2.8288888888888888</v>
      </c>
      <c r="S87" s="2">
        <f t="shared" si="8"/>
        <v>4.872270351679938E-5</v>
      </c>
    </row>
    <row r="88" spans="1:19" x14ac:dyDescent="0.25">
      <c r="A88" s="11" t="s">
        <v>92</v>
      </c>
      <c r="B88" s="11" t="s">
        <v>93</v>
      </c>
      <c r="C88" s="13" t="s">
        <v>233</v>
      </c>
      <c r="D88" s="11" t="s">
        <v>252</v>
      </c>
      <c r="E88" s="11" t="s">
        <v>235</v>
      </c>
      <c r="F88" s="11">
        <v>309695</v>
      </c>
      <c r="G88" s="11">
        <v>308028</v>
      </c>
      <c r="H88" s="11">
        <v>308024</v>
      </c>
      <c r="I88" s="11">
        <v>308014</v>
      </c>
      <c r="J88" s="11">
        <v>308002</v>
      </c>
      <c r="K88" s="11">
        <v>307851</v>
      </c>
      <c r="L88" s="11">
        <v>307767</v>
      </c>
      <c r="M88" s="11">
        <v>307717</v>
      </c>
      <c r="N88" s="11">
        <v>307717</v>
      </c>
      <c r="O88" s="11">
        <v>307715</v>
      </c>
      <c r="P88" s="1">
        <f t="shared" si="6"/>
        <v>24.0625</v>
      </c>
      <c r="Q88" s="2">
        <f t="shared" si="5"/>
        <v>7.8197357944851572E-5</v>
      </c>
      <c r="R88" s="1">
        <f t="shared" si="7"/>
        <v>25.093333333333334</v>
      </c>
      <c r="S88" s="2">
        <f t="shared" si="8"/>
        <v>8.1547319218540961E-5</v>
      </c>
    </row>
    <row r="89" spans="1:19" x14ac:dyDescent="0.25">
      <c r="A89" s="11" t="s">
        <v>92</v>
      </c>
      <c r="B89" s="11" t="s">
        <v>93</v>
      </c>
      <c r="C89" s="13" t="s">
        <v>32</v>
      </c>
      <c r="D89" s="11" t="s">
        <v>101</v>
      </c>
      <c r="E89" s="11" t="s">
        <v>34</v>
      </c>
      <c r="F89" s="11">
        <v>198325</v>
      </c>
      <c r="G89" s="11">
        <v>197462</v>
      </c>
      <c r="H89" s="11">
        <v>197458</v>
      </c>
      <c r="I89" s="11">
        <v>197458</v>
      </c>
      <c r="J89" s="11">
        <v>197455</v>
      </c>
      <c r="K89" s="11">
        <v>197452</v>
      </c>
      <c r="L89" s="11">
        <v>197445</v>
      </c>
      <c r="M89" s="11">
        <v>197445</v>
      </c>
      <c r="N89" s="11">
        <v>197445</v>
      </c>
      <c r="O89" s="11">
        <v>197443</v>
      </c>
      <c r="P89" s="1">
        <f t="shared" si="6"/>
        <v>1.375</v>
      </c>
      <c r="Q89" s="2">
        <f t="shared" si="5"/>
        <v>6.9640351899029085E-6</v>
      </c>
      <c r="R89" s="1">
        <f t="shared" si="7"/>
        <v>3.14</v>
      </c>
      <c r="S89" s="2">
        <f t="shared" si="8"/>
        <v>1.5903323997305551E-5</v>
      </c>
    </row>
    <row r="90" spans="1:19" x14ac:dyDescent="0.25">
      <c r="A90" s="11" t="s">
        <v>92</v>
      </c>
      <c r="B90" s="11" t="s">
        <v>93</v>
      </c>
      <c r="C90" s="13" t="s">
        <v>35</v>
      </c>
      <c r="D90" s="11" t="s">
        <v>102</v>
      </c>
      <c r="E90" s="11" t="s">
        <v>37</v>
      </c>
      <c r="F90" s="11">
        <v>12207</v>
      </c>
      <c r="G90" s="11">
        <v>12186</v>
      </c>
      <c r="H90" s="11">
        <v>12184</v>
      </c>
      <c r="I90" s="11">
        <v>12184</v>
      </c>
      <c r="J90" s="11">
        <v>12184</v>
      </c>
      <c r="K90" s="11">
        <v>12184</v>
      </c>
      <c r="L90" s="11">
        <v>12184</v>
      </c>
      <c r="M90" s="11">
        <v>12184</v>
      </c>
      <c r="N90" s="11">
        <v>12184</v>
      </c>
      <c r="O90" s="11">
        <v>12184</v>
      </c>
      <c r="P90" s="1">
        <f t="shared" si="6"/>
        <v>0.125</v>
      </c>
      <c r="Q90" s="2">
        <f t="shared" si="5"/>
        <v>1.0259356533158239E-5</v>
      </c>
      <c r="R90" s="1">
        <f t="shared" si="7"/>
        <v>0.15777777777777777</v>
      </c>
      <c r="S90" s="2">
        <f t="shared" si="8"/>
        <v>1.2949587801853067E-5</v>
      </c>
    </row>
    <row r="91" spans="1:19" x14ac:dyDescent="0.25">
      <c r="A91" s="11" t="s">
        <v>92</v>
      </c>
      <c r="B91" s="11" t="s">
        <v>93</v>
      </c>
      <c r="C91" s="13" t="s">
        <v>38</v>
      </c>
      <c r="D91" s="11" t="s">
        <v>103</v>
      </c>
      <c r="E91" s="11" t="s">
        <v>40</v>
      </c>
      <c r="F91" s="11">
        <v>441246</v>
      </c>
      <c r="G91" s="11">
        <v>438083</v>
      </c>
      <c r="H91" s="11">
        <v>438025</v>
      </c>
      <c r="I91" s="11">
        <v>437873</v>
      </c>
      <c r="J91" s="11">
        <v>437795</v>
      </c>
      <c r="K91" s="11">
        <v>437498</v>
      </c>
      <c r="L91" s="11">
        <v>437414</v>
      </c>
      <c r="M91" s="11">
        <v>437387</v>
      </c>
      <c r="N91" s="11">
        <v>437380</v>
      </c>
      <c r="O91" s="11">
        <v>437380</v>
      </c>
      <c r="P91" s="1">
        <f t="shared" si="6"/>
        <v>60.4375</v>
      </c>
      <c r="Q91" s="2">
        <f t="shared" si="5"/>
        <v>1.3818075815080709E-4</v>
      </c>
      <c r="R91" s="1">
        <f t="shared" si="7"/>
        <v>60.751111111111108</v>
      </c>
      <c r="S91" s="2">
        <f t="shared" si="8"/>
        <v>1.3889778021654192E-4</v>
      </c>
    </row>
    <row r="92" spans="1:19" x14ac:dyDescent="0.25">
      <c r="A92" s="11" t="s">
        <v>92</v>
      </c>
      <c r="B92" s="11" t="s">
        <v>93</v>
      </c>
      <c r="C92" s="13" t="s">
        <v>44</v>
      </c>
      <c r="D92" s="11" t="s">
        <v>104</v>
      </c>
      <c r="E92" s="11" t="s">
        <v>46</v>
      </c>
      <c r="F92" s="11">
        <v>44019</v>
      </c>
      <c r="G92" s="11">
        <v>41588</v>
      </c>
      <c r="H92" s="11">
        <v>41504</v>
      </c>
      <c r="I92" s="11">
        <v>41421</v>
      </c>
      <c r="J92" s="11">
        <v>41417</v>
      </c>
      <c r="K92" s="11">
        <v>41401</v>
      </c>
      <c r="L92" s="11">
        <v>41335</v>
      </c>
      <c r="M92" s="11">
        <v>41334</v>
      </c>
      <c r="N92" s="11">
        <v>41334</v>
      </c>
      <c r="O92" s="11">
        <v>41333</v>
      </c>
      <c r="P92" s="1">
        <f t="shared" si="6"/>
        <v>21.4375</v>
      </c>
      <c r="Q92" s="2">
        <f t="shared" si="5"/>
        <v>5.1865337623690513E-4</v>
      </c>
      <c r="R92" s="1">
        <f t="shared" si="7"/>
        <v>24.457777777777778</v>
      </c>
      <c r="S92" s="2">
        <f t="shared" si="8"/>
        <v>5.9172520208496311E-4</v>
      </c>
    </row>
    <row r="93" spans="1:19" x14ac:dyDescent="0.25">
      <c r="A93" s="11" t="s">
        <v>105</v>
      </c>
      <c r="B93" s="11" t="s">
        <v>106</v>
      </c>
      <c r="C93" s="13" t="s">
        <v>217</v>
      </c>
      <c r="D93" s="11" t="s">
        <v>107</v>
      </c>
      <c r="E93" s="11" t="s">
        <v>16</v>
      </c>
      <c r="F93" s="11">
        <v>4</v>
      </c>
      <c r="G93" s="11">
        <v>4</v>
      </c>
      <c r="H93" s="11">
        <v>4</v>
      </c>
      <c r="I93" s="11">
        <v>4</v>
      </c>
      <c r="J93" s="11">
        <v>4</v>
      </c>
      <c r="K93" s="11">
        <v>4</v>
      </c>
      <c r="L93" s="11">
        <v>4</v>
      </c>
      <c r="M93" s="11">
        <v>4</v>
      </c>
      <c r="N93" s="11">
        <v>4</v>
      </c>
      <c r="O93" s="11">
        <v>4</v>
      </c>
      <c r="P93" s="1">
        <f t="shared" si="6"/>
        <v>0</v>
      </c>
      <c r="Q93" s="2">
        <f t="shared" si="5"/>
        <v>0</v>
      </c>
      <c r="R93" s="1">
        <f t="shared" si="7"/>
        <v>0</v>
      </c>
      <c r="S93" s="2">
        <f t="shared" si="8"/>
        <v>0</v>
      </c>
    </row>
    <row r="94" spans="1:19" x14ac:dyDescent="0.25">
      <c r="A94" s="11" t="s">
        <v>105</v>
      </c>
      <c r="B94" s="11" t="s">
        <v>106</v>
      </c>
      <c r="C94" s="13" t="s">
        <v>219</v>
      </c>
      <c r="D94" s="11" t="s">
        <v>108</v>
      </c>
      <c r="E94" s="11" t="s">
        <v>20</v>
      </c>
      <c r="F94" s="11">
        <v>787172</v>
      </c>
      <c r="G94" s="11">
        <v>786279</v>
      </c>
      <c r="H94" s="11">
        <v>786138</v>
      </c>
      <c r="I94" s="11">
        <v>786091</v>
      </c>
      <c r="J94" s="11">
        <v>786062</v>
      </c>
      <c r="K94" s="11">
        <v>785848</v>
      </c>
      <c r="L94" s="11">
        <v>785649</v>
      </c>
      <c r="M94" s="11">
        <v>785643</v>
      </c>
      <c r="N94" s="11">
        <v>785633</v>
      </c>
      <c r="O94" s="11">
        <v>785629</v>
      </c>
      <c r="P94" s="1">
        <f t="shared" si="6"/>
        <v>46.375</v>
      </c>
      <c r="Q94" s="2">
        <f t="shared" si="5"/>
        <v>5.9029134616975695E-5</v>
      </c>
      <c r="R94" s="1">
        <f t="shared" si="7"/>
        <v>43.206666666666671</v>
      </c>
      <c r="S94" s="2">
        <f t="shared" si="8"/>
        <v>5.4996272625713501E-5</v>
      </c>
    </row>
    <row r="95" spans="1:19" x14ac:dyDescent="0.25">
      <c r="A95" s="11" t="s">
        <v>105</v>
      </c>
      <c r="B95" s="11" t="s">
        <v>106</v>
      </c>
      <c r="C95" s="13" t="s">
        <v>220</v>
      </c>
      <c r="D95" s="11" t="s">
        <v>253</v>
      </c>
      <c r="E95" s="11" t="s">
        <v>222</v>
      </c>
      <c r="F95" s="11">
        <v>1014</v>
      </c>
      <c r="G95" s="11">
        <v>1004</v>
      </c>
      <c r="H95" s="11">
        <v>1004</v>
      </c>
      <c r="I95" s="11">
        <v>1004</v>
      </c>
      <c r="J95" s="11">
        <v>938</v>
      </c>
      <c r="K95" s="11">
        <v>938</v>
      </c>
      <c r="L95" s="11">
        <v>931</v>
      </c>
      <c r="M95" s="11">
        <v>931</v>
      </c>
      <c r="N95" s="11">
        <v>931</v>
      </c>
      <c r="O95" s="11">
        <v>931</v>
      </c>
      <c r="P95" s="1">
        <f t="shared" si="6"/>
        <v>8.6875</v>
      </c>
      <c r="Q95" s="2">
        <f t="shared" si="5"/>
        <v>9.3313641245972075E-3</v>
      </c>
      <c r="R95" s="1">
        <f t="shared" si="7"/>
        <v>7.7444444444444445</v>
      </c>
      <c r="S95" s="2">
        <f t="shared" si="8"/>
        <v>8.3184150853323792E-3</v>
      </c>
    </row>
    <row r="96" spans="1:19" x14ac:dyDescent="0.25">
      <c r="A96" s="11" t="s">
        <v>105</v>
      </c>
      <c r="B96" s="11" t="s">
        <v>106</v>
      </c>
      <c r="C96" s="13" t="s">
        <v>273</v>
      </c>
      <c r="D96" s="11" t="s">
        <v>287</v>
      </c>
      <c r="E96" s="11" t="s">
        <v>302</v>
      </c>
      <c r="F96" s="11">
        <v>1354678</v>
      </c>
      <c r="G96" s="11">
        <v>1348386</v>
      </c>
      <c r="H96" s="11">
        <v>1347812</v>
      </c>
      <c r="I96" s="11">
        <v>1347158</v>
      </c>
      <c r="J96" s="11">
        <v>1347006</v>
      </c>
      <c r="K96" s="11">
        <v>1346346</v>
      </c>
      <c r="L96" s="11">
        <v>1345532</v>
      </c>
      <c r="M96" s="11">
        <v>1345207</v>
      </c>
      <c r="N96" s="11">
        <v>1345198</v>
      </c>
      <c r="O96" s="11">
        <v>1345185</v>
      </c>
      <c r="P96" s="1">
        <f t="shared" si="6"/>
        <v>271.3125</v>
      </c>
      <c r="Q96" s="2">
        <f t="shared" si="5"/>
        <v>2.0169158888926059E-4</v>
      </c>
      <c r="R96" s="1">
        <f t="shared" si="7"/>
        <v>255.14888888888891</v>
      </c>
      <c r="S96" s="2">
        <f t="shared" si="8"/>
        <v>1.8967568690469259E-4</v>
      </c>
    </row>
    <row r="97" spans="1:19" x14ac:dyDescent="0.25">
      <c r="A97" s="11" t="s">
        <v>105</v>
      </c>
      <c r="B97" s="11" t="s">
        <v>106</v>
      </c>
      <c r="C97" s="13" t="s">
        <v>275</v>
      </c>
      <c r="D97" s="11" t="s">
        <v>288</v>
      </c>
      <c r="E97" s="11" t="s">
        <v>277</v>
      </c>
      <c r="F97" s="11">
        <v>2575204</v>
      </c>
      <c r="G97" s="11">
        <v>2567287</v>
      </c>
      <c r="H97" s="11">
        <v>2565271</v>
      </c>
      <c r="I97" s="11">
        <v>2564716</v>
      </c>
      <c r="J97" s="11">
        <v>2564715</v>
      </c>
      <c r="K97" s="11">
        <v>2564155</v>
      </c>
      <c r="L97" s="11">
        <v>2563315</v>
      </c>
      <c r="M97" s="11">
        <v>2563306</v>
      </c>
      <c r="N97" s="11">
        <v>2563284</v>
      </c>
      <c r="O97" s="11">
        <v>2563256</v>
      </c>
      <c r="P97" s="1">
        <f t="shared" si="6"/>
        <v>288.625</v>
      </c>
      <c r="Q97" s="2">
        <f t="shared" si="5"/>
        <v>1.1260092632183442E-4</v>
      </c>
      <c r="R97" s="1">
        <f t="shared" si="7"/>
        <v>274.14888888888891</v>
      </c>
      <c r="S97" s="2">
        <f t="shared" si="8"/>
        <v>1.0695337839407727E-4</v>
      </c>
    </row>
    <row r="98" spans="1:19" x14ac:dyDescent="0.25">
      <c r="A98" s="11" t="s">
        <v>105</v>
      </c>
      <c r="B98" s="11" t="s">
        <v>106</v>
      </c>
      <c r="C98" s="13" t="s">
        <v>223</v>
      </c>
      <c r="D98" s="11" t="s">
        <v>109</v>
      </c>
      <c r="E98" s="11" t="s">
        <v>22</v>
      </c>
      <c r="F98" s="11">
        <v>2055688</v>
      </c>
      <c r="G98" s="11">
        <v>2048224</v>
      </c>
      <c r="H98" s="11">
        <v>2047911</v>
      </c>
      <c r="I98" s="11">
        <v>2047550</v>
      </c>
      <c r="J98" s="11">
        <v>2045162</v>
      </c>
      <c r="K98" s="11">
        <v>2044415</v>
      </c>
      <c r="L98" s="11">
        <v>2042860</v>
      </c>
      <c r="M98" s="11">
        <v>2042793</v>
      </c>
      <c r="N98" s="11">
        <v>2042793</v>
      </c>
      <c r="O98" s="11">
        <v>2042778</v>
      </c>
      <c r="P98" s="1">
        <f t="shared" si="6"/>
        <v>516.375</v>
      </c>
      <c r="Q98" s="2">
        <f t="shared" ref="Q98:Q129" si="9">P98/O98</f>
        <v>2.5278077206627444E-4</v>
      </c>
      <c r="R98" s="1">
        <f t="shared" si="7"/>
        <v>475.58666666666664</v>
      </c>
      <c r="S98" s="2">
        <f t="shared" si="8"/>
        <v>2.3281368149973548E-4</v>
      </c>
    </row>
    <row r="99" spans="1:19" x14ac:dyDescent="0.25">
      <c r="A99" s="11" t="s">
        <v>105</v>
      </c>
      <c r="B99" s="11" t="s">
        <v>106</v>
      </c>
      <c r="C99" s="13" t="s">
        <v>224</v>
      </c>
      <c r="D99" s="11" t="s">
        <v>110</v>
      </c>
      <c r="E99" s="11" t="s">
        <v>24</v>
      </c>
      <c r="F99" s="11">
        <v>445175</v>
      </c>
      <c r="G99" s="11">
        <v>443284</v>
      </c>
      <c r="H99" s="11">
        <v>443109</v>
      </c>
      <c r="I99" s="11">
        <v>441867</v>
      </c>
      <c r="J99" s="11">
        <v>441867</v>
      </c>
      <c r="K99" s="11">
        <v>441348</v>
      </c>
      <c r="L99" s="11">
        <v>440964</v>
      </c>
      <c r="M99" s="11">
        <v>440856</v>
      </c>
      <c r="N99" s="11">
        <v>440846</v>
      </c>
      <c r="O99" s="11">
        <v>440839</v>
      </c>
      <c r="P99" s="1">
        <f t="shared" si="6"/>
        <v>237.8125</v>
      </c>
      <c r="Q99" s="2">
        <f t="shared" si="9"/>
        <v>5.3945431325268408E-4</v>
      </c>
      <c r="R99" s="1">
        <f t="shared" si="7"/>
        <v>215.5911111111111</v>
      </c>
      <c r="S99" s="2">
        <f t="shared" si="8"/>
        <v>4.890472737464496E-4</v>
      </c>
    </row>
    <row r="100" spans="1:19" x14ac:dyDescent="0.25">
      <c r="A100" s="11" t="s">
        <v>105</v>
      </c>
      <c r="B100" s="11" t="s">
        <v>106</v>
      </c>
      <c r="C100" s="13" t="s">
        <v>225</v>
      </c>
      <c r="D100" s="11" t="s">
        <v>111</v>
      </c>
      <c r="E100" s="11" t="s">
        <v>26</v>
      </c>
      <c r="F100" s="11">
        <v>2487</v>
      </c>
      <c r="G100" s="11">
        <v>2487</v>
      </c>
      <c r="H100" s="11">
        <v>2487</v>
      </c>
      <c r="I100" s="11">
        <v>2487</v>
      </c>
      <c r="J100" s="11">
        <v>2487</v>
      </c>
      <c r="K100" s="11">
        <v>2487</v>
      </c>
      <c r="L100" s="11">
        <v>2487</v>
      </c>
      <c r="M100" s="11">
        <v>2487</v>
      </c>
      <c r="N100" s="11">
        <v>2487</v>
      </c>
      <c r="O100" s="11">
        <v>2487</v>
      </c>
      <c r="P100" s="1">
        <f t="shared" si="6"/>
        <v>0</v>
      </c>
      <c r="Q100" s="2">
        <f t="shared" si="9"/>
        <v>0</v>
      </c>
      <c r="R100" s="1">
        <f t="shared" si="7"/>
        <v>0</v>
      </c>
      <c r="S100" s="2">
        <f t="shared" si="8"/>
        <v>0</v>
      </c>
    </row>
    <row r="101" spans="1:19" x14ac:dyDescent="0.25">
      <c r="A101" s="11" t="s">
        <v>105</v>
      </c>
      <c r="B101" s="11" t="s">
        <v>106</v>
      </c>
      <c r="C101" s="13" t="s">
        <v>226</v>
      </c>
      <c r="D101" s="11" t="s">
        <v>254</v>
      </c>
      <c r="E101" s="11" t="s">
        <v>228</v>
      </c>
      <c r="F101" s="11">
        <v>2823837</v>
      </c>
      <c r="G101" s="11">
        <v>2819486</v>
      </c>
      <c r="H101" s="11">
        <v>2819037</v>
      </c>
      <c r="I101" s="11">
        <v>2818970</v>
      </c>
      <c r="J101" s="11">
        <v>2818970</v>
      </c>
      <c r="K101" s="11">
        <v>2818659</v>
      </c>
      <c r="L101" s="11">
        <v>2817956</v>
      </c>
      <c r="M101" s="11">
        <v>2817881</v>
      </c>
      <c r="N101" s="11">
        <v>2817859</v>
      </c>
      <c r="O101" s="11">
        <v>2817821</v>
      </c>
      <c r="P101" s="1">
        <f t="shared" si="6"/>
        <v>114.3125</v>
      </c>
      <c r="Q101" s="2">
        <f t="shared" si="9"/>
        <v>4.0567693973463892E-5</v>
      </c>
      <c r="R101" s="1">
        <f t="shared" si="7"/>
        <v>111.28</v>
      </c>
      <c r="S101" s="2">
        <f t="shared" si="8"/>
        <v>3.9491507799821207E-5</v>
      </c>
    </row>
    <row r="102" spans="1:19" x14ac:dyDescent="0.25">
      <c r="A102" s="11" t="s">
        <v>105</v>
      </c>
      <c r="B102" s="11" t="s">
        <v>106</v>
      </c>
      <c r="C102" s="13" t="s">
        <v>229</v>
      </c>
      <c r="D102" s="11" t="s">
        <v>255</v>
      </c>
      <c r="E102" s="11" t="s">
        <v>231</v>
      </c>
      <c r="F102" s="11">
        <v>1595327</v>
      </c>
      <c r="G102" s="11">
        <v>1592343</v>
      </c>
      <c r="H102" s="11">
        <v>1592096</v>
      </c>
      <c r="I102" s="11">
        <v>1591523</v>
      </c>
      <c r="J102" s="11">
        <v>1591517</v>
      </c>
      <c r="K102" s="11">
        <v>1591321</v>
      </c>
      <c r="L102" s="11">
        <v>1590878</v>
      </c>
      <c r="M102" s="11">
        <v>1590597</v>
      </c>
      <c r="N102" s="11">
        <v>1590580</v>
      </c>
      <c r="O102" s="11">
        <v>1590525</v>
      </c>
      <c r="P102" s="1">
        <f t="shared" si="6"/>
        <v>168.4375</v>
      </c>
      <c r="Q102" s="2">
        <f t="shared" si="9"/>
        <v>1.0590056742270634E-4</v>
      </c>
      <c r="R102" s="1">
        <f t="shared" si="7"/>
        <v>156.35333333333335</v>
      </c>
      <c r="S102" s="2">
        <f t="shared" si="8"/>
        <v>9.8302971241152047E-5</v>
      </c>
    </row>
    <row r="103" spans="1:19" x14ac:dyDescent="0.25">
      <c r="A103" s="11" t="s">
        <v>105</v>
      </c>
      <c r="B103" s="11" t="s">
        <v>106</v>
      </c>
      <c r="C103" s="13" t="s">
        <v>29</v>
      </c>
      <c r="D103" s="11" t="s">
        <v>112</v>
      </c>
      <c r="E103" s="11" t="s">
        <v>31</v>
      </c>
      <c r="F103" s="11">
        <v>389254</v>
      </c>
      <c r="G103" s="11">
        <v>359401</v>
      </c>
      <c r="H103" s="11">
        <v>359038</v>
      </c>
      <c r="I103" s="11">
        <v>358667</v>
      </c>
      <c r="J103" s="11">
        <v>358667</v>
      </c>
      <c r="K103" s="11">
        <v>357815</v>
      </c>
      <c r="L103" s="11">
        <v>352394</v>
      </c>
      <c r="M103" s="11">
        <v>351747</v>
      </c>
      <c r="N103" s="11">
        <v>351689</v>
      </c>
      <c r="O103" s="11">
        <v>351660</v>
      </c>
      <c r="P103" s="1">
        <f t="shared" si="6"/>
        <v>551.0625</v>
      </c>
      <c r="Q103" s="2">
        <f t="shared" si="9"/>
        <v>1.567032076437468E-3</v>
      </c>
      <c r="R103" s="1">
        <f t="shared" si="7"/>
        <v>556.17333333333329</v>
      </c>
      <c r="S103" s="2">
        <f t="shared" si="8"/>
        <v>1.5815655273085745E-3</v>
      </c>
    </row>
    <row r="104" spans="1:19" x14ac:dyDescent="0.25">
      <c r="A104" s="11" t="s">
        <v>105</v>
      </c>
      <c r="B104" s="11" t="s">
        <v>106</v>
      </c>
      <c r="C104" s="13" t="s">
        <v>233</v>
      </c>
      <c r="D104" s="11" t="s">
        <v>256</v>
      </c>
      <c r="E104" s="11" t="s">
        <v>235</v>
      </c>
      <c r="F104" s="11">
        <v>1085318</v>
      </c>
      <c r="G104" s="11">
        <v>1084689</v>
      </c>
      <c r="H104" s="11">
        <v>1084635</v>
      </c>
      <c r="I104" s="11">
        <v>1084566</v>
      </c>
      <c r="J104" s="11">
        <v>1084566</v>
      </c>
      <c r="K104" s="11">
        <v>1084502</v>
      </c>
      <c r="L104" s="11">
        <v>1084435</v>
      </c>
      <c r="M104" s="11">
        <v>1084386</v>
      </c>
      <c r="N104" s="11">
        <v>1084386</v>
      </c>
      <c r="O104" s="11">
        <v>1084384</v>
      </c>
      <c r="P104" s="1">
        <f t="shared" si="6"/>
        <v>26.4375</v>
      </c>
      <c r="Q104" s="2">
        <f t="shared" si="9"/>
        <v>2.4380201109570041E-5</v>
      </c>
      <c r="R104" s="1">
        <f t="shared" si="7"/>
        <v>24.897777777777776</v>
      </c>
      <c r="S104" s="2">
        <f t="shared" si="8"/>
        <v>2.296029614765413E-5</v>
      </c>
    </row>
    <row r="105" spans="1:19" x14ac:dyDescent="0.25">
      <c r="A105" s="11" t="s">
        <v>105</v>
      </c>
      <c r="B105" s="11" t="s">
        <v>106</v>
      </c>
      <c r="C105" s="13" t="s">
        <v>32</v>
      </c>
      <c r="D105" s="11" t="s">
        <v>113</v>
      </c>
      <c r="E105" s="11" t="s">
        <v>34</v>
      </c>
      <c r="F105" s="11">
        <v>1058024</v>
      </c>
      <c r="G105" s="11">
        <v>1043314</v>
      </c>
      <c r="H105" s="11">
        <v>1042983</v>
      </c>
      <c r="I105" s="11">
        <v>1042657</v>
      </c>
      <c r="J105" s="11">
        <v>1042653</v>
      </c>
      <c r="K105" s="11">
        <v>1042170</v>
      </c>
      <c r="L105" s="11">
        <v>1040129</v>
      </c>
      <c r="M105" s="11">
        <v>1038724</v>
      </c>
      <c r="N105" s="11">
        <v>1038699</v>
      </c>
      <c r="O105" s="11">
        <v>1038698</v>
      </c>
      <c r="P105" s="1">
        <f t="shared" si="6"/>
        <v>398.5</v>
      </c>
      <c r="Q105" s="2">
        <f t="shared" si="9"/>
        <v>3.836533814448473E-4</v>
      </c>
      <c r="R105" s="1">
        <f t="shared" si="7"/>
        <v>386.9111111111111</v>
      </c>
      <c r="S105" s="2">
        <f t="shared" si="8"/>
        <v>3.7249625118283765E-4</v>
      </c>
    </row>
    <row r="106" spans="1:19" x14ac:dyDescent="0.25">
      <c r="A106" s="11" t="s">
        <v>105</v>
      </c>
      <c r="B106" s="11" t="s">
        <v>106</v>
      </c>
      <c r="C106" s="13" t="s">
        <v>35</v>
      </c>
      <c r="D106" s="11" t="s">
        <v>114</v>
      </c>
      <c r="E106" s="11" t="s">
        <v>37</v>
      </c>
      <c r="F106" s="11">
        <v>94254</v>
      </c>
      <c r="G106" s="11">
        <v>94034</v>
      </c>
      <c r="H106" s="11">
        <v>94028</v>
      </c>
      <c r="I106" s="11">
        <v>94028</v>
      </c>
      <c r="J106" s="11">
        <v>94028</v>
      </c>
      <c r="K106" s="11">
        <v>94024</v>
      </c>
      <c r="L106" s="11">
        <v>94024</v>
      </c>
      <c r="M106" s="11">
        <v>94024</v>
      </c>
      <c r="N106" s="11">
        <v>94024</v>
      </c>
      <c r="O106" s="11">
        <v>94024</v>
      </c>
      <c r="P106" s="1">
        <f t="shared" si="6"/>
        <v>0.625</v>
      </c>
      <c r="Q106" s="2">
        <f t="shared" si="9"/>
        <v>6.6472390028077936E-6</v>
      </c>
      <c r="R106" s="1">
        <f t="shared" si="7"/>
        <v>1.0444444444444445</v>
      </c>
      <c r="S106" s="2">
        <f t="shared" si="8"/>
        <v>1.1108274955803247E-5</v>
      </c>
    </row>
    <row r="107" spans="1:19" x14ac:dyDescent="0.25">
      <c r="A107" s="11" t="s">
        <v>105</v>
      </c>
      <c r="B107" s="11" t="s">
        <v>106</v>
      </c>
      <c r="C107" s="13" t="s">
        <v>38</v>
      </c>
      <c r="D107" s="11" t="s">
        <v>115</v>
      </c>
      <c r="E107" s="11" t="s">
        <v>40</v>
      </c>
      <c r="F107" s="11">
        <v>3378360</v>
      </c>
      <c r="G107" s="11">
        <v>3362078</v>
      </c>
      <c r="H107" s="11">
        <v>3359958</v>
      </c>
      <c r="I107" s="11">
        <v>3359037</v>
      </c>
      <c r="J107" s="11">
        <v>3359002</v>
      </c>
      <c r="K107" s="11">
        <v>3358039</v>
      </c>
      <c r="L107" s="11">
        <v>3356702</v>
      </c>
      <c r="M107" s="11">
        <v>3356682</v>
      </c>
      <c r="N107" s="11">
        <v>3356675</v>
      </c>
      <c r="O107" s="11">
        <v>3356660</v>
      </c>
      <c r="P107" s="1">
        <f t="shared" si="6"/>
        <v>400.0625</v>
      </c>
      <c r="Q107" s="2">
        <f t="shared" si="9"/>
        <v>1.1918469550088481E-4</v>
      </c>
      <c r="R107" s="1">
        <f t="shared" si="7"/>
        <v>391.79333333333329</v>
      </c>
      <c r="S107" s="2">
        <f t="shared" si="8"/>
        <v>1.1672118514634586E-4</v>
      </c>
    </row>
    <row r="108" spans="1:19" x14ac:dyDescent="0.25">
      <c r="A108" s="11" t="s">
        <v>105</v>
      </c>
      <c r="B108" s="11" t="s">
        <v>106</v>
      </c>
      <c r="C108" s="13" t="s">
        <v>44</v>
      </c>
      <c r="D108" s="11" t="s">
        <v>116</v>
      </c>
      <c r="E108" s="11" t="s">
        <v>46</v>
      </c>
      <c r="F108" s="11">
        <v>425480</v>
      </c>
      <c r="G108" s="11">
        <v>424453</v>
      </c>
      <c r="H108" s="11">
        <v>424352</v>
      </c>
      <c r="I108" s="11">
        <v>424349</v>
      </c>
      <c r="J108" s="11">
        <v>424346</v>
      </c>
      <c r="K108" s="11">
        <v>424335</v>
      </c>
      <c r="L108" s="11">
        <v>424281</v>
      </c>
      <c r="M108" s="11">
        <v>424185</v>
      </c>
      <c r="N108" s="11">
        <v>424185</v>
      </c>
      <c r="O108" s="11">
        <v>424183</v>
      </c>
      <c r="P108" s="1">
        <f t="shared" si="6"/>
        <v>23.25</v>
      </c>
      <c r="Q108" s="2">
        <f t="shared" si="9"/>
        <v>5.4811248918509225E-5</v>
      </c>
      <c r="R108" s="1">
        <f t="shared" si="7"/>
        <v>22.948888888888888</v>
      </c>
      <c r="S108" s="2">
        <f t="shared" si="8"/>
        <v>5.4101387582455892E-5</v>
      </c>
    </row>
    <row r="109" spans="1:19" x14ac:dyDescent="0.25">
      <c r="A109" s="11" t="s">
        <v>105</v>
      </c>
      <c r="B109" s="11" t="s">
        <v>106</v>
      </c>
      <c r="C109" s="13" t="s">
        <v>47</v>
      </c>
      <c r="D109" s="11" t="s">
        <v>117</v>
      </c>
      <c r="E109" s="11" t="s">
        <v>49</v>
      </c>
      <c r="F109" s="11">
        <v>516849</v>
      </c>
      <c r="G109" s="11">
        <v>515126</v>
      </c>
      <c r="H109" s="11">
        <v>515124</v>
      </c>
      <c r="I109" s="11">
        <v>515124</v>
      </c>
      <c r="J109" s="11">
        <v>515124</v>
      </c>
      <c r="K109" s="11">
        <v>515122</v>
      </c>
      <c r="L109" s="11">
        <v>515122</v>
      </c>
      <c r="M109" s="11">
        <v>515122</v>
      </c>
      <c r="N109" s="11">
        <v>515122</v>
      </c>
      <c r="O109" s="11">
        <v>515122</v>
      </c>
      <c r="P109" s="1">
        <f t="shared" si="6"/>
        <v>0.25</v>
      </c>
      <c r="Q109" s="2">
        <f t="shared" si="9"/>
        <v>4.8532192373845417E-7</v>
      </c>
      <c r="R109" s="1">
        <f t="shared" si="7"/>
        <v>4.0511111111111111</v>
      </c>
      <c r="S109" s="2">
        <f t="shared" si="8"/>
        <v>7.8643721508906835E-6</v>
      </c>
    </row>
    <row r="110" spans="1:19" x14ac:dyDescent="0.25">
      <c r="A110" s="11" t="s">
        <v>118</v>
      </c>
      <c r="B110" s="11" t="s">
        <v>119</v>
      </c>
      <c r="C110" s="13" t="s">
        <v>219</v>
      </c>
      <c r="D110" s="11" t="s">
        <v>120</v>
      </c>
      <c r="E110" s="11" t="s">
        <v>20</v>
      </c>
      <c r="F110" s="11">
        <v>208</v>
      </c>
      <c r="G110" s="11">
        <v>208</v>
      </c>
      <c r="H110" s="11">
        <v>208</v>
      </c>
      <c r="I110" s="11">
        <v>208</v>
      </c>
      <c r="J110" s="11">
        <v>208</v>
      </c>
      <c r="K110" s="11">
        <v>208</v>
      </c>
      <c r="L110" s="11">
        <v>208</v>
      </c>
      <c r="M110" s="11">
        <v>208</v>
      </c>
      <c r="N110" s="11">
        <v>208</v>
      </c>
      <c r="O110" s="11">
        <v>208</v>
      </c>
      <c r="P110" s="1">
        <f t="shared" si="6"/>
        <v>0</v>
      </c>
      <c r="Q110" s="2">
        <f t="shared" si="9"/>
        <v>0</v>
      </c>
      <c r="R110" s="1">
        <f t="shared" si="7"/>
        <v>0</v>
      </c>
      <c r="S110" s="2">
        <f t="shared" si="8"/>
        <v>0</v>
      </c>
    </row>
    <row r="111" spans="1:19" x14ac:dyDescent="0.25">
      <c r="A111" s="11" t="s">
        <v>118</v>
      </c>
      <c r="B111" s="11" t="s">
        <v>119</v>
      </c>
      <c r="C111" s="13" t="s">
        <v>220</v>
      </c>
      <c r="D111" s="11" t="s">
        <v>257</v>
      </c>
      <c r="E111" s="11" t="s">
        <v>222</v>
      </c>
      <c r="F111" s="11">
        <v>2793</v>
      </c>
      <c r="G111" s="11">
        <v>2519</v>
      </c>
      <c r="H111" s="11">
        <v>2519</v>
      </c>
      <c r="I111" s="11">
        <v>2494</v>
      </c>
      <c r="J111" s="11">
        <v>2493</v>
      </c>
      <c r="K111" s="11">
        <v>2493</v>
      </c>
      <c r="L111" s="11">
        <v>2492</v>
      </c>
      <c r="M111" s="11">
        <v>2473</v>
      </c>
      <c r="N111" s="11">
        <v>2473</v>
      </c>
      <c r="O111" s="11">
        <v>2473</v>
      </c>
      <c r="P111" s="1">
        <f t="shared" si="6"/>
        <v>5.6875</v>
      </c>
      <c r="Q111" s="2">
        <f t="shared" si="9"/>
        <v>2.2998382531338457E-3</v>
      </c>
      <c r="R111" s="1">
        <f t="shared" si="7"/>
        <v>5.6644444444444453</v>
      </c>
      <c r="S111" s="2">
        <f t="shared" si="8"/>
        <v>2.2905153434874424E-3</v>
      </c>
    </row>
    <row r="112" spans="1:19" x14ac:dyDescent="0.25">
      <c r="A112" s="11" t="s">
        <v>118</v>
      </c>
      <c r="B112" s="11" t="s">
        <v>119</v>
      </c>
      <c r="C112" s="13" t="s">
        <v>273</v>
      </c>
      <c r="D112" s="11" t="s">
        <v>289</v>
      </c>
      <c r="E112" s="11" t="s">
        <v>302</v>
      </c>
      <c r="F112" s="11">
        <v>1058051</v>
      </c>
      <c r="G112" s="11">
        <v>1044960</v>
      </c>
      <c r="H112" s="11">
        <v>1042988</v>
      </c>
      <c r="I112" s="11">
        <v>1041263</v>
      </c>
      <c r="J112" s="11">
        <v>1041066</v>
      </c>
      <c r="K112" s="11">
        <v>1040612</v>
      </c>
      <c r="L112" s="11">
        <v>1040149</v>
      </c>
      <c r="M112" s="11">
        <v>1039833</v>
      </c>
      <c r="N112" s="11">
        <v>1039762</v>
      </c>
      <c r="O112" s="11">
        <v>1039742</v>
      </c>
      <c r="P112" s="1">
        <f t="shared" si="6"/>
        <v>470.4375</v>
      </c>
      <c r="Q112" s="2">
        <f t="shared" si="9"/>
        <v>4.5245599389079214E-4</v>
      </c>
      <c r="R112" s="1">
        <f t="shared" si="7"/>
        <v>447.25777777777773</v>
      </c>
      <c r="S112" s="2">
        <f t="shared" si="8"/>
        <v>4.3016226888764494E-4</v>
      </c>
    </row>
    <row r="113" spans="1:19" x14ac:dyDescent="0.25">
      <c r="A113" s="11" t="s">
        <v>118</v>
      </c>
      <c r="B113" s="11" t="s">
        <v>119</v>
      </c>
      <c r="C113" s="13" t="s">
        <v>275</v>
      </c>
      <c r="D113" s="11" t="s">
        <v>290</v>
      </c>
      <c r="E113" s="11" t="s">
        <v>277</v>
      </c>
      <c r="F113" s="11">
        <v>8698</v>
      </c>
      <c r="G113" s="11">
        <v>8117</v>
      </c>
      <c r="H113" s="11">
        <v>7957</v>
      </c>
      <c r="I113" s="11">
        <v>7946</v>
      </c>
      <c r="J113" s="11">
        <v>7931</v>
      </c>
      <c r="K113" s="11">
        <v>7925</v>
      </c>
      <c r="L113" s="11">
        <v>7924</v>
      </c>
      <c r="M113" s="11">
        <v>7924</v>
      </c>
      <c r="N113" s="11">
        <v>7922</v>
      </c>
      <c r="O113" s="11">
        <v>7922</v>
      </c>
      <c r="P113" s="1">
        <f t="shared" si="6"/>
        <v>13.9375</v>
      </c>
      <c r="Q113" s="2">
        <f t="shared" si="9"/>
        <v>1.7593410754859883E-3</v>
      </c>
      <c r="R113" s="1">
        <f t="shared" si="7"/>
        <v>13.68</v>
      </c>
      <c r="S113" s="2">
        <f t="shared" si="8"/>
        <v>1.726836657409745E-3</v>
      </c>
    </row>
    <row r="114" spans="1:19" x14ac:dyDescent="0.25">
      <c r="A114" s="11" t="s">
        <v>118</v>
      </c>
      <c r="B114" s="11" t="s">
        <v>119</v>
      </c>
      <c r="C114" s="13" t="s">
        <v>223</v>
      </c>
      <c r="D114" s="11" t="s">
        <v>121</v>
      </c>
      <c r="E114" s="11" t="s">
        <v>22</v>
      </c>
      <c r="F114" s="11">
        <v>21345</v>
      </c>
      <c r="G114" s="11">
        <v>18754</v>
      </c>
      <c r="H114" s="11">
        <v>17398</v>
      </c>
      <c r="I114" s="11">
        <v>17191</v>
      </c>
      <c r="J114" s="11">
        <v>16872</v>
      </c>
      <c r="K114" s="11">
        <v>16789</v>
      </c>
      <c r="L114" s="11">
        <v>16788</v>
      </c>
      <c r="M114" s="11">
        <v>16701</v>
      </c>
      <c r="N114" s="11">
        <v>16687</v>
      </c>
      <c r="O114" s="11">
        <v>16687</v>
      </c>
      <c r="P114" s="1">
        <f t="shared" si="6"/>
        <v>168.375</v>
      </c>
      <c r="Q114" s="2">
        <f t="shared" si="9"/>
        <v>1.0090189968238749E-2</v>
      </c>
      <c r="R114" s="1">
        <f t="shared" si="7"/>
        <v>155.42444444444448</v>
      </c>
      <c r="S114" s="2">
        <f t="shared" si="8"/>
        <v>9.3141034604449259E-3</v>
      </c>
    </row>
    <row r="115" spans="1:19" x14ac:dyDescent="0.25">
      <c r="A115" s="11" t="s">
        <v>118</v>
      </c>
      <c r="B115" s="11" t="s">
        <v>119</v>
      </c>
      <c r="C115" s="13" t="s">
        <v>224</v>
      </c>
      <c r="D115" s="11" t="s">
        <v>122</v>
      </c>
      <c r="E115" s="11" t="s">
        <v>24</v>
      </c>
      <c r="F115" s="11">
        <v>753766</v>
      </c>
      <c r="G115" s="11">
        <v>748517</v>
      </c>
      <c r="H115" s="11">
        <v>747574</v>
      </c>
      <c r="I115" s="11">
        <v>747281</v>
      </c>
      <c r="J115" s="11">
        <v>747281</v>
      </c>
      <c r="K115" s="11">
        <v>747151</v>
      </c>
      <c r="L115" s="11">
        <v>745241</v>
      </c>
      <c r="M115" s="11">
        <v>745141</v>
      </c>
      <c r="N115" s="11">
        <v>745138</v>
      </c>
      <c r="O115" s="11">
        <v>745128</v>
      </c>
      <c r="P115" s="1">
        <f t="shared" si="6"/>
        <v>236.5625</v>
      </c>
      <c r="Q115" s="2">
        <f t="shared" si="9"/>
        <v>3.174790103176904E-4</v>
      </c>
      <c r="R115" s="1">
        <f t="shared" si="7"/>
        <v>221.94222222222223</v>
      </c>
      <c r="S115" s="2">
        <f t="shared" si="8"/>
        <v>2.978578475405866E-4</v>
      </c>
    </row>
    <row r="116" spans="1:19" x14ac:dyDescent="0.25">
      <c r="A116" s="11" t="s">
        <v>118</v>
      </c>
      <c r="B116" s="11" t="s">
        <v>119</v>
      </c>
      <c r="C116" s="13" t="s">
        <v>225</v>
      </c>
      <c r="D116" s="11" t="s">
        <v>123</v>
      </c>
      <c r="E116" s="11" t="s">
        <v>26</v>
      </c>
      <c r="F116" s="11">
        <v>383</v>
      </c>
      <c r="G116" s="11">
        <v>105</v>
      </c>
      <c r="H116" s="11">
        <v>105</v>
      </c>
      <c r="I116" s="11">
        <v>100</v>
      </c>
      <c r="J116" s="11">
        <v>100</v>
      </c>
      <c r="K116" s="11">
        <v>97</v>
      </c>
      <c r="L116" s="11">
        <v>97</v>
      </c>
      <c r="M116" s="11">
        <v>97</v>
      </c>
      <c r="N116" s="11">
        <v>97</v>
      </c>
      <c r="O116" s="11">
        <v>97</v>
      </c>
      <c r="P116" s="1">
        <f t="shared" si="6"/>
        <v>0.8125</v>
      </c>
      <c r="Q116" s="2">
        <f t="shared" si="9"/>
        <v>8.3762886597938142E-3</v>
      </c>
      <c r="R116" s="1">
        <f t="shared" si="7"/>
        <v>1.3399999999999999</v>
      </c>
      <c r="S116" s="2">
        <f t="shared" si="8"/>
        <v>1.381443298969072E-2</v>
      </c>
    </row>
    <row r="117" spans="1:19" x14ac:dyDescent="0.25">
      <c r="A117" s="11" t="s">
        <v>118</v>
      </c>
      <c r="B117" s="11" t="s">
        <v>119</v>
      </c>
      <c r="C117" s="13" t="s">
        <v>232</v>
      </c>
      <c r="D117" s="11" t="s">
        <v>124</v>
      </c>
      <c r="E117" s="11" t="s">
        <v>28</v>
      </c>
      <c r="F117" s="11">
        <v>323779</v>
      </c>
      <c r="G117" s="11">
        <v>302254</v>
      </c>
      <c r="H117" s="11">
        <v>300517</v>
      </c>
      <c r="I117" s="11">
        <v>298827</v>
      </c>
      <c r="J117" s="11">
        <v>298778</v>
      </c>
      <c r="K117" s="11">
        <v>296691</v>
      </c>
      <c r="L117" s="11">
        <v>296353</v>
      </c>
      <c r="M117" s="11">
        <v>295238</v>
      </c>
      <c r="N117" s="11">
        <v>295223</v>
      </c>
      <c r="O117" s="11">
        <v>295172</v>
      </c>
      <c r="P117" s="1">
        <f t="shared" si="6"/>
        <v>621.9375</v>
      </c>
      <c r="Q117" s="2">
        <f t="shared" si="9"/>
        <v>2.1070342037862672E-3</v>
      </c>
      <c r="R117" s="1">
        <f t="shared" si="7"/>
        <v>600.66666666666663</v>
      </c>
      <c r="S117" s="2">
        <f t="shared" si="8"/>
        <v>2.0349717001160905E-3</v>
      </c>
    </row>
    <row r="118" spans="1:19" x14ac:dyDescent="0.25">
      <c r="A118" s="11" t="s">
        <v>118</v>
      </c>
      <c r="B118" s="11" t="s">
        <v>119</v>
      </c>
      <c r="C118" s="13" t="s">
        <v>29</v>
      </c>
      <c r="D118" s="11" t="s">
        <v>125</v>
      </c>
      <c r="E118" s="11" t="s">
        <v>31</v>
      </c>
      <c r="F118" s="11">
        <v>4356103</v>
      </c>
      <c r="G118" s="11">
        <v>3407887</v>
      </c>
      <c r="H118" s="11">
        <v>3379751</v>
      </c>
      <c r="I118" s="11">
        <v>3343511</v>
      </c>
      <c r="J118" s="11">
        <v>3336694</v>
      </c>
      <c r="K118" s="11">
        <v>3321200</v>
      </c>
      <c r="L118" s="11">
        <v>3305263</v>
      </c>
      <c r="M118" s="11">
        <v>3298302</v>
      </c>
      <c r="N118" s="11">
        <v>3297278</v>
      </c>
      <c r="O118" s="11">
        <v>3294923</v>
      </c>
      <c r="P118" s="1">
        <f t="shared" si="6"/>
        <v>10250.375</v>
      </c>
      <c r="Q118" s="2">
        <f t="shared" si="9"/>
        <v>3.1109604078759959E-3</v>
      </c>
      <c r="R118" s="1">
        <f t="shared" si="7"/>
        <v>11218.591111111113</v>
      </c>
      <c r="S118" s="2">
        <f t="shared" si="8"/>
        <v>3.404811314592515E-3</v>
      </c>
    </row>
    <row r="119" spans="1:19" x14ac:dyDescent="0.25">
      <c r="A119" s="11" t="s">
        <v>118</v>
      </c>
      <c r="B119" s="11" t="s">
        <v>119</v>
      </c>
      <c r="C119" s="13" t="s">
        <v>233</v>
      </c>
      <c r="D119" s="11" t="s">
        <v>258</v>
      </c>
      <c r="E119" s="11" t="s">
        <v>235</v>
      </c>
      <c r="F119" s="11">
        <v>603077</v>
      </c>
      <c r="G119" s="11">
        <v>592463</v>
      </c>
      <c r="H119" s="11">
        <v>591685</v>
      </c>
      <c r="I119" s="11">
        <v>590775</v>
      </c>
      <c r="J119" s="11">
        <v>590743</v>
      </c>
      <c r="K119" s="11">
        <v>590171</v>
      </c>
      <c r="L119" s="11">
        <v>589421</v>
      </c>
      <c r="M119" s="11">
        <v>588946</v>
      </c>
      <c r="N119" s="11">
        <v>588764</v>
      </c>
      <c r="O119" s="11">
        <v>588750</v>
      </c>
      <c r="P119" s="1">
        <f t="shared" si="6"/>
        <v>332</v>
      </c>
      <c r="Q119" s="2">
        <f t="shared" si="9"/>
        <v>5.6390658174097666E-4</v>
      </c>
      <c r="R119" s="1">
        <f t="shared" si="7"/>
        <v>318.69777777777773</v>
      </c>
      <c r="S119" s="2">
        <f t="shared" si="8"/>
        <v>5.4131257372021691E-4</v>
      </c>
    </row>
    <row r="120" spans="1:19" x14ac:dyDescent="0.25">
      <c r="A120" s="11" t="s">
        <v>118</v>
      </c>
      <c r="B120" s="11" t="s">
        <v>119</v>
      </c>
      <c r="C120" s="13" t="s">
        <v>32</v>
      </c>
      <c r="D120" s="11" t="s">
        <v>126</v>
      </c>
      <c r="E120" s="11" t="s">
        <v>34</v>
      </c>
      <c r="F120" s="11">
        <v>1504355</v>
      </c>
      <c r="G120" s="11">
        <v>1398865</v>
      </c>
      <c r="H120" s="11">
        <v>1388017</v>
      </c>
      <c r="I120" s="11">
        <v>1373204</v>
      </c>
      <c r="J120" s="11">
        <v>1370702</v>
      </c>
      <c r="K120" s="11">
        <v>1364735</v>
      </c>
      <c r="L120" s="11">
        <v>1355737</v>
      </c>
      <c r="M120" s="11">
        <v>1350422</v>
      </c>
      <c r="N120" s="11">
        <v>1350329</v>
      </c>
      <c r="O120" s="11">
        <v>1348690</v>
      </c>
      <c r="P120" s="1">
        <f t="shared" si="6"/>
        <v>4556.125</v>
      </c>
      <c r="Q120" s="2">
        <f t="shared" si="9"/>
        <v>3.3781854985207868E-3</v>
      </c>
      <c r="R120" s="1">
        <f t="shared" si="7"/>
        <v>4284.3111111111111</v>
      </c>
      <c r="S120" s="2">
        <f t="shared" si="8"/>
        <v>3.1766463094640806E-3</v>
      </c>
    </row>
    <row r="121" spans="1:19" x14ac:dyDescent="0.25">
      <c r="A121" s="11" t="s">
        <v>118</v>
      </c>
      <c r="B121" s="11" t="s">
        <v>119</v>
      </c>
      <c r="C121" s="13" t="s">
        <v>38</v>
      </c>
      <c r="D121" s="11" t="s">
        <v>127</v>
      </c>
      <c r="E121" s="11" t="s">
        <v>40</v>
      </c>
      <c r="F121" s="11">
        <v>12959477</v>
      </c>
      <c r="G121" s="11">
        <v>12896521</v>
      </c>
      <c r="H121" s="11">
        <v>12891102</v>
      </c>
      <c r="I121" s="11">
        <v>12884840</v>
      </c>
      <c r="J121" s="11">
        <v>12883283</v>
      </c>
      <c r="K121" s="11">
        <v>12880039</v>
      </c>
      <c r="L121" s="11">
        <v>12875111</v>
      </c>
      <c r="M121" s="11">
        <v>12873697</v>
      </c>
      <c r="N121" s="11">
        <v>12873222</v>
      </c>
      <c r="O121" s="11">
        <v>12872392</v>
      </c>
      <c r="P121" s="1">
        <f t="shared" si="6"/>
        <v>2114.8125</v>
      </c>
      <c r="Q121" s="2">
        <f t="shared" si="9"/>
        <v>1.6429056075980284E-4</v>
      </c>
      <c r="R121" s="1">
        <f t="shared" si="7"/>
        <v>2019.7355555555555</v>
      </c>
      <c r="S121" s="2">
        <f t="shared" si="8"/>
        <v>1.5690444756153756E-4</v>
      </c>
    </row>
    <row r="122" spans="1:19" x14ac:dyDescent="0.25">
      <c r="A122" s="11" t="s">
        <v>118</v>
      </c>
      <c r="B122" s="11" t="s">
        <v>119</v>
      </c>
      <c r="C122" s="13" t="s">
        <v>41</v>
      </c>
      <c r="D122" s="11" t="s">
        <v>128</v>
      </c>
      <c r="E122" s="11" t="s">
        <v>43</v>
      </c>
      <c r="F122" s="11">
        <v>105777</v>
      </c>
      <c r="G122" s="11">
        <v>105753</v>
      </c>
      <c r="H122" s="11">
        <v>105753</v>
      </c>
      <c r="I122" s="11">
        <v>105753</v>
      </c>
      <c r="J122" s="11">
        <v>105753</v>
      </c>
      <c r="K122" s="11">
        <v>105753</v>
      </c>
      <c r="L122" s="11">
        <v>105753</v>
      </c>
      <c r="M122" s="11">
        <v>105753</v>
      </c>
      <c r="N122" s="11">
        <v>105753</v>
      </c>
      <c r="O122" s="11">
        <v>105753</v>
      </c>
      <c r="P122" s="1">
        <f t="shared" si="6"/>
        <v>0</v>
      </c>
      <c r="Q122" s="2">
        <f t="shared" si="9"/>
        <v>0</v>
      </c>
      <c r="R122" s="1">
        <f t="shared" si="7"/>
        <v>5.333333333333333E-2</v>
      </c>
      <c r="S122" s="2">
        <f t="shared" si="8"/>
        <v>5.0431981441030823E-7</v>
      </c>
    </row>
    <row r="123" spans="1:19" x14ac:dyDescent="0.25">
      <c r="A123" s="11" t="s">
        <v>118</v>
      </c>
      <c r="B123" s="11" t="s">
        <v>119</v>
      </c>
      <c r="C123" s="13" t="s">
        <v>44</v>
      </c>
      <c r="D123" s="11" t="s">
        <v>129</v>
      </c>
      <c r="E123" s="11" t="s">
        <v>46</v>
      </c>
      <c r="F123" s="11">
        <v>19569</v>
      </c>
      <c r="G123" s="11">
        <v>19497</v>
      </c>
      <c r="H123" s="11">
        <v>19494</v>
      </c>
      <c r="I123" s="11">
        <v>19491</v>
      </c>
      <c r="J123" s="11">
        <v>19491</v>
      </c>
      <c r="K123" s="11">
        <v>19491</v>
      </c>
      <c r="L123" s="11">
        <v>19491</v>
      </c>
      <c r="M123" s="11">
        <v>19491</v>
      </c>
      <c r="N123" s="11">
        <v>19491</v>
      </c>
      <c r="O123" s="11">
        <v>19489</v>
      </c>
      <c r="P123" s="1">
        <f t="shared" si="6"/>
        <v>0.6875</v>
      </c>
      <c r="Q123" s="2">
        <f t="shared" si="9"/>
        <v>3.5276309713171531E-5</v>
      </c>
      <c r="R123" s="1">
        <f t="shared" si="7"/>
        <v>0.77111111111111108</v>
      </c>
      <c r="S123" s="2">
        <f t="shared" si="8"/>
        <v>3.9566479096470375E-5</v>
      </c>
    </row>
    <row r="124" spans="1:19" x14ac:dyDescent="0.25">
      <c r="A124" s="11" t="s">
        <v>130</v>
      </c>
      <c r="B124" s="11" t="s">
        <v>131</v>
      </c>
      <c r="C124" s="13" t="s">
        <v>273</v>
      </c>
      <c r="D124" s="11" t="s">
        <v>291</v>
      </c>
      <c r="E124" s="11" t="s">
        <v>302</v>
      </c>
      <c r="F124" s="11">
        <v>335937</v>
      </c>
      <c r="G124" s="11">
        <v>316898</v>
      </c>
      <c r="H124" s="11">
        <v>314379</v>
      </c>
      <c r="I124" s="11">
        <v>312236</v>
      </c>
      <c r="J124" s="11">
        <v>311401</v>
      </c>
      <c r="K124" s="11">
        <v>308775</v>
      </c>
      <c r="L124" s="11">
        <v>307057</v>
      </c>
      <c r="M124" s="11">
        <v>306484</v>
      </c>
      <c r="N124" s="11">
        <v>306425</v>
      </c>
      <c r="O124" s="11">
        <v>306319</v>
      </c>
      <c r="P124" s="1">
        <f t="shared" si="6"/>
        <v>886.8125</v>
      </c>
      <c r="Q124" s="2">
        <f t="shared" si="9"/>
        <v>2.8950620105184463E-3</v>
      </c>
      <c r="R124" s="1">
        <f t="shared" si="7"/>
        <v>830.58666666666659</v>
      </c>
      <c r="S124" s="2">
        <f t="shared" si="8"/>
        <v>2.7115088083555592E-3</v>
      </c>
    </row>
    <row r="125" spans="1:19" x14ac:dyDescent="0.25">
      <c r="A125" s="11" t="s">
        <v>130</v>
      </c>
      <c r="B125" s="11" t="s">
        <v>131</v>
      </c>
      <c r="C125" s="13" t="s">
        <v>275</v>
      </c>
      <c r="D125" s="11" t="s">
        <v>292</v>
      </c>
      <c r="E125" s="11" t="s">
        <v>277</v>
      </c>
      <c r="F125" s="11">
        <v>855203</v>
      </c>
      <c r="G125" s="11">
        <v>785131</v>
      </c>
      <c r="H125" s="11">
        <v>782366</v>
      </c>
      <c r="I125" s="11">
        <v>776671</v>
      </c>
      <c r="J125" s="11">
        <v>775848</v>
      </c>
      <c r="K125" s="11">
        <v>769689</v>
      </c>
      <c r="L125" s="11">
        <v>767406</v>
      </c>
      <c r="M125" s="11">
        <v>765448</v>
      </c>
      <c r="N125" s="11">
        <v>765009</v>
      </c>
      <c r="O125" s="11">
        <v>764905</v>
      </c>
      <c r="P125" s="1">
        <f t="shared" si="6"/>
        <v>1821.3125</v>
      </c>
      <c r="Q125" s="2">
        <f t="shared" si="9"/>
        <v>2.3810963452977822E-3</v>
      </c>
      <c r="R125" s="1">
        <f t="shared" si="7"/>
        <v>1774.66</v>
      </c>
      <c r="S125" s="2">
        <f t="shared" si="8"/>
        <v>2.3201051110922273E-3</v>
      </c>
    </row>
    <row r="126" spans="1:19" x14ac:dyDescent="0.25">
      <c r="A126" s="11" t="s">
        <v>130</v>
      </c>
      <c r="B126" s="11" t="s">
        <v>131</v>
      </c>
      <c r="C126" s="13" t="s">
        <v>223</v>
      </c>
      <c r="D126" s="11" t="s">
        <v>132</v>
      </c>
      <c r="E126" s="11" t="s">
        <v>22</v>
      </c>
      <c r="F126" s="11">
        <v>1519495</v>
      </c>
      <c r="G126" s="11">
        <v>719301</v>
      </c>
      <c r="H126" s="11">
        <v>674984</v>
      </c>
      <c r="I126" s="11">
        <v>642029</v>
      </c>
      <c r="J126" s="11">
        <v>629043</v>
      </c>
      <c r="K126" s="11">
        <v>568869</v>
      </c>
      <c r="L126" s="11">
        <v>538480</v>
      </c>
      <c r="M126" s="11">
        <v>529129</v>
      </c>
      <c r="N126" s="11">
        <v>526082</v>
      </c>
      <c r="O126" s="11">
        <v>524608</v>
      </c>
      <c r="P126" s="1">
        <f t="shared" si="6"/>
        <v>15814.5</v>
      </c>
      <c r="Q126" s="2">
        <f t="shared" si="9"/>
        <v>3.0145365682566792E-2</v>
      </c>
      <c r="R126" s="1">
        <f t="shared" si="7"/>
        <v>15835.542222222222</v>
      </c>
      <c r="S126" s="2">
        <f t="shared" si="8"/>
        <v>3.0185476054925244E-2</v>
      </c>
    </row>
    <row r="127" spans="1:19" x14ac:dyDescent="0.25">
      <c r="A127" s="11" t="s">
        <v>130</v>
      </c>
      <c r="B127" s="11" t="s">
        <v>131</v>
      </c>
      <c r="C127" s="13" t="s">
        <v>224</v>
      </c>
      <c r="D127" s="11" t="s">
        <v>133</v>
      </c>
      <c r="E127" s="11" t="s">
        <v>24</v>
      </c>
      <c r="F127" s="11">
        <v>14498</v>
      </c>
      <c r="G127" s="11">
        <v>14498</v>
      </c>
      <c r="H127" s="11">
        <v>14498</v>
      </c>
      <c r="I127" s="11">
        <v>14498</v>
      </c>
      <c r="J127" s="11">
        <v>14498</v>
      </c>
      <c r="K127" s="11">
        <v>14498</v>
      </c>
      <c r="L127" s="11">
        <v>14498</v>
      </c>
      <c r="M127" s="11">
        <v>14498</v>
      </c>
      <c r="N127" s="11">
        <v>14498</v>
      </c>
      <c r="O127" s="11">
        <v>14498</v>
      </c>
      <c r="P127" s="1">
        <f t="shared" si="6"/>
        <v>0</v>
      </c>
      <c r="Q127" s="2">
        <f t="shared" si="9"/>
        <v>0</v>
      </c>
      <c r="R127" s="1">
        <f t="shared" si="7"/>
        <v>0</v>
      </c>
      <c r="S127" s="2">
        <f t="shared" si="8"/>
        <v>0</v>
      </c>
    </row>
    <row r="128" spans="1:19" x14ac:dyDescent="0.25">
      <c r="A128" s="11" t="s">
        <v>130</v>
      </c>
      <c r="B128" s="11" t="s">
        <v>131</v>
      </c>
      <c r="C128" s="13" t="s">
        <v>225</v>
      </c>
      <c r="D128" s="11" t="s">
        <v>134</v>
      </c>
      <c r="E128" s="11" t="s">
        <v>26</v>
      </c>
      <c r="F128" s="11">
        <v>247596</v>
      </c>
      <c r="G128" s="11">
        <v>176371</v>
      </c>
      <c r="H128" s="11">
        <v>170485</v>
      </c>
      <c r="I128" s="11">
        <v>166818</v>
      </c>
      <c r="J128" s="11">
        <v>165327</v>
      </c>
      <c r="K128" s="11">
        <v>160732</v>
      </c>
      <c r="L128" s="11">
        <v>157922</v>
      </c>
      <c r="M128" s="11">
        <v>151462</v>
      </c>
      <c r="N128" s="11">
        <v>151265</v>
      </c>
      <c r="O128" s="11">
        <v>151201</v>
      </c>
      <c r="P128" s="1">
        <f t="shared" si="6"/>
        <v>2311.5625</v>
      </c>
      <c r="Q128" s="2">
        <f t="shared" si="9"/>
        <v>1.5288010661305151E-2</v>
      </c>
      <c r="R128" s="1">
        <f t="shared" si="7"/>
        <v>2213</v>
      </c>
      <c r="S128" s="2">
        <f t="shared" si="8"/>
        <v>1.46361465863321E-2</v>
      </c>
    </row>
    <row r="129" spans="1:19" x14ac:dyDescent="0.25">
      <c r="A129" s="11" t="s">
        <v>130</v>
      </c>
      <c r="B129" s="11" t="s">
        <v>131</v>
      </c>
      <c r="C129" s="13" t="s">
        <v>232</v>
      </c>
      <c r="D129" s="11" t="s">
        <v>135</v>
      </c>
      <c r="E129" s="11" t="s">
        <v>28</v>
      </c>
      <c r="F129" s="11">
        <v>9336228</v>
      </c>
      <c r="G129" s="11">
        <v>7927531</v>
      </c>
      <c r="H129" s="11">
        <v>7854797</v>
      </c>
      <c r="I129" s="11">
        <v>7765644</v>
      </c>
      <c r="J129" s="11">
        <v>7732205</v>
      </c>
      <c r="K129" s="11">
        <v>7450829</v>
      </c>
      <c r="L129" s="11">
        <v>7295494</v>
      </c>
      <c r="M129" s="11">
        <v>7138803</v>
      </c>
      <c r="N129" s="11">
        <v>7114153</v>
      </c>
      <c r="O129" s="11">
        <v>7088420</v>
      </c>
      <c r="P129" s="1">
        <f t="shared" si="6"/>
        <v>71440.25</v>
      </c>
      <c r="Q129" s="2">
        <f t="shared" si="9"/>
        <v>1.0078444843843903E-2</v>
      </c>
      <c r="R129" s="1">
        <f t="shared" si="7"/>
        <v>66632.882222222222</v>
      </c>
      <c r="S129" s="2">
        <f t="shared" si="8"/>
        <v>9.4002446556809872E-3</v>
      </c>
    </row>
    <row r="130" spans="1:19" x14ac:dyDescent="0.25">
      <c r="A130" s="11" t="s">
        <v>130</v>
      </c>
      <c r="B130" s="11" t="s">
        <v>131</v>
      </c>
      <c r="C130" s="13" t="s">
        <v>29</v>
      </c>
      <c r="D130" s="11" t="s">
        <v>136</v>
      </c>
      <c r="E130" s="11" t="s">
        <v>31</v>
      </c>
      <c r="F130" s="11">
        <v>2467965</v>
      </c>
      <c r="G130" s="11">
        <v>1643653</v>
      </c>
      <c r="H130" s="11">
        <v>1617052</v>
      </c>
      <c r="I130" s="11">
        <v>1581954</v>
      </c>
      <c r="J130" s="11">
        <v>1573526</v>
      </c>
      <c r="K130" s="11">
        <v>1544683</v>
      </c>
      <c r="L130" s="11">
        <v>1529559</v>
      </c>
      <c r="M130" s="11">
        <v>1507953</v>
      </c>
      <c r="N130" s="11">
        <v>1506554</v>
      </c>
      <c r="O130" s="11">
        <v>1505652</v>
      </c>
      <c r="P130" s="1">
        <f t="shared" si="6"/>
        <v>12783.25</v>
      </c>
      <c r="Q130" s="2">
        <f t="shared" ref="Q130:Q147" si="10">P130/O130</f>
        <v>8.4901756846867665E-3</v>
      </c>
      <c r="R130" s="1">
        <f t="shared" si="7"/>
        <v>13194.693333333335</v>
      </c>
      <c r="S130" s="2">
        <f t="shared" si="8"/>
        <v>8.7634415743699963E-3</v>
      </c>
    </row>
    <row r="131" spans="1:19" x14ac:dyDescent="0.25">
      <c r="A131" s="11" t="s">
        <v>130</v>
      </c>
      <c r="B131" s="11" t="s">
        <v>131</v>
      </c>
      <c r="C131" s="13" t="s">
        <v>233</v>
      </c>
      <c r="D131" s="11" t="s">
        <v>259</v>
      </c>
      <c r="E131" s="11" t="s">
        <v>235</v>
      </c>
      <c r="F131" s="11">
        <v>2142629</v>
      </c>
      <c r="G131" s="11">
        <v>2056306</v>
      </c>
      <c r="H131" s="11">
        <v>2051688</v>
      </c>
      <c r="I131" s="11">
        <v>2046988</v>
      </c>
      <c r="J131" s="11">
        <v>2045463</v>
      </c>
      <c r="K131" s="11">
        <v>2031414</v>
      </c>
      <c r="L131" s="11">
        <v>2017261</v>
      </c>
      <c r="M131" s="11">
        <v>2004439</v>
      </c>
      <c r="N131" s="11">
        <v>2002694</v>
      </c>
      <c r="O131" s="11">
        <v>2001517</v>
      </c>
      <c r="P131" s="1">
        <f t="shared" ref="P131:P147" si="11">(((G131-H131)/2)+(H131-I131)+(I131-J131)+((J131-K131)/2)+((K131-L131)/2)+(L131-M131)+(M131-N131)+((N131-O131)/2))/8</f>
        <v>4723.8125</v>
      </c>
      <c r="Q131" s="2">
        <f t="shared" si="10"/>
        <v>2.3601161019366811E-3</v>
      </c>
      <c r="R131" s="1">
        <f t="shared" ref="R131:R147" si="12">(((F131-G131)/50)+((G131-H131)/2)+(H131-I131)+(I131-J131)+((J131-K131)/2)+((K131-L131)/2)+(L131-M131)+(M131-N131)+((N131-O131)/2))/9</f>
        <v>4390.7733333333335</v>
      </c>
      <c r="S131" s="2">
        <f t="shared" ref="S131:S147" si="13">R131/O131</f>
        <v>2.1937227279774959E-3</v>
      </c>
    </row>
    <row r="132" spans="1:19" x14ac:dyDescent="0.25">
      <c r="A132" s="11" t="s">
        <v>130</v>
      </c>
      <c r="B132" s="11" t="s">
        <v>131</v>
      </c>
      <c r="C132" s="13" t="s">
        <v>32</v>
      </c>
      <c r="D132" s="11" t="s">
        <v>137</v>
      </c>
      <c r="E132" s="11" t="s">
        <v>34</v>
      </c>
      <c r="F132" s="11">
        <v>2399</v>
      </c>
      <c r="G132" s="11">
        <v>1906</v>
      </c>
      <c r="H132" s="11">
        <v>1906</v>
      </c>
      <c r="I132" s="11">
        <v>1906</v>
      </c>
      <c r="J132" s="11">
        <v>1906</v>
      </c>
      <c r="K132" s="11">
        <v>1906</v>
      </c>
      <c r="L132" s="11">
        <v>1906</v>
      </c>
      <c r="M132" s="11">
        <v>1906</v>
      </c>
      <c r="N132" s="11">
        <v>1906</v>
      </c>
      <c r="O132" s="11">
        <v>1906</v>
      </c>
      <c r="P132" s="1">
        <f t="shared" si="11"/>
        <v>0</v>
      </c>
      <c r="Q132" s="2">
        <f t="shared" si="10"/>
        <v>0</v>
      </c>
      <c r="R132" s="1">
        <f t="shared" si="12"/>
        <v>1.0955555555555554</v>
      </c>
      <c r="S132" s="2">
        <f t="shared" si="13"/>
        <v>5.7479305118339735E-4</v>
      </c>
    </row>
    <row r="133" spans="1:19" x14ac:dyDescent="0.25">
      <c r="A133" s="11" t="s">
        <v>130</v>
      </c>
      <c r="B133" s="11" t="s">
        <v>131</v>
      </c>
      <c r="C133" s="13" t="s">
        <v>38</v>
      </c>
      <c r="D133" s="11" t="s">
        <v>138</v>
      </c>
      <c r="E133" s="11" t="s">
        <v>40</v>
      </c>
      <c r="F133" s="11">
        <v>1364497</v>
      </c>
      <c r="G133" s="11">
        <v>1340923</v>
      </c>
      <c r="H133" s="11">
        <v>1338594</v>
      </c>
      <c r="I133" s="11">
        <v>1337585</v>
      </c>
      <c r="J133" s="11">
        <v>1337299</v>
      </c>
      <c r="K133" s="11">
        <v>1334978</v>
      </c>
      <c r="L133" s="11">
        <v>1333437</v>
      </c>
      <c r="M133" s="11">
        <v>1331689</v>
      </c>
      <c r="N133" s="11">
        <v>1331497</v>
      </c>
      <c r="O133" s="11">
        <v>1331363</v>
      </c>
      <c r="P133" s="1">
        <f t="shared" si="11"/>
        <v>799.6875</v>
      </c>
      <c r="Q133" s="2">
        <f t="shared" si="10"/>
        <v>6.006532403258916E-4</v>
      </c>
      <c r="R133" s="1">
        <f t="shared" si="12"/>
        <v>763.21999999999991</v>
      </c>
      <c r="S133" s="2">
        <f t="shared" si="13"/>
        <v>5.7326213812461358E-4</v>
      </c>
    </row>
    <row r="134" spans="1:19" x14ac:dyDescent="0.25">
      <c r="A134" s="11" t="s">
        <v>130</v>
      </c>
      <c r="B134" s="11" t="s">
        <v>131</v>
      </c>
      <c r="C134" s="13" t="s">
        <v>41</v>
      </c>
      <c r="D134" s="11" t="s">
        <v>139</v>
      </c>
      <c r="E134" s="11" t="s">
        <v>43</v>
      </c>
      <c r="F134" s="11">
        <v>126629</v>
      </c>
      <c r="G134" s="11">
        <v>116618</v>
      </c>
      <c r="H134" s="11">
        <v>114916</v>
      </c>
      <c r="I134" s="11">
        <v>114827</v>
      </c>
      <c r="J134" s="11">
        <v>114557</v>
      </c>
      <c r="K134" s="11">
        <v>111924</v>
      </c>
      <c r="L134" s="11">
        <v>111678</v>
      </c>
      <c r="M134" s="11">
        <v>111229</v>
      </c>
      <c r="N134" s="11">
        <v>110917</v>
      </c>
      <c r="O134" s="11">
        <v>110539</v>
      </c>
      <c r="P134" s="1">
        <f t="shared" si="11"/>
        <v>449.9375</v>
      </c>
      <c r="Q134" s="2">
        <f t="shared" si="10"/>
        <v>4.0703959688435758E-3</v>
      </c>
      <c r="R134" s="1">
        <f t="shared" si="12"/>
        <v>422.19111111111113</v>
      </c>
      <c r="S134" s="2">
        <f t="shared" si="13"/>
        <v>3.8193860186098222E-3</v>
      </c>
    </row>
    <row r="135" spans="1:19" x14ac:dyDescent="0.25">
      <c r="A135" s="11" t="s">
        <v>130</v>
      </c>
      <c r="B135" s="11" t="s">
        <v>131</v>
      </c>
      <c r="C135" s="13" t="s">
        <v>44</v>
      </c>
      <c r="D135" s="11" t="s">
        <v>140</v>
      </c>
      <c r="E135" s="11" t="s">
        <v>46</v>
      </c>
      <c r="F135" s="11">
        <v>196456</v>
      </c>
      <c r="G135" s="11">
        <v>188368</v>
      </c>
      <c r="H135" s="11">
        <v>187448</v>
      </c>
      <c r="I135" s="11">
        <v>186885</v>
      </c>
      <c r="J135" s="11">
        <v>186863</v>
      </c>
      <c r="K135" s="11">
        <v>184944</v>
      </c>
      <c r="L135" s="11">
        <v>184643</v>
      </c>
      <c r="M135" s="11">
        <v>184109</v>
      </c>
      <c r="N135" s="11">
        <v>184074</v>
      </c>
      <c r="O135" s="11">
        <v>183936</v>
      </c>
      <c r="P135" s="1">
        <f t="shared" si="11"/>
        <v>349.125</v>
      </c>
      <c r="Q135" s="2">
        <f t="shared" si="10"/>
        <v>1.8980786795407098E-3</v>
      </c>
      <c r="R135" s="1">
        <f t="shared" si="12"/>
        <v>328.30666666666667</v>
      </c>
      <c r="S135" s="2">
        <f t="shared" si="13"/>
        <v>1.7848961957782417E-3</v>
      </c>
    </row>
    <row r="136" spans="1:19" x14ac:dyDescent="0.25">
      <c r="A136" s="11" t="s">
        <v>141</v>
      </c>
      <c r="B136" s="11" t="s">
        <v>142</v>
      </c>
      <c r="C136" s="13" t="s">
        <v>217</v>
      </c>
      <c r="D136" s="11" t="s">
        <v>143</v>
      </c>
      <c r="E136" s="11" t="s">
        <v>16</v>
      </c>
      <c r="F136" s="11">
        <v>250</v>
      </c>
      <c r="G136" s="11">
        <v>124</v>
      </c>
      <c r="H136" s="11">
        <v>124</v>
      </c>
      <c r="I136" s="11">
        <v>124</v>
      </c>
      <c r="J136" s="11">
        <v>124</v>
      </c>
      <c r="K136" s="11">
        <v>124</v>
      </c>
      <c r="L136" s="11">
        <v>124</v>
      </c>
      <c r="M136" s="11">
        <v>124</v>
      </c>
      <c r="N136" s="11">
        <v>124</v>
      </c>
      <c r="O136" s="11">
        <v>124</v>
      </c>
      <c r="P136" s="1">
        <f t="shared" si="11"/>
        <v>0</v>
      </c>
      <c r="Q136" s="2">
        <f t="shared" si="10"/>
        <v>0</v>
      </c>
      <c r="R136" s="1">
        <f t="shared" si="12"/>
        <v>0.28000000000000003</v>
      </c>
      <c r="S136" s="2">
        <f t="shared" si="13"/>
        <v>2.2580645161290325E-3</v>
      </c>
    </row>
    <row r="137" spans="1:19" x14ac:dyDescent="0.25">
      <c r="A137" s="11" t="s">
        <v>141</v>
      </c>
      <c r="B137" s="11" t="s">
        <v>142</v>
      </c>
      <c r="C137" s="13" t="s">
        <v>218</v>
      </c>
      <c r="D137" s="11" t="s">
        <v>144</v>
      </c>
      <c r="E137" s="11" t="s">
        <v>18</v>
      </c>
      <c r="F137" s="11">
        <v>224</v>
      </c>
      <c r="G137" s="11">
        <v>224</v>
      </c>
      <c r="H137" s="11">
        <v>224</v>
      </c>
      <c r="I137" s="11">
        <v>224</v>
      </c>
      <c r="J137" s="11">
        <v>224</v>
      </c>
      <c r="K137" s="11">
        <v>224</v>
      </c>
      <c r="L137" s="11">
        <v>224</v>
      </c>
      <c r="M137" s="11">
        <v>224</v>
      </c>
      <c r="N137" s="11">
        <v>224</v>
      </c>
      <c r="O137" s="11">
        <v>224</v>
      </c>
      <c r="P137" s="1">
        <f t="shared" si="11"/>
        <v>0</v>
      </c>
      <c r="Q137" s="2">
        <f t="shared" si="10"/>
        <v>0</v>
      </c>
      <c r="R137" s="1">
        <f t="shared" si="12"/>
        <v>0</v>
      </c>
      <c r="S137" s="2">
        <f t="shared" si="13"/>
        <v>0</v>
      </c>
    </row>
    <row r="138" spans="1:19" x14ac:dyDescent="0.25">
      <c r="A138" s="11" t="s">
        <v>141</v>
      </c>
      <c r="B138" s="11" t="s">
        <v>142</v>
      </c>
      <c r="C138" s="13" t="s">
        <v>219</v>
      </c>
      <c r="D138" s="11" t="s">
        <v>145</v>
      </c>
      <c r="E138" s="11" t="s">
        <v>20</v>
      </c>
      <c r="F138" s="11">
        <v>622699</v>
      </c>
      <c r="G138" s="11">
        <v>198173</v>
      </c>
      <c r="H138" s="11">
        <v>194116</v>
      </c>
      <c r="I138" s="11">
        <v>192546</v>
      </c>
      <c r="J138" s="11">
        <v>192320</v>
      </c>
      <c r="K138" s="11">
        <v>191498</v>
      </c>
      <c r="L138" s="11">
        <v>190971</v>
      </c>
      <c r="M138" s="11">
        <v>190783</v>
      </c>
      <c r="N138" s="11">
        <v>190638</v>
      </c>
      <c r="O138" s="11">
        <v>190446</v>
      </c>
      <c r="P138" s="1">
        <f t="shared" si="11"/>
        <v>616</v>
      </c>
      <c r="Q138" s="2">
        <f t="shared" si="10"/>
        <v>3.2345126702582358E-3</v>
      </c>
      <c r="R138" s="1">
        <f t="shared" si="12"/>
        <v>1490.9466666666667</v>
      </c>
      <c r="S138" s="2">
        <f t="shared" si="13"/>
        <v>7.8287108506698306E-3</v>
      </c>
    </row>
    <row r="139" spans="1:19" x14ac:dyDescent="0.25">
      <c r="A139" s="11" t="s">
        <v>141</v>
      </c>
      <c r="B139" s="11" t="s">
        <v>142</v>
      </c>
      <c r="C139" s="13" t="s">
        <v>220</v>
      </c>
      <c r="D139" s="11" t="s">
        <v>260</v>
      </c>
      <c r="E139" s="11" t="s">
        <v>222</v>
      </c>
      <c r="F139" s="11">
        <v>20391</v>
      </c>
      <c r="G139" s="11">
        <v>14273</v>
      </c>
      <c r="H139" s="11">
        <v>14160</v>
      </c>
      <c r="I139" s="11">
        <v>14157</v>
      </c>
      <c r="J139" s="11">
        <v>14151</v>
      </c>
      <c r="K139" s="11">
        <v>14149</v>
      </c>
      <c r="L139" s="11">
        <v>14148</v>
      </c>
      <c r="M139" s="11">
        <v>14148</v>
      </c>
      <c r="N139" s="11">
        <v>14148</v>
      </c>
      <c r="O139" s="11">
        <v>14148</v>
      </c>
      <c r="P139" s="1">
        <f t="shared" si="11"/>
        <v>8.375</v>
      </c>
      <c r="Q139" s="2">
        <f t="shared" si="10"/>
        <v>5.9195646027707094E-4</v>
      </c>
      <c r="R139" s="1">
        <f t="shared" si="12"/>
        <v>21.040000000000003</v>
      </c>
      <c r="S139" s="2">
        <f t="shared" si="13"/>
        <v>1.487135990952785E-3</v>
      </c>
    </row>
    <row r="140" spans="1:19" x14ac:dyDescent="0.25">
      <c r="A140" s="11" t="s">
        <v>141</v>
      </c>
      <c r="B140" s="11" t="s">
        <v>142</v>
      </c>
      <c r="C140" s="13" t="s">
        <v>273</v>
      </c>
      <c r="D140" s="11" t="s">
        <v>293</v>
      </c>
      <c r="E140" s="11" t="s">
        <v>302</v>
      </c>
      <c r="F140" s="11">
        <v>5584</v>
      </c>
      <c r="G140" s="11">
        <v>4024</v>
      </c>
      <c r="H140" s="11">
        <v>4005</v>
      </c>
      <c r="I140" s="11">
        <v>4005</v>
      </c>
      <c r="J140" s="11">
        <v>4005</v>
      </c>
      <c r="K140" s="11">
        <v>3994</v>
      </c>
      <c r="L140" s="11">
        <v>3993</v>
      </c>
      <c r="M140" s="11">
        <v>3993</v>
      </c>
      <c r="N140" s="11">
        <v>3993</v>
      </c>
      <c r="O140" s="11">
        <v>3992</v>
      </c>
      <c r="P140" s="1">
        <f t="shared" si="11"/>
        <v>2</v>
      </c>
      <c r="Q140" s="2">
        <f t="shared" si="10"/>
        <v>5.0100200400801599E-4</v>
      </c>
      <c r="R140" s="1">
        <f t="shared" si="12"/>
        <v>5.2444444444444445</v>
      </c>
      <c r="S140" s="2">
        <f t="shared" si="13"/>
        <v>1.3137385882876864E-3</v>
      </c>
    </row>
    <row r="141" spans="1:19" x14ac:dyDescent="0.25">
      <c r="A141" s="11" t="s">
        <v>141</v>
      </c>
      <c r="B141" s="11" t="s">
        <v>142</v>
      </c>
      <c r="C141" s="13" t="s">
        <v>275</v>
      </c>
      <c r="D141" s="11" t="s">
        <v>294</v>
      </c>
      <c r="E141" s="11" t="s">
        <v>277</v>
      </c>
      <c r="F141" s="11">
        <v>6382</v>
      </c>
      <c r="G141" s="11">
        <v>528</v>
      </c>
      <c r="H141" s="11">
        <v>517</v>
      </c>
      <c r="I141" s="11">
        <v>517</v>
      </c>
      <c r="J141" s="11">
        <v>517</v>
      </c>
      <c r="K141" s="11">
        <v>517</v>
      </c>
      <c r="L141" s="11">
        <v>516</v>
      </c>
      <c r="M141" s="11">
        <v>515</v>
      </c>
      <c r="N141" s="11">
        <v>515</v>
      </c>
      <c r="O141" s="11">
        <v>515</v>
      </c>
      <c r="P141" s="1">
        <f t="shared" si="11"/>
        <v>0.875</v>
      </c>
      <c r="Q141" s="2">
        <f t="shared" si="10"/>
        <v>1.6990291262135922E-3</v>
      </c>
      <c r="R141" s="1">
        <f t="shared" si="12"/>
        <v>13.786666666666667</v>
      </c>
      <c r="S141" s="2">
        <f t="shared" si="13"/>
        <v>2.6770226537216828E-2</v>
      </c>
    </row>
    <row r="142" spans="1:19" x14ac:dyDescent="0.25">
      <c r="A142" s="11" t="s">
        <v>141</v>
      </c>
      <c r="B142" s="11" t="s">
        <v>142</v>
      </c>
      <c r="C142" s="13" t="s">
        <v>223</v>
      </c>
      <c r="D142" s="11" t="s">
        <v>146</v>
      </c>
      <c r="E142" s="11" t="s">
        <v>22</v>
      </c>
      <c r="F142" s="11">
        <v>115044</v>
      </c>
      <c r="G142" s="11">
        <v>48745</v>
      </c>
      <c r="H142" s="11">
        <v>48595</v>
      </c>
      <c r="I142" s="11">
        <v>48353</v>
      </c>
      <c r="J142" s="11">
        <v>48313</v>
      </c>
      <c r="K142" s="11">
        <v>48205</v>
      </c>
      <c r="L142" s="11">
        <v>48137</v>
      </c>
      <c r="M142" s="11">
        <v>48118</v>
      </c>
      <c r="N142" s="11">
        <v>48100</v>
      </c>
      <c r="O142" s="11">
        <v>48074</v>
      </c>
      <c r="P142" s="1">
        <f t="shared" si="11"/>
        <v>61.875</v>
      </c>
      <c r="Q142" s="2">
        <f t="shared" si="10"/>
        <v>1.2870782543578649E-3</v>
      </c>
      <c r="R142" s="1">
        <f t="shared" si="12"/>
        <v>202.33111111111111</v>
      </c>
      <c r="S142" s="2">
        <f t="shared" si="13"/>
        <v>4.2087430026856746E-3</v>
      </c>
    </row>
    <row r="143" spans="1:19" x14ac:dyDescent="0.25">
      <c r="A143" s="11" t="s">
        <v>141</v>
      </c>
      <c r="B143" s="11" t="s">
        <v>142</v>
      </c>
      <c r="C143" s="13" t="s">
        <v>35</v>
      </c>
      <c r="D143" s="11" t="s">
        <v>147</v>
      </c>
      <c r="E143" s="11" t="s">
        <v>37</v>
      </c>
      <c r="F143" s="11">
        <v>4596</v>
      </c>
      <c r="G143" s="11">
        <v>3821</v>
      </c>
      <c r="H143" s="11">
        <v>3808</v>
      </c>
      <c r="I143" s="11">
        <v>3797</v>
      </c>
      <c r="J143" s="11">
        <v>3796</v>
      </c>
      <c r="K143" s="11">
        <v>3786</v>
      </c>
      <c r="L143" s="11">
        <v>3785</v>
      </c>
      <c r="M143" s="11">
        <v>3785</v>
      </c>
      <c r="N143" s="11">
        <v>3783</v>
      </c>
      <c r="O143" s="11">
        <v>3783</v>
      </c>
      <c r="P143" s="1">
        <f t="shared" si="11"/>
        <v>3.25</v>
      </c>
      <c r="Q143" s="2">
        <f t="shared" si="10"/>
        <v>8.5910652920962198E-4</v>
      </c>
      <c r="R143" s="1">
        <f t="shared" si="12"/>
        <v>4.6111111111111107</v>
      </c>
      <c r="S143" s="2">
        <f t="shared" si="13"/>
        <v>1.2189032807589507E-3</v>
      </c>
    </row>
    <row r="144" spans="1:19" x14ac:dyDescent="0.25">
      <c r="A144" s="11" t="s">
        <v>141</v>
      </c>
      <c r="B144" s="11" t="s">
        <v>142</v>
      </c>
      <c r="C144" s="13" t="s">
        <v>44</v>
      </c>
      <c r="D144" s="11" t="s">
        <v>148</v>
      </c>
      <c r="E144" s="11" t="s">
        <v>46</v>
      </c>
      <c r="F144" s="11">
        <v>307</v>
      </c>
      <c r="G144" s="11">
        <v>281</v>
      </c>
      <c r="H144" s="11">
        <v>281</v>
      </c>
      <c r="I144" s="11">
        <v>281</v>
      </c>
      <c r="J144" s="11">
        <v>281</v>
      </c>
      <c r="K144" s="11">
        <v>281</v>
      </c>
      <c r="L144" s="11">
        <v>281</v>
      </c>
      <c r="M144" s="11">
        <v>281</v>
      </c>
      <c r="N144" s="11">
        <v>281</v>
      </c>
      <c r="O144" s="11">
        <v>281</v>
      </c>
      <c r="P144" s="1">
        <f t="shared" si="11"/>
        <v>0</v>
      </c>
      <c r="Q144" s="2">
        <f t="shared" si="10"/>
        <v>0</v>
      </c>
      <c r="R144" s="1">
        <f t="shared" si="12"/>
        <v>5.7777777777777782E-2</v>
      </c>
      <c r="S144" s="2">
        <f t="shared" si="13"/>
        <v>2.0561486753657574E-4</v>
      </c>
    </row>
    <row r="145" spans="1:19" x14ac:dyDescent="0.25">
      <c r="A145" s="11" t="s">
        <v>149</v>
      </c>
      <c r="B145" s="11" t="s">
        <v>150</v>
      </c>
      <c r="C145" s="13" t="s">
        <v>219</v>
      </c>
      <c r="D145" s="11" t="s">
        <v>151</v>
      </c>
      <c r="E145" s="11" t="s">
        <v>20</v>
      </c>
      <c r="F145" s="11">
        <v>23846</v>
      </c>
      <c r="G145" s="11">
        <v>23846</v>
      </c>
      <c r="H145" s="11">
        <v>23846</v>
      </c>
      <c r="I145" s="11">
        <v>23846</v>
      </c>
      <c r="J145" s="11">
        <v>23846</v>
      </c>
      <c r="K145" s="11">
        <v>23846</v>
      </c>
      <c r="L145" s="11">
        <v>23846</v>
      </c>
      <c r="M145" s="11">
        <v>23846</v>
      </c>
      <c r="N145" s="11">
        <v>23846</v>
      </c>
      <c r="O145" s="11">
        <v>23846</v>
      </c>
      <c r="P145" s="1">
        <f t="shared" si="11"/>
        <v>0</v>
      </c>
      <c r="Q145" s="2">
        <f t="shared" si="10"/>
        <v>0</v>
      </c>
      <c r="R145" s="1">
        <f t="shared" si="12"/>
        <v>0</v>
      </c>
      <c r="S145" s="2">
        <f t="shared" si="13"/>
        <v>0</v>
      </c>
    </row>
    <row r="146" spans="1:19" x14ac:dyDescent="0.25">
      <c r="A146" s="11" t="s">
        <v>149</v>
      </c>
      <c r="B146" s="11" t="s">
        <v>150</v>
      </c>
      <c r="C146" s="13" t="s">
        <v>273</v>
      </c>
      <c r="D146" s="11" t="s">
        <v>295</v>
      </c>
      <c r="E146" s="11" t="s">
        <v>302</v>
      </c>
      <c r="F146" s="11">
        <v>131534</v>
      </c>
      <c r="G146" s="11">
        <v>130455</v>
      </c>
      <c r="H146" s="11">
        <v>130382</v>
      </c>
      <c r="I146" s="11">
        <v>130373</v>
      </c>
      <c r="J146" s="11">
        <v>130373</v>
      </c>
      <c r="K146" s="11">
        <v>130328</v>
      </c>
      <c r="L146" s="11">
        <v>130300</v>
      </c>
      <c r="M146" s="11">
        <v>130300</v>
      </c>
      <c r="N146" s="11">
        <v>130299</v>
      </c>
      <c r="O146" s="11">
        <v>130259</v>
      </c>
      <c r="P146" s="1">
        <f t="shared" si="11"/>
        <v>12.875</v>
      </c>
      <c r="Q146" s="2">
        <f t="shared" si="10"/>
        <v>9.884153878042976E-5</v>
      </c>
      <c r="R146" s="1">
        <f t="shared" si="12"/>
        <v>13.842222222222222</v>
      </c>
      <c r="S146" s="2">
        <f t="shared" si="13"/>
        <v>1.0626691608427996E-4</v>
      </c>
    </row>
    <row r="147" spans="1:19" x14ac:dyDescent="0.25">
      <c r="A147" s="11" t="s">
        <v>149</v>
      </c>
      <c r="B147" s="11" t="s">
        <v>150</v>
      </c>
      <c r="C147" s="13" t="s">
        <v>275</v>
      </c>
      <c r="D147" s="11" t="s">
        <v>296</v>
      </c>
      <c r="E147" s="11" t="s">
        <v>277</v>
      </c>
      <c r="F147" s="11">
        <v>206661</v>
      </c>
      <c r="G147" s="11">
        <v>205744</v>
      </c>
      <c r="H147" s="11">
        <v>205514</v>
      </c>
      <c r="I147" s="11">
        <v>205458</v>
      </c>
      <c r="J147" s="11">
        <v>205458</v>
      </c>
      <c r="K147" s="11">
        <v>205417</v>
      </c>
      <c r="L147" s="11">
        <v>205397</v>
      </c>
      <c r="M147" s="11">
        <v>205397</v>
      </c>
      <c r="N147" s="11">
        <v>205396</v>
      </c>
      <c r="O147" s="11">
        <v>205347</v>
      </c>
      <c r="P147" s="1">
        <f t="shared" si="11"/>
        <v>28.375</v>
      </c>
      <c r="Q147" s="2">
        <f t="shared" si="10"/>
        <v>1.3818073797036237E-4</v>
      </c>
      <c r="R147" s="1">
        <f t="shared" si="12"/>
        <v>27.26</v>
      </c>
      <c r="S147" s="2">
        <f t="shared" si="13"/>
        <v>1.3275090456641686E-4</v>
      </c>
    </row>
    <row r="148" spans="1:19" x14ac:dyDescent="0.25">
      <c r="A148" s="11" t="s">
        <v>149</v>
      </c>
      <c r="B148" s="11" t="s">
        <v>150</v>
      </c>
      <c r="C148" s="13" t="s">
        <v>223</v>
      </c>
      <c r="D148" s="11" t="s">
        <v>152</v>
      </c>
      <c r="E148" s="11" t="s">
        <v>22</v>
      </c>
      <c r="F148" s="11">
        <v>27416</v>
      </c>
      <c r="G148" s="11">
        <v>27399</v>
      </c>
      <c r="H148" s="11">
        <v>27399</v>
      </c>
      <c r="I148" s="11">
        <v>27399</v>
      </c>
      <c r="J148" s="11">
        <v>27399</v>
      </c>
      <c r="K148" s="11">
        <v>27399</v>
      </c>
      <c r="L148" s="11">
        <v>27399</v>
      </c>
      <c r="M148" s="11">
        <v>27399</v>
      </c>
      <c r="N148" s="11">
        <v>27399</v>
      </c>
      <c r="O148" s="11">
        <v>27399</v>
      </c>
      <c r="P148" s="1">
        <f t="shared" ref="P148:P175" si="14">(((G148-H148)/2)+(H148-I148)+(I148-J148)+((J148-K148)/2)+((K148-L148)/2)+(L148-M148)+(M148-N148)+((N148-O148)/2))/8</f>
        <v>0</v>
      </c>
      <c r="Q148" s="9">
        <f t="shared" ref="Q148:Q175" si="15">P148/O148</f>
        <v>0</v>
      </c>
      <c r="R148" s="1">
        <f t="shared" ref="R148:R175" si="16">(((F148-G148)/50)+((G148-H148)/2)+(H148-I148)+(I148-J148)+((J148-K148)/2)+((K148-L148)/2)+(L148-M148)+(M148-N148)+((N148-O148)/2))/9</f>
        <v>3.7777777777777778E-2</v>
      </c>
      <c r="S148" s="9">
        <f t="shared" ref="S148:S175" si="17">R148/O148</f>
        <v>1.3788013350041161E-6</v>
      </c>
    </row>
    <row r="149" spans="1:19" x14ac:dyDescent="0.25">
      <c r="A149" s="11" t="s">
        <v>149</v>
      </c>
      <c r="B149" s="11" t="s">
        <v>150</v>
      </c>
      <c r="C149" s="13" t="s">
        <v>224</v>
      </c>
      <c r="D149" s="11" t="s">
        <v>153</v>
      </c>
      <c r="E149" s="11" t="s">
        <v>24</v>
      </c>
      <c r="F149" s="11">
        <v>3636002</v>
      </c>
      <c r="G149" s="11">
        <v>3624389</v>
      </c>
      <c r="H149" s="11">
        <v>3622902</v>
      </c>
      <c r="I149" s="11">
        <v>3622701</v>
      </c>
      <c r="J149" s="11">
        <v>3622701</v>
      </c>
      <c r="K149" s="11">
        <v>3622459</v>
      </c>
      <c r="L149" s="11">
        <v>3622185</v>
      </c>
      <c r="M149" s="11">
        <v>3622095</v>
      </c>
      <c r="N149" s="11">
        <v>3621930</v>
      </c>
      <c r="O149" s="11">
        <v>3620813</v>
      </c>
      <c r="P149" s="1">
        <f t="shared" si="14"/>
        <v>252</v>
      </c>
      <c r="Q149" s="9">
        <f t="shared" si="15"/>
        <v>6.9597629040770676E-5</v>
      </c>
      <c r="R149" s="1">
        <f t="shared" si="16"/>
        <v>249.8066666666667</v>
      </c>
      <c r="S149" s="9">
        <f t="shared" si="17"/>
        <v>6.8991871899119531E-5</v>
      </c>
    </row>
    <row r="150" spans="1:19" x14ac:dyDescent="0.25">
      <c r="A150" s="11" t="s">
        <v>149</v>
      </c>
      <c r="B150" s="11" t="s">
        <v>150</v>
      </c>
      <c r="C150" s="13" t="s">
        <v>226</v>
      </c>
      <c r="D150" s="11" t="s">
        <v>261</v>
      </c>
      <c r="E150" s="11" t="s">
        <v>228</v>
      </c>
      <c r="F150" s="11">
        <v>22639</v>
      </c>
      <c r="G150" s="11">
        <v>22615</v>
      </c>
      <c r="H150" s="11">
        <v>22615</v>
      </c>
      <c r="I150" s="11">
        <v>22615</v>
      </c>
      <c r="J150" s="11">
        <v>22615</v>
      </c>
      <c r="K150" s="11">
        <v>22615</v>
      </c>
      <c r="L150" s="11">
        <v>22615</v>
      </c>
      <c r="M150" s="11">
        <v>22615</v>
      </c>
      <c r="N150" s="11">
        <v>22615</v>
      </c>
      <c r="O150" s="11">
        <v>22615</v>
      </c>
      <c r="P150" s="1">
        <f t="shared" si="14"/>
        <v>0</v>
      </c>
      <c r="Q150" s="9">
        <f t="shared" si="15"/>
        <v>0</v>
      </c>
      <c r="R150" s="1">
        <f t="shared" si="16"/>
        <v>5.333333333333333E-2</v>
      </c>
      <c r="S150" s="9">
        <f t="shared" si="17"/>
        <v>2.3583167514186747E-6</v>
      </c>
    </row>
    <row r="151" spans="1:19" x14ac:dyDescent="0.25">
      <c r="A151" s="11" t="s">
        <v>149</v>
      </c>
      <c r="B151" s="11" t="s">
        <v>150</v>
      </c>
      <c r="C151" s="13" t="s">
        <v>229</v>
      </c>
      <c r="D151" s="11" t="s">
        <v>262</v>
      </c>
      <c r="E151" s="11" t="s">
        <v>231</v>
      </c>
      <c r="F151" s="11">
        <v>12388</v>
      </c>
      <c r="G151" s="11">
        <v>12388</v>
      </c>
      <c r="H151" s="11">
        <v>12388</v>
      </c>
      <c r="I151" s="11">
        <v>12388</v>
      </c>
      <c r="J151" s="11">
        <v>12388</v>
      </c>
      <c r="K151" s="11">
        <v>12388</v>
      </c>
      <c r="L151" s="11">
        <v>12388</v>
      </c>
      <c r="M151" s="11">
        <v>12388</v>
      </c>
      <c r="N151" s="11">
        <v>12388</v>
      </c>
      <c r="O151" s="11">
        <v>12388</v>
      </c>
      <c r="P151" s="1">
        <f t="shared" si="14"/>
        <v>0</v>
      </c>
      <c r="Q151" s="9">
        <f t="shared" si="15"/>
        <v>0</v>
      </c>
      <c r="R151" s="1">
        <f t="shared" si="16"/>
        <v>0</v>
      </c>
      <c r="S151" s="9">
        <f t="shared" si="17"/>
        <v>0</v>
      </c>
    </row>
    <row r="152" spans="1:19" x14ac:dyDescent="0.25">
      <c r="A152" s="11" t="s">
        <v>149</v>
      </c>
      <c r="B152" s="11" t="s">
        <v>150</v>
      </c>
      <c r="C152" s="13" t="s">
        <v>232</v>
      </c>
      <c r="D152" s="11" t="s">
        <v>154</v>
      </c>
      <c r="E152" s="11" t="s">
        <v>28</v>
      </c>
      <c r="F152" s="11">
        <v>94392</v>
      </c>
      <c r="G152" s="11">
        <v>94392</v>
      </c>
      <c r="H152" s="11">
        <v>94392</v>
      </c>
      <c r="I152" s="11">
        <v>94392</v>
      </c>
      <c r="J152" s="11">
        <v>94392</v>
      </c>
      <c r="K152" s="11">
        <v>94392</v>
      </c>
      <c r="L152" s="11">
        <v>94392</v>
      </c>
      <c r="M152" s="11">
        <v>94391</v>
      </c>
      <c r="N152" s="11">
        <v>94391</v>
      </c>
      <c r="O152" s="11">
        <v>94377</v>
      </c>
      <c r="P152" s="1">
        <f t="shared" si="14"/>
        <v>1</v>
      </c>
      <c r="Q152" s="9">
        <f t="shared" si="15"/>
        <v>1.0595801943270077E-5</v>
      </c>
      <c r="R152" s="1">
        <f t="shared" si="16"/>
        <v>0.88888888888888884</v>
      </c>
      <c r="S152" s="9">
        <f t="shared" si="17"/>
        <v>9.4184906162400682E-6</v>
      </c>
    </row>
    <row r="153" spans="1:19" x14ac:dyDescent="0.25">
      <c r="A153" s="11" t="s">
        <v>149</v>
      </c>
      <c r="B153" s="11" t="s">
        <v>150</v>
      </c>
      <c r="C153" s="13" t="s">
        <v>29</v>
      </c>
      <c r="D153" s="11" t="s">
        <v>155</v>
      </c>
      <c r="E153" s="11" t="s">
        <v>31</v>
      </c>
      <c r="F153" s="11">
        <v>64810</v>
      </c>
      <c r="G153" s="11">
        <v>64329</v>
      </c>
      <c r="H153" s="11">
        <v>64293</v>
      </c>
      <c r="I153" s="11">
        <v>64288</v>
      </c>
      <c r="J153" s="11">
        <v>64285</v>
      </c>
      <c r="K153" s="11">
        <v>64278</v>
      </c>
      <c r="L153" s="11">
        <v>64267</v>
      </c>
      <c r="M153" s="11">
        <v>64267</v>
      </c>
      <c r="N153" s="11">
        <v>64267</v>
      </c>
      <c r="O153" s="11">
        <v>64267</v>
      </c>
      <c r="P153" s="1">
        <f t="shared" si="14"/>
        <v>4.375</v>
      </c>
      <c r="Q153" s="9">
        <f t="shared" si="15"/>
        <v>6.8075373053044335E-5</v>
      </c>
      <c r="R153" s="1">
        <f t="shared" si="16"/>
        <v>4.9577777777777774</v>
      </c>
      <c r="S153" s="9">
        <f t="shared" si="17"/>
        <v>7.7143444968300639E-5</v>
      </c>
    </row>
    <row r="154" spans="1:19" x14ac:dyDescent="0.25">
      <c r="A154" s="11" t="s">
        <v>149</v>
      </c>
      <c r="B154" s="11" t="s">
        <v>150</v>
      </c>
      <c r="C154" s="13" t="s">
        <v>233</v>
      </c>
      <c r="D154" s="11" t="s">
        <v>263</v>
      </c>
      <c r="E154" s="11" t="s">
        <v>235</v>
      </c>
      <c r="F154" s="11">
        <v>101</v>
      </c>
      <c r="G154" s="11">
        <v>101</v>
      </c>
      <c r="H154" s="11">
        <v>101</v>
      </c>
      <c r="I154" s="11">
        <v>101</v>
      </c>
      <c r="J154" s="11">
        <v>101</v>
      </c>
      <c r="K154" s="11">
        <v>101</v>
      </c>
      <c r="L154" s="11">
        <v>101</v>
      </c>
      <c r="M154" s="11">
        <v>101</v>
      </c>
      <c r="N154" s="11">
        <v>101</v>
      </c>
      <c r="O154" s="11">
        <v>101</v>
      </c>
      <c r="P154" s="1">
        <f t="shared" si="14"/>
        <v>0</v>
      </c>
      <c r="Q154" s="9">
        <f t="shared" si="15"/>
        <v>0</v>
      </c>
      <c r="R154" s="1">
        <f t="shared" si="16"/>
        <v>0</v>
      </c>
      <c r="S154" s="9">
        <f t="shared" si="17"/>
        <v>0</v>
      </c>
    </row>
    <row r="155" spans="1:19" x14ac:dyDescent="0.25">
      <c r="A155" s="11" t="s">
        <v>149</v>
      </c>
      <c r="B155" s="11" t="s">
        <v>150</v>
      </c>
      <c r="C155" s="13" t="s">
        <v>32</v>
      </c>
      <c r="D155" s="11" t="s">
        <v>156</v>
      </c>
      <c r="E155" s="11" t="s">
        <v>34</v>
      </c>
      <c r="F155" s="11">
        <v>384914</v>
      </c>
      <c r="G155" s="11">
        <v>383762</v>
      </c>
      <c r="H155" s="11">
        <v>383674</v>
      </c>
      <c r="I155" s="11">
        <v>383397</v>
      </c>
      <c r="J155" s="11">
        <v>383397</v>
      </c>
      <c r="K155" s="11">
        <v>383201</v>
      </c>
      <c r="L155" s="11">
        <v>383167</v>
      </c>
      <c r="M155" s="11">
        <v>383109</v>
      </c>
      <c r="N155" s="11">
        <v>383098</v>
      </c>
      <c r="O155" s="11">
        <v>383048</v>
      </c>
      <c r="P155" s="1">
        <f t="shared" si="14"/>
        <v>66.25</v>
      </c>
      <c r="Q155" s="9">
        <f t="shared" si="15"/>
        <v>1.7295482550489755E-4</v>
      </c>
      <c r="R155" s="1">
        <f t="shared" si="16"/>
        <v>61.448888888888888</v>
      </c>
      <c r="S155" s="9">
        <f t="shared" si="17"/>
        <v>1.6042085819241686E-4</v>
      </c>
    </row>
    <row r="156" spans="1:19" x14ac:dyDescent="0.25">
      <c r="A156" s="11" t="s">
        <v>149</v>
      </c>
      <c r="B156" s="11" t="s">
        <v>150</v>
      </c>
      <c r="C156" s="13" t="s">
        <v>38</v>
      </c>
      <c r="D156" s="11" t="s">
        <v>157</v>
      </c>
      <c r="E156" s="11" t="s">
        <v>40</v>
      </c>
      <c r="F156" s="11">
        <v>183646</v>
      </c>
      <c r="G156" s="11">
        <v>183421</v>
      </c>
      <c r="H156" s="11">
        <v>183376</v>
      </c>
      <c r="I156" s="11">
        <v>183367</v>
      </c>
      <c r="J156" s="11">
        <v>183367</v>
      </c>
      <c r="K156" s="11">
        <v>183305</v>
      </c>
      <c r="L156" s="11">
        <v>183274</v>
      </c>
      <c r="M156" s="11">
        <v>183272</v>
      </c>
      <c r="N156" s="11">
        <v>183272</v>
      </c>
      <c r="O156" s="11">
        <v>183225</v>
      </c>
      <c r="P156" s="1">
        <f t="shared" si="14"/>
        <v>12.9375</v>
      </c>
      <c r="Q156" s="9">
        <f t="shared" si="15"/>
        <v>7.0609905853458868E-5</v>
      </c>
      <c r="R156" s="1">
        <f t="shared" si="16"/>
        <v>12</v>
      </c>
      <c r="S156" s="9">
        <f t="shared" si="17"/>
        <v>6.5493246009005327E-5</v>
      </c>
    </row>
    <row r="157" spans="1:19" x14ac:dyDescent="0.25">
      <c r="A157" s="11" t="s">
        <v>149</v>
      </c>
      <c r="B157" s="11" t="s">
        <v>150</v>
      </c>
      <c r="C157" s="13" t="s">
        <v>41</v>
      </c>
      <c r="D157" s="11" t="s">
        <v>158</v>
      </c>
      <c r="E157" s="11" t="s">
        <v>43</v>
      </c>
      <c r="F157" s="11">
        <v>902</v>
      </c>
      <c r="G157" s="11">
        <v>902</v>
      </c>
      <c r="H157" s="11">
        <v>902</v>
      </c>
      <c r="I157" s="11">
        <v>902</v>
      </c>
      <c r="J157" s="11">
        <v>902</v>
      </c>
      <c r="K157" s="11">
        <v>902</v>
      </c>
      <c r="L157" s="11">
        <v>902</v>
      </c>
      <c r="M157" s="11">
        <v>902</v>
      </c>
      <c r="N157" s="11">
        <v>902</v>
      </c>
      <c r="O157" s="11">
        <v>902</v>
      </c>
      <c r="P157" s="1">
        <f t="shared" si="14"/>
        <v>0</v>
      </c>
      <c r="Q157" s="9">
        <f t="shared" si="15"/>
        <v>0</v>
      </c>
      <c r="R157" s="1">
        <f t="shared" si="16"/>
        <v>0</v>
      </c>
      <c r="S157" s="9">
        <f t="shared" si="17"/>
        <v>0</v>
      </c>
    </row>
    <row r="158" spans="1:19" x14ac:dyDescent="0.25">
      <c r="A158" s="11" t="s">
        <v>149</v>
      </c>
      <c r="B158" s="11" t="s">
        <v>150</v>
      </c>
      <c r="C158" s="13" t="s">
        <v>44</v>
      </c>
      <c r="D158" s="11" t="s">
        <v>159</v>
      </c>
      <c r="E158" s="11" t="s">
        <v>46</v>
      </c>
      <c r="F158" s="11">
        <v>1896</v>
      </c>
      <c r="G158" s="11">
        <v>1896</v>
      </c>
      <c r="H158" s="11">
        <v>1896</v>
      </c>
      <c r="I158" s="11">
        <v>1896</v>
      </c>
      <c r="J158" s="11">
        <v>1896</v>
      </c>
      <c r="K158" s="11">
        <v>1896</v>
      </c>
      <c r="L158" s="11">
        <v>1896</v>
      </c>
      <c r="M158" s="11">
        <v>1896</v>
      </c>
      <c r="N158" s="11">
        <v>1896</v>
      </c>
      <c r="O158" s="11">
        <v>1896</v>
      </c>
      <c r="P158" s="1">
        <f t="shared" si="14"/>
        <v>0</v>
      </c>
      <c r="Q158" s="9">
        <f t="shared" si="15"/>
        <v>0</v>
      </c>
      <c r="R158" s="1">
        <f t="shared" si="16"/>
        <v>0</v>
      </c>
      <c r="S158" s="9">
        <f t="shared" si="17"/>
        <v>0</v>
      </c>
    </row>
    <row r="159" spans="1:19" x14ac:dyDescent="0.25">
      <c r="A159" s="11" t="s">
        <v>160</v>
      </c>
      <c r="B159" s="11" t="s">
        <v>161</v>
      </c>
      <c r="C159" s="13" t="s">
        <v>217</v>
      </c>
      <c r="D159" s="11" t="s">
        <v>162</v>
      </c>
      <c r="E159" s="11" t="s">
        <v>16</v>
      </c>
      <c r="F159" s="11">
        <v>615888</v>
      </c>
      <c r="G159" s="11">
        <v>254698</v>
      </c>
      <c r="H159" s="11">
        <v>254195</v>
      </c>
      <c r="I159" s="11">
        <v>253885</v>
      </c>
      <c r="J159" s="11">
        <v>253745</v>
      </c>
      <c r="K159" s="11">
        <v>253620</v>
      </c>
      <c r="L159" s="11">
        <v>253469</v>
      </c>
      <c r="M159" s="11">
        <v>253423</v>
      </c>
      <c r="N159" s="11">
        <v>253401</v>
      </c>
      <c r="O159" s="11">
        <v>253323</v>
      </c>
      <c r="P159" s="1">
        <f t="shared" si="14"/>
        <v>118.3125</v>
      </c>
      <c r="Q159" s="9">
        <f t="shared" si="15"/>
        <v>4.6704207671628711E-4</v>
      </c>
      <c r="R159" s="1">
        <f t="shared" si="16"/>
        <v>907.81111111111113</v>
      </c>
      <c r="S159" s="9">
        <f t="shared" si="17"/>
        <v>3.5836110858907841E-3</v>
      </c>
    </row>
    <row r="160" spans="1:19" x14ac:dyDescent="0.25">
      <c r="A160" s="11" t="s">
        <v>160</v>
      </c>
      <c r="B160" s="11" t="s">
        <v>161</v>
      </c>
      <c r="C160" s="13" t="s">
        <v>218</v>
      </c>
      <c r="D160" s="11" t="s">
        <v>163</v>
      </c>
      <c r="E160" s="11" t="s">
        <v>18</v>
      </c>
      <c r="F160" s="11">
        <v>366315</v>
      </c>
      <c r="G160" s="11">
        <v>223703</v>
      </c>
      <c r="H160" s="11">
        <v>222891</v>
      </c>
      <c r="I160" s="11">
        <v>222479</v>
      </c>
      <c r="J160" s="11">
        <v>222286</v>
      </c>
      <c r="K160" s="11">
        <v>221668</v>
      </c>
      <c r="L160" s="11">
        <v>221338</v>
      </c>
      <c r="M160" s="11">
        <v>221214</v>
      </c>
      <c r="N160" s="11">
        <v>221140</v>
      </c>
      <c r="O160" s="11">
        <v>220895</v>
      </c>
      <c r="P160" s="1">
        <f t="shared" si="14"/>
        <v>225.6875</v>
      </c>
      <c r="Q160" s="9">
        <f t="shared" si="15"/>
        <v>1.0216958283347291E-3</v>
      </c>
      <c r="R160" s="1">
        <f t="shared" si="16"/>
        <v>517.52666666666664</v>
      </c>
      <c r="S160" s="9">
        <f t="shared" si="17"/>
        <v>2.3428627477610027E-3</v>
      </c>
    </row>
    <row r="161" spans="1:19" x14ac:dyDescent="0.25">
      <c r="A161" s="11" t="s">
        <v>160</v>
      </c>
      <c r="B161" s="11" t="s">
        <v>161</v>
      </c>
      <c r="C161" s="13" t="s">
        <v>219</v>
      </c>
      <c r="D161" s="11" t="s">
        <v>164</v>
      </c>
      <c r="E161" s="11" t="s">
        <v>20</v>
      </c>
      <c r="F161" s="11">
        <v>1033580</v>
      </c>
      <c r="G161" s="11">
        <v>335615</v>
      </c>
      <c r="H161" s="11">
        <v>333764</v>
      </c>
      <c r="I161" s="11">
        <v>332057</v>
      </c>
      <c r="J161" s="11">
        <v>331482</v>
      </c>
      <c r="K161" s="11">
        <v>330161</v>
      </c>
      <c r="L161" s="11">
        <v>329172</v>
      </c>
      <c r="M161" s="11">
        <v>328108</v>
      </c>
      <c r="N161" s="11">
        <v>327450</v>
      </c>
      <c r="O161" s="11">
        <v>326728</v>
      </c>
      <c r="P161" s="1">
        <f t="shared" si="14"/>
        <v>805.6875</v>
      </c>
      <c r="Q161" s="9">
        <f t="shared" si="15"/>
        <v>2.4659273156876667E-3</v>
      </c>
      <c r="R161" s="1">
        <f t="shared" si="16"/>
        <v>2267.1999999999998</v>
      </c>
      <c r="S161" s="9">
        <f t="shared" si="17"/>
        <v>6.9391053108395972E-3</v>
      </c>
    </row>
    <row r="162" spans="1:19" x14ac:dyDescent="0.25">
      <c r="A162" s="11" t="s">
        <v>160</v>
      </c>
      <c r="B162" s="11" t="s">
        <v>161</v>
      </c>
      <c r="C162" s="13" t="s">
        <v>220</v>
      </c>
      <c r="D162" s="11" t="s">
        <v>264</v>
      </c>
      <c r="E162" s="11" t="s">
        <v>222</v>
      </c>
      <c r="F162" s="11">
        <v>2236509</v>
      </c>
      <c r="G162" s="11">
        <v>1207027</v>
      </c>
      <c r="H162" s="11">
        <v>1200555</v>
      </c>
      <c r="I162" s="11">
        <v>1196167</v>
      </c>
      <c r="J162" s="11">
        <v>1194602</v>
      </c>
      <c r="K162" s="11">
        <v>1191312</v>
      </c>
      <c r="L162" s="11">
        <v>1188227</v>
      </c>
      <c r="M162" s="11">
        <v>1186278</v>
      </c>
      <c r="N162" s="11">
        <v>1184062</v>
      </c>
      <c r="O162" s="11">
        <v>1181824</v>
      </c>
      <c r="P162" s="1">
        <f t="shared" si="14"/>
        <v>2207.5625</v>
      </c>
      <c r="Q162" s="9">
        <f t="shared" si="15"/>
        <v>1.8679283040452723E-3</v>
      </c>
      <c r="R162" s="1">
        <f t="shared" si="16"/>
        <v>4250.0155555555557</v>
      </c>
      <c r="S162" s="9">
        <f t="shared" si="17"/>
        <v>3.596149304427356E-3</v>
      </c>
    </row>
    <row r="163" spans="1:19" x14ac:dyDescent="0.25">
      <c r="A163" s="11" t="s">
        <v>160</v>
      </c>
      <c r="B163" s="11" t="s">
        <v>161</v>
      </c>
      <c r="C163" s="13" t="s">
        <v>273</v>
      </c>
      <c r="D163" s="11" t="s">
        <v>297</v>
      </c>
      <c r="E163" s="11" t="s">
        <v>302</v>
      </c>
      <c r="F163" s="11">
        <v>540088</v>
      </c>
      <c r="G163" s="11">
        <v>101308</v>
      </c>
      <c r="H163" s="11">
        <v>100421</v>
      </c>
      <c r="I163" s="11">
        <v>100005</v>
      </c>
      <c r="J163" s="11">
        <v>99854</v>
      </c>
      <c r="K163" s="11">
        <v>99542</v>
      </c>
      <c r="L163" s="11">
        <v>99134</v>
      </c>
      <c r="M163" s="11">
        <v>98507</v>
      </c>
      <c r="N163" s="11">
        <v>98305</v>
      </c>
      <c r="O163" s="11">
        <v>98082</v>
      </c>
      <c r="P163" s="1">
        <f t="shared" si="14"/>
        <v>288.875</v>
      </c>
      <c r="Q163" s="9">
        <f t="shared" si="15"/>
        <v>2.9452396973960564E-3</v>
      </c>
      <c r="R163" s="1">
        <f t="shared" si="16"/>
        <v>1231.8444444444444</v>
      </c>
      <c r="S163" s="9">
        <f t="shared" si="17"/>
        <v>1.2559332440656231E-2</v>
      </c>
    </row>
    <row r="164" spans="1:19" x14ac:dyDescent="0.25">
      <c r="A164" s="11" t="s">
        <v>160</v>
      </c>
      <c r="B164" s="11" t="s">
        <v>161</v>
      </c>
      <c r="C164" s="13" t="s">
        <v>275</v>
      </c>
      <c r="D164" s="11" t="s">
        <v>298</v>
      </c>
      <c r="E164" s="11" t="s">
        <v>277</v>
      </c>
      <c r="F164" s="11">
        <v>189602</v>
      </c>
      <c r="G164" s="11">
        <v>49475</v>
      </c>
      <c r="H164" s="11">
        <v>48852</v>
      </c>
      <c r="I164" s="11">
        <v>48426</v>
      </c>
      <c r="J164" s="11">
        <v>48233</v>
      </c>
      <c r="K164" s="11">
        <v>47954</v>
      </c>
      <c r="L164" s="11">
        <v>47713</v>
      </c>
      <c r="M164" s="11">
        <v>47614</v>
      </c>
      <c r="N164" s="11">
        <v>47298</v>
      </c>
      <c r="O164" s="11">
        <v>47170</v>
      </c>
      <c r="P164" s="1">
        <f t="shared" si="14"/>
        <v>208.6875</v>
      </c>
      <c r="Q164" s="9">
        <f t="shared" si="15"/>
        <v>4.4241573033707866E-3</v>
      </c>
      <c r="R164" s="1">
        <f t="shared" si="16"/>
        <v>496.89333333333332</v>
      </c>
      <c r="S164" s="9">
        <f t="shared" si="17"/>
        <v>1.0534096530280545E-2</v>
      </c>
    </row>
    <row r="165" spans="1:19" x14ac:dyDescent="0.25">
      <c r="A165" s="11" t="s">
        <v>160</v>
      </c>
      <c r="B165" s="11" t="s">
        <v>161</v>
      </c>
      <c r="C165" s="13" t="s">
        <v>223</v>
      </c>
      <c r="D165" s="11" t="s">
        <v>165</v>
      </c>
      <c r="E165" s="11" t="s">
        <v>22</v>
      </c>
      <c r="F165" s="11">
        <v>228026</v>
      </c>
      <c r="G165" s="11">
        <v>46176</v>
      </c>
      <c r="H165" s="11">
        <v>46001</v>
      </c>
      <c r="I165" s="11">
        <v>45818</v>
      </c>
      <c r="J165" s="11">
        <v>45783</v>
      </c>
      <c r="K165" s="11">
        <v>45675</v>
      </c>
      <c r="L165" s="11">
        <v>45560</v>
      </c>
      <c r="M165" s="11">
        <v>45518</v>
      </c>
      <c r="N165" s="11">
        <v>45507</v>
      </c>
      <c r="O165" s="11">
        <v>45435</v>
      </c>
      <c r="P165" s="1">
        <f t="shared" si="14"/>
        <v>63.25</v>
      </c>
      <c r="Q165" s="9">
        <f t="shared" si="15"/>
        <v>1.3920986023990315E-3</v>
      </c>
      <c r="R165" s="1">
        <f t="shared" si="16"/>
        <v>460.33333333333331</v>
      </c>
      <c r="S165" s="9">
        <f t="shared" si="17"/>
        <v>1.0131689960016141E-2</v>
      </c>
    </row>
    <row r="166" spans="1:19" x14ac:dyDescent="0.25">
      <c r="A166" s="11" t="s">
        <v>160</v>
      </c>
      <c r="B166" s="11" t="s">
        <v>161</v>
      </c>
      <c r="C166" s="13" t="s">
        <v>226</v>
      </c>
      <c r="D166" s="11" t="s">
        <v>265</v>
      </c>
      <c r="E166" s="11" t="s">
        <v>228</v>
      </c>
      <c r="F166" s="11">
        <v>18401</v>
      </c>
      <c r="G166" s="11">
        <v>14226</v>
      </c>
      <c r="H166" s="11">
        <v>14120</v>
      </c>
      <c r="I166" s="11">
        <v>13996</v>
      </c>
      <c r="J166" s="11">
        <v>13954</v>
      </c>
      <c r="K166" s="11">
        <v>13918</v>
      </c>
      <c r="L166" s="11">
        <v>13886</v>
      </c>
      <c r="M166" s="11">
        <v>13869</v>
      </c>
      <c r="N166" s="11">
        <v>13823</v>
      </c>
      <c r="O166" s="11">
        <v>13786</v>
      </c>
      <c r="P166" s="1">
        <f t="shared" si="14"/>
        <v>41.8125</v>
      </c>
      <c r="Q166" s="9">
        <f t="shared" si="15"/>
        <v>3.0329682286377485E-3</v>
      </c>
      <c r="R166" s="1">
        <f t="shared" si="16"/>
        <v>46.444444444444443</v>
      </c>
      <c r="S166" s="9">
        <f t="shared" si="17"/>
        <v>3.3689572351983492E-3</v>
      </c>
    </row>
    <row r="167" spans="1:19" x14ac:dyDescent="0.25">
      <c r="A167" s="11" t="s">
        <v>160</v>
      </c>
      <c r="B167" s="11" t="s">
        <v>161</v>
      </c>
      <c r="C167" s="13" t="s">
        <v>229</v>
      </c>
      <c r="D167" s="11" t="s">
        <v>266</v>
      </c>
      <c r="E167" s="11" t="s">
        <v>231</v>
      </c>
      <c r="F167" s="11">
        <v>139266</v>
      </c>
      <c r="G167" s="11">
        <v>62083</v>
      </c>
      <c r="H167" s="11">
        <v>61597</v>
      </c>
      <c r="I167" s="11">
        <v>61294</v>
      </c>
      <c r="J167" s="11">
        <v>61177</v>
      </c>
      <c r="K167" s="11">
        <v>60831</v>
      </c>
      <c r="L167" s="11">
        <v>60776</v>
      </c>
      <c r="M167" s="11">
        <v>60685</v>
      </c>
      <c r="N167" s="11">
        <v>60596</v>
      </c>
      <c r="O167" s="11">
        <v>60512</v>
      </c>
      <c r="P167" s="1">
        <f t="shared" si="14"/>
        <v>135.6875</v>
      </c>
      <c r="Q167" s="9">
        <f t="shared" si="15"/>
        <v>2.2423238365943945E-3</v>
      </c>
      <c r="R167" s="1">
        <f t="shared" si="16"/>
        <v>292.12888888888887</v>
      </c>
      <c r="S167" s="9">
        <f t="shared" si="17"/>
        <v>4.8276191315588454E-3</v>
      </c>
    </row>
    <row r="168" spans="1:19" x14ac:dyDescent="0.25">
      <c r="A168" s="11" t="s">
        <v>160</v>
      </c>
      <c r="B168" s="11" t="s">
        <v>161</v>
      </c>
      <c r="C168" s="13" t="s">
        <v>29</v>
      </c>
      <c r="D168" s="11" t="s">
        <v>166</v>
      </c>
      <c r="E168" s="11" t="s">
        <v>31</v>
      </c>
      <c r="F168" s="11">
        <v>49392</v>
      </c>
      <c r="G168" s="11">
        <v>2305</v>
      </c>
      <c r="H168" s="11">
        <v>2297</v>
      </c>
      <c r="I168" s="11">
        <v>2288</v>
      </c>
      <c r="J168" s="11">
        <v>2284</v>
      </c>
      <c r="K168" s="11">
        <v>2279</v>
      </c>
      <c r="L168" s="11">
        <v>2267</v>
      </c>
      <c r="M168" s="11">
        <v>2258</v>
      </c>
      <c r="N168" s="11">
        <v>2252</v>
      </c>
      <c r="O168" s="11">
        <v>2248</v>
      </c>
      <c r="P168" s="1">
        <f t="shared" si="14"/>
        <v>5.3125</v>
      </c>
      <c r="Q168" s="9">
        <f t="shared" si="15"/>
        <v>2.3632117437722422E-3</v>
      </c>
      <c r="R168" s="1">
        <f t="shared" si="16"/>
        <v>109.36</v>
      </c>
      <c r="S168" s="9">
        <f t="shared" si="17"/>
        <v>4.8647686832740213E-2</v>
      </c>
    </row>
    <row r="169" spans="1:19" x14ac:dyDescent="0.25">
      <c r="A169" s="11" t="s">
        <v>160</v>
      </c>
      <c r="B169" s="11" t="s">
        <v>161</v>
      </c>
      <c r="C169" s="13" t="s">
        <v>233</v>
      </c>
      <c r="D169" s="11" t="s">
        <v>267</v>
      </c>
      <c r="E169" s="11" t="s">
        <v>235</v>
      </c>
      <c r="F169" s="11">
        <v>154</v>
      </c>
      <c r="G169" s="11">
        <v>130</v>
      </c>
      <c r="H169" s="11">
        <v>130</v>
      </c>
      <c r="I169" s="11">
        <v>130</v>
      </c>
      <c r="J169" s="11">
        <v>130</v>
      </c>
      <c r="K169" s="11">
        <v>130</v>
      </c>
      <c r="L169" s="11">
        <v>130</v>
      </c>
      <c r="M169" s="11">
        <v>129</v>
      </c>
      <c r="N169" s="11">
        <v>129</v>
      </c>
      <c r="O169" s="11">
        <v>129</v>
      </c>
      <c r="P169" s="1">
        <f t="shared" si="14"/>
        <v>0.125</v>
      </c>
      <c r="Q169" s="9">
        <f t="shared" si="15"/>
        <v>9.6899224806201549E-4</v>
      </c>
      <c r="R169" s="1">
        <f t="shared" si="16"/>
        <v>0.16444444444444445</v>
      </c>
      <c r="S169" s="9">
        <f t="shared" si="17"/>
        <v>1.2747631352282515E-3</v>
      </c>
    </row>
    <row r="170" spans="1:19" x14ac:dyDescent="0.25">
      <c r="A170" s="11" t="s">
        <v>160</v>
      </c>
      <c r="B170" s="11" t="s">
        <v>161</v>
      </c>
      <c r="C170" s="13" t="s">
        <v>35</v>
      </c>
      <c r="D170" s="11" t="s">
        <v>167</v>
      </c>
      <c r="E170" s="11" t="s">
        <v>37</v>
      </c>
      <c r="F170" s="11">
        <v>214327</v>
      </c>
      <c r="G170" s="11">
        <v>166751</v>
      </c>
      <c r="H170" s="11">
        <v>166393</v>
      </c>
      <c r="I170" s="11">
        <v>166255</v>
      </c>
      <c r="J170" s="11">
        <v>166166</v>
      </c>
      <c r="K170" s="11">
        <v>165893</v>
      </c>
      <c r="L170" s="11">
        <v>165585</v>
      </c>
      <c r="M170" s="11">
        <v>165478</v>
      </c>
      <c r="N170" s="11">
        <v>165384</v>
      </c>
      <c r="O170" s="11">
        <v>165289</v>
      </c>
      <c r="P170" s="1">
        <f t="shared" si="14"/>
        <v>118.125</v>
      </c>
      <c r="Q170" s="9">
        <f t="shared" si="15"/>
        <v>7.1465735771890446E-4</v>
      </c>
      <c r="R170" s="1">
        <f t="shared" si="16"/>
        <v>210.72444444444443</v>
      </c>
      <c r="S170" s="9">
        <f t="shared" si="17"/>
        <v>1.2748848649604295E-3</v>
      </c>
    </row>
    <row r="171" spans="1:19" x14ac:dyDescent="0.25">
      <c r="A171" s="11" t="s">
        <v>160</v>
      </c>
      <c r="B171" s="11" t="s">
        <v>161</v>
      </c>
      <c r="C171" s="13" t="s">
        <v>38</v>
      </c>
      <c r="D171" s="11" t="s">
        <v>168</v>
      </c>
      <c r="E171" s="11" t="s">
        <v>40</v>
      </c>
      <c r="F171" s="11">
        <v>684</v>
      </c>
      <c r="G171" s="11">
        <v>647</v>
      </c>
      <c r="H171" s="11">
        <v>646</v>
      </c>
      <c r="I171" s="11">
        <v>646</v>
      </c>
      <c r="J171" s="11">
        <v>646</v>
      </c>
      <c r="K171" s="11">
        <v>646</v>
      </c>
      <c r="L171" s="11">
        <v>646</v>
      </c>
      <c r="M171" s="11">
        <v>646</v>
      </c>
      <c r="N171" s="11">
        <v>646</v>
      </c>
      <c r="O171" s="11">
        <v>646</v>
      </c>
      <c r="P171" s="1">
        <f t="shared" si="14"/>
        <v>6.25E-2</v>
      </c>
      <c r="Q171" s="9">
        <f t="shared" si="15"/>
        <v>9.6749226006191956E-5</v>
      </c>
      <c r="R171" s="1">
        <f t="shared" si="16"/>
        <v>0.13777777777777778</v>
      </c>
      <c r="S171" s="9">
        <f t="shared" si="17"/>
        <v>2.1327829377364982E-4</v>
      </c>
    </row>
    <row r="172" spans="1:19" x14ac:dyDescent="0.25">
      <c r="A172" s="11" t="s">
        <v>160</v>
      </c>
      <c r="B172" s="11" t="s">
        <v>161</v>
      </c>
      <c r="C172" s="13" t="s">
        <v>44</v>
      </c>
      <c r="D172" s="11" t="s">
        <v>169</v>
      </c>
      <c r="E172" s="11" t="s">
        <v>46</v>
      </c>
      <c r="F172" s="11">
        <v>28753</v>
      </c>
      <c r="G172" s="11">
        <v>25555</v>
      </c>
      <c r="H172" s="11">
        <v>25538</v>
      </c>
      <c r="I172" s="11">
        <v>25531</v>
      </c>
      <c r="J172" s="11">
        <v>25524</v>
      </c>
      <c r="K172" s="11">
        <v>25521</v>
      </c>
      <c r="L172" s="11">
        <v>25516</v>
      </c>
      <c r="M172" s="11">
        <v>25512</v>
      </c>
      <c r="N172" s="11">
        <v>25502</v>
      </c>
      <c r="O172" s="11">
        <v>25500</v>
      </c>
      <c r="P172" s="1">
        <f t="shared" si="14"/>
        <v>5.1875</v>
      </c>
      <c r="Q172" s="9">
        <f t="shared" si="15"/>
        <v>2.0343137254901961E-4</v>
      </c>
      <c r="R172" s="1">
        <f t="shared" si="16"/>
        <v>11.717777777777778</v>
      </c>
      <c r="S172" s="9">
        <f t="shared" si="17"/>
        <v>4.5952069716775603E-4</v>
      </c>
    </row>
    <row r="173" spans="1:19" x14ac:dyDescent="0.25">
      <c r="A173" s="11" t="s">
        <v>160</v>
      </c>
      <c r="B173" s="11" t="s">
        <v>161</v>
      </c>
      <c r="C173" s="13" t="s">
        <v>47</v>
      </c>
      <c r="D173" s="11" t="s">
        <v>170</v>
      </c>
      <c r="E173" s="11" t="s">
        <v>49</v>
      </c>
      <c r="F173" s="11">
        <v>86343</v>
      </c>
      <c r="G173" s="11">
        <v>79241</v>
      </c>
      <c r="H173" s="11">
        <v>79201</v>
      </c>
      <c r="I173" s="11">
        <v>79198</v>
      </c>
      <c r="J173" s="11">
        <v>79173</v>
      </c>
      <c r="K173" s="11">
        <v>79144</v>
      </c>
      <c r="L173" s="11">
        <v>79140</v>
      </c>
      <c r="M173" s="11">
        <v>79139</v>
      </c>
      <c r="N173" s="11">
        <v>79131</v>
      </c>
      <c r="O173" s="11">
        <v>79125</v>
      </c>
      <c r="P173" s="1">
        <f t="shared" si="14"/>
        <v>9.5625</v>
      </c>
      <c r="Q173" s="9">
        <f t="shared" si="15"/>
        <v>1.2085308056872037E-4</v>
      </c>
      <c r="R173" s="1">
        <f t="shared" si="16"/>
        <v>24.28222222222222</v>
      </c>
      <c r="S173" s="9">
        <f t="shared" si="17"/>
        <v>3.0688432508337721E-4</v>
      </c>
    </row>
    <row r="174" spans="1:19" x14ac:dyDescent="0.25">
      <c r="A174" s="11" t="s">
        <v>171</v>
      </c>
      <c r="B174" s="11" t="s">
        <v>172</v>
      </c>
      <c r="C174" s="13" t="s">
        <v>217</v>
      </c>
      <c r="D174" s="11" t="s">
        <v>173</v>
      </c>
      <c r="E174" s="11" t="s">
        <v>16</v>
      </c>
      <c r="F174" s="11">
        <v>920710</v>
      </c>
      <c r="G174" s="11">
        <v>704353</v>
      </c>
      <c r="H174" s="11">
        <v>704353</v>
      </c>
      <c r="I174" s="11">
        <v>704181</v>
      </c>
      <c r="J174" s="11">
        <v>704029</v>
      </c>
      <c r="K174" s="11">
        <v>703948</v>
      </c>
      <c r="L174" s="11">
        <v>703862</v>
      </c>
      <c r="M174" s="11">
        <v>703814</v>
      </c>
      <c r="N174" s="11">
        <v>703798</v>
      </c>
      <c r="O174" s="11">
        <v>703775</v>
      </c>
      <c r="P174" s="1">
        <f t="shared" si="14"/>
        <v>60.375</v>
      </c>
      <c r="Q174" s="9">
        <f t="shared" si="15"/>
        <v>8.5787361017370604E-5</v>
      </c>
      <c r="R174" s="1">
        <f t="shared" si="16"/>
        <v>534.46</v>
      </c>
      <c r="S174" s="9">
        <f t="shared" si="17"/>
        <v>7.5941884835352218E-4</v>
      </c>
    </row>
    <row r="175" spans="1:19" x14ac:dyDescent="0.25">
      <c r="A175" s="11" t="s">
        <v>171</v>
      </c>
      <c r="B175" s="11" t="s">
        <v>172</v>
      </c>
      <c r="C175" s="13" t="s">
        <v>218</v>
      </c>
      <c r="D175" s="11" t="s">
        <v>174</v>
      </c>
      <c r="E175" s="11" t="s">
        <v>18</v>
      </c>
      <c r="F175" s="11">
        <v>81125</v>
      </c>
      <c r="G175" s="11">
        <v>79530</v>
      </c>
      <c r="H175" s="11">
        <v>79530</v>
      </c>
      <c r="I175" s="11">
        <v>79523</v>
      </c>
      <c r="J175" s="11">
        <v>79514</v>
      </c>
      <c r="K175" s="11">
        <v>79492</v>
      </c>
      <c r="L175" s="11">
        <v>79487</v>
      </c>
      <c r="M175" s="11">
        <v>79485</v>
      </c>
      <c r="N175" s="11">
        <v>79468</v>
      </c>
      <c r="O175" s="11">
        <v>79464</v>
      </c>
      <c r="P175" s="1">
        <f t="shared" si="14"/>
        <v>6.3125</v>
      </c>
      <c r="Q175" s="9">
        <f t="shared" si="15"/>
        <v>7.9438487868720433E-5</v>
      </c>
      <c r="R175" s="1">
        <f t="shared" si="16"/>
        <v>9.1555555555555568</v>
      </c>
      <c r="S175" s="9">
        <f t="shared" si="17"/>
        <v>1.1521639428616175E-4</v>
      </c>
    </row>
    <row r="176" spans="1:19" x14ac:dyDescent="0.25">
      <c r="A176" s="11" t="s">
        <v>171</v>
      </c>
      <c r="B176" s="11" t="s">
        <v>172</v>
      </c>
      <c r="C176" s="13" t="s">
        <v>219</v>
      </c>
      <c r="D176" s="11" t="s">
        <v>175</v>
      </c>
      <c r="E176" s="11" t="s">
        <v>20</v>
      </c>
      <c r="F176" s="11">
        <v>39045</v>
      </c>
      <c r="G176" s="11">
        <v>38541</v>
      </c>
      <c r="H176" s="11">
        <v>38541</v>
      </c>
      <c r="I176" s="11">
        <v>38541</v>
      </c>
      <c r="J176" s="11">
        <v>38540</v>
      </c>
      <c r="K176" s="11">
        <v>38539</v>
      </c>
      <c r="L176" s="11">
        <v>38519</v>
      </c>
      <c r="M176" s="11">
        <v>38519</v>
      </c>
      <c r="N176" s="11">
        <v>38511</v>
      </c>
      <c r="O176" s="11">
        <v>38509</v>
      </c>
      <c r="P176" s="1">
        <f t="shared" ref="P176:P186" si="18">(((G176-H176)/2)+(H176-I176)+(I176-J176)+((J176-K176)/2)+((K176-L176)/2)+(L176-M176)+(M176-N176)+((N176-O176)/2))/8</f>
        <v>2.5625</v>
      </c>
      <c r="Q176" s="10">
        <f t="shared" ref="Q176:Q186" si="19">P176/O176</f>
        <v>6.6542886078579027E-5</v>
      </c>
      <c r="R176" s="1">
        <f t="shared" ref="R176:R186" si="20">(((F176-G176)/50)+((G176-H176)/2)+(H176-I176)+(I176-J176)+((J176-K176)/2)+((K176-L176)/2)+(L176-M176)+(M176-N176)+((N176-O176)/2))/9</f>
        <v>3.3977777777777778</v>
      </c>
      <c r="S176" s="10">
        <f t="shared" ref="S176:S186" si="21">R176/O176</f>
        <v>8.823334227785136E-5</v>
      </c>
    </row>
    <row r="177" spans="1:19" x14ac:dyDescent="0.25">
      <c r="A177" s="11" t="s">
        <v>171</v>
      </c>
      <c r="B177" s="11" t="s">
        <v>172</v>
      </c>
      <c r="C177" s="13" t="s">
        <v>220</v>
      </c>
      <c r="D177" s="11" t="s">
        <v>268</v>
      </c>
      <c r="E177" s="11" t="s">
        <v>222</v>
      </c>
      <c r="F177" s="11">
        <v>709333</v>
      </c>
      <c r="G177" s="11">
        <v>555207</v>
      </c>
      <c r="H177" s="11">
        <v>555207</v>
      </c>
      <c r="I177" s="11">
        <v>554818</v>
      </c>
      <c r="J177" s="11">
        <v>554601</v>
      </c>
      <c r="K177" s="11">
        <v>554308</v>
      </c>
      <c r="L177" s="11">
        <v>553940</v>
      </c>
      <c r="M177" s="11">
        <v>553689</v>
      </c>
      <c r="N177" s="11">
        <v>553534</v>
      </c>
      <c r="O177" s="11">
        <v>553433</v>
      </c>
      <c r="P177" s="1">
        <f t="shared" si="18"/>
        <v>174.125</v>
      </c>
      <c r="Q177" s="10">
        <f t="shared" si="19"/>
        <v>3.1462706416133482E-4</v>
      </c>
      <c r="R177" s="1">
        <f t="shared" si="20"/>
        <v>497.28000000000003</v>
      </c>
      <c r="S177" s="10">
        <f t="shared" si="21"/>
        <v>8.9853695027221001E-4</v>
      </c>
    </row>
    <row r="178" spans="1:19" x14ac:dyDescent="0.25">
      <c r="A178" s="11" t="s">
        <v>171</v>
      </c>
      <c r="B178" s="11" t="s">
        <v>172</v>
      </c>
      <c r="C178" s="13" t="s">
        <v>273</v>
      </c>
      <c r="D178" s="11" t="s">
        <v>299</v>
      </c>
      <c r="E178" s="11" t="s">
        <v>302</v>
      </c>
      <c r="F178" s="11">
        <v>11538</v>
      </c>
      <c r="G178" s="11">
        <v>11022</v>
      </c>
      <c r="H178" s="11">
        <v>11022</v>
      </c>
      <c r="I178" s="11">
        <v>11022</v>
      </c>
      <c r="J178" s="11">
        <v>11021</v>
      </c>
      <c r="K178" s="11">
        <v>11017</v>
      </c>
      <c r="L178" s="11">
        <v>11017</v>
      </c>
      <c r="M178" s="11">
        <v>11017</v>
      </c>
      <c r="N178" s="11">
        <v>11017</v>
      </c>
      <c r="O178" s="11">
        <v>11017</v>
      </c>
      <c r="P178" s="1">
        <f t="shared" si="18"/>
        <v>0.375</v>
      </c>
      <c r="Q178" s="10">
        <f t="shared" si="19"/>
        <v>3.40383044385949E-5</v>
      </c>
      <c r="R178" s="1">
        <f t="shared" si="20"/>
        <v>1.48</v>
      </c>
      <c r="S178" s="10">
        <f t="shared" si="21"/>
        <v>1.3433784151765452E-4</v>
      </c>
    </row>
    <row r="179" spans="1:19" x14ac:dyDescent="0.25">
      <c r="A179" s="11" t="s">
        <v>171</v>
      </c>
      <c r="B179" s="11" t="s">
        <v>172</v>
      </c>
      <c r="C179" s="13" t="s">
        <v>223</v>
      </c>
      <c r="D179" s="11" t="s">
        <v>176</v>
      </c>
      <c r="E179" s="11" t="s">
        <v>22</v>
      </c>
      <c r="F179" s="11">
        <v>1173</v>
      </c>
      <c r="G179" s="11">
        <v>839</v>
      </c>
      <c r="H179" s="11">
        <v>839</v>
      </c>
      <c r="I179" s="11">
        <v>838</v>
      </c>
      <c r="J179" s="11">
        <v>834</v>
      </c>
      <c r="K179" s="11">
        <v>834</v>
      </c>
      <c r="L179" s="11">
        <v>806</v>
      </c>
      <c r="M179" s="11">
        <v>806</v>
      </c>
      <c r="N179" s="11">
        <v>806</v>
      </c>
      <c r="O179" s="11">
        <v>806</v>
      </c>
      <c r="P179" s="1">
        <f t="shared" si="18"/>
        <v>2.375</v>
      </c>
      <c r="Q179" s="10">
        <f t="shared" si="19"/>
        <v>2.946650124069479E-3</v>
      </c>
      <c r="R179" s="1">
        <f t="shared" si="20"/>
        <v>2.8533333333333335</v>
      </c>
      <c r="S179" s="10">
        <f t="shared" si="21"/>
        <v>3.5401157981803143E-3</v>
      </c>
    </row>
    <row r="180" spans="1:19" x14ac:dyDescent="0.25">
      <c r="A180" s="11" t="s">
        <v>171</v>
      </c>
      <c r="B180" s="11" t="s">
        <v>172</v>
      </c>
      <c r="C180" s="13" t="s">
        <v>226</v>
      </c>
      <c r="D180" s="11" t="s">
        <v>269</v>
      </c>
      <c r="E180" s="11" t="s">
        <v>228</v>
      </c>
      <c r="F180" s="11">
        <v>41146</v>
      </c>
      <c r="G180" s="11">
        <v>17654</v>
      </c>
      <c r="H180" s="11">
        <v>17654</v>
      </c>
      <c r="I180" s="11">
        <v>17546</v>
      </c>
      <c r="J180" s="11">
        <v>17499</v>
      </c>
      <c r="K180" s="11">
        <v>17429</v>
      </c>
      <c r="L180" s="11">
        <v>17294</v>
      </c>
      <c r="M180" s="11">
        <v>16864</v>
      </c>
      <c r="N180" s="11">
        <v>16826</v>
      </c>
      <c r="O180" s="11">
        <v>16820</v>
      </c>
      <c r="P180" s="1">
        <f t="shared" si="18"/>
        <v>91.0625</v>
      </c>
      <c r="Q180" s="10">
        <f t="shared" si="19"/>
        <v>5.4139417360285378E-3</v>
      </c>
      <c r="R180" s="1">
        <f t="shared" si="20"/>
        <v>133.14888888888888</v>
      </c>
      <c r="S180" s="10">
        <f t="shared" si="21"/>
        <v>7.9161051658079001E-3</v>
      </c>
    </row>
    <row r="181" spans="1:19" x14ac:dyDescent="0.25">
      <c r="A181" s="11" t="s">
        <v>171</v>
      </c>
      <c r="B181" s="11" t="s">
        <v>172</v>
      </c>
      <c r="C181" s="13" t="s">
        <v>229</v>
      </c>
      <c r="D181" s="11" t="s">
        <v>270</v>
      </c>
      <c r="E181" s="11" t="s">
        <v>231</v>
      </c>
      <c r="F181" s="11">
        <v>47532</v>
      </c>
      <c r="G181" s="11">
        <v>24251</v>
      </c>
      <c r="H181" s="11">
        <v>24251</v>
      </c>
      <c r="I181" s="11">
        <v>24160</v>
      </c>
      <c r="J181" s="11">
        <v>24139</v>
      </c>
      <c r="K181" s="11">
        <v>24078</v>
      </c>
      <c r="L181" s="11">
        <v>24012</v>
      </c>
      <c r="M181" s="11">
        <v>24002</v>
      </c>
      <c r="N181" s="11">
        <v>23993</v>
      </c>
      <c r="O181" s="11">
        <v>23990</v>
      </c>
      <c r="P181" s="1">
        <f t="shared" si="18"/>
        <v>24.5</v>
      </c>
      <c r="Q181" s="10">
        <f t="shared" si="19"/>
        <v>1.0212588578574406E-3</v>
      </c>
      <c r="R181" s="1">
        <f t="shared" si="20"/>
        <v>73.513333333333335</v>
      </c>
      <c r="S181" s="10">
        <f t="shared" si="21"/>
        <v>3.0643323607058496E-3</v>
      </c>
    </row>
    <row r="182" spans="1:19" x14ac:dyDescent="0.25">
      <c r="A182" s="11" t="s">
        <v>171</v>
      </c>
      <c r="B182" s="11" t="s">
        <v>172</v>
      </c>
      <c r="C182" s="13" t="s">
        <v>233</v>
      </c>
      <c r="D182" s="11" t="s">
        <v>271</v>
      </c>
      <c r="E182" s="11" t="s">
        <v>235</v>
      </c>
      <c r="F182" s="11">
        <v>192</v>
      </c>
      <c r="G182" s="11">
        <v>192</v>
      </c>
      <c r="H182" s="11">
        <v>192</v>
      </c>
      <c r="I182" s="11">
        <v>192</v>
      </c>
      <c r="J182" s="11">
        <v>192</v>
      </c>
      <c r="K182" s="11">
        <v>192</v>
      </c>
      <c r="L182" s="11">
        <v>192</v>
      </c>
      <c r="M182" s="11">
        <v>192</v>
      </c>
      <c r="N182" s="11">
        <v>192</v>
      </c>
      <c r="O182" s="11">
        <v>192</v>
      </c>
      <c r="P182" s="1">
        <f t="shared" si="18"/>
        <v>0</v>
      </c>
      <c r="Q182" s="10">
        <f t="shared" si="19"/>
        <v>0</v>
      </c>
      <c r="R182" s="1">
        <f t="shared" si="20"/>
        <v>0</v>
      </c>
      <c r="S182" s="10">
        <f t="shared" si="21"/>
        <v>0</v>
      </c>
    </row>
    <row r="183" spans="1:19" x14ac:dyDescent="0.25">
      <c r="A183" s="11" t="s">
        <v>171</v>
      </c>
      <c r="B183" s="11" t="s">
        <v>172</v>
      </c>
      <c r="C183" s="13" t="s">
        <v>35</v>
      </c>
      <c r="D183" s="11" t="s">
        <v>177</v>
      </c>
      <c r="E183" s="11" t="s">
        <v>37</v>
      </c>
      <c r="F183" s="11">
        <v>43744</v>
      </c>
      <c r="G183" s="11">
        <v>37590</v>
      </c>
      <c r="H183" s="11">
        <v>37590</v>
      </c>
      <c r="I183" s="11">
        <v>37568</v>
      </c>
      <c r="J183" s="11">
        <v>37566</v>
      </c>
      <c r="K183" s="11">
        <v>37565</v>
      </c>
      <c r="L183" s="11">
        <v>37561</v>
      </c>
      <c r="M183" s="11">
        <v>37561</v>
      </c>
      <c r="N183" s="11">
        <v>37561</v>
      </c>
      <c r="O183" s="11">
        <v>37561</v>
      </c>
      <c r="P183" s="1">
        <f t="shared" si="18"/>
        <v>3.3125</v>
      </c>
      <c r="Q183" s="10">
        <f t="shared" si="19"/>
        <v>8.8189877798780649E-5</v>
      </c>
      <c r="R183" s="1">
        <f t="shared" si="20"/>
        <v>16.619999999999997</v>
      </c>
      <c r="S183" s="10">
        <f t="shared" si="21"/>
        <v>4.4248023215569336E-4</v>
      </c>
    </row>
    <row r="184" spans="1:19" x14ac:dyDescent="0.25">
      <c r="A184" s="11" t="s">
        <v>171</v>
      </c>
      <c r="B184" s="11" t="s">
        <v>172</v>
      </c>
      <c r="C184" s="13" t="s">
        <v>38</v>
      </c>
      <c r="D184" s="11" t="s">
        <v>178</v>
      </c>
      <c r="E184" s="11" t="s">
        <v>40</v>
      </c>
      <c r="F184" s="11">
        <v>12635</v>
      </c>
      <c r="G184" s="11">
        <v>250</v>
      </c>
      <c r="H184" s="11">
        <v>250</v>
      </c>
      <c r="I184" s="11">
        <v>250</v>
      </c>
      <c r="J184" s="11">
        <v>250</v>
      </c>
      <c r="K184" s="11">
        <v>250</v>
      </c>
      <c r="L184" s="11">
        <v>248</v>
      </c>
      <c r="M184" s="11">
        <v>248</v>
      </c>
      <c r="N184" s="11">
        <v>248</v>
      </c>
      <c r="O184" s="11">
        <v>248</v>
      </c>
      <c r="P184" s="1">
        <f t="shared" si="18"/>
        <v>0.125</v>
      </c>
      <c r="Q184" s="10">
        <f t="shared" si="19"/>
        <v>5.0403225806451612E-4</v>
      </c>
      <c r="R184" s="1">
        <f t="shared" si="20"/>
        <v>27.633333333333333</v>
      </c>
      <c r="S184" s="10">
        <f t="shared" si="21"/>
        <v>0.11142473118279569</v>
      </c>
    </row>
    <row r="185" spans="1:19" x14ac:dyDescent="0.25">
      <c r="A185" s="11" t="s">
        <v>171</v>
      </c>
      <c r="B185" s="11" t="s">
        <v>172</v>
      </c>
      <c r="C185" s="13" t="s">
        <v>44</v>
      </c>
      <c r="D185" s="11" t="s">
        <v>179</v>
      </c>
      <c r="E185" s="11" t="s">
        <v>46</v>
      </c>
      <c r="F185" s="11">
        <v>18378</v>
      </c>
      <c r="G185" s="11">
        <v>4785</v>
      </c>
      <c r="H185" s="11">
        <v>4785</v>
      </c>
      <c r="I185" s="11">
        <v>4780</v>
      </c>
      <c r="J185" s="11">
        <v>4779</v>
      </c>
      <c r="K185" s="11">
        <v>4778</v>
      </c>
      <c r="L185" s="11">
        <v>4776</v>
      </c>
      <c r="M185" s="11">
        <v>4776</v>
      </c>
      <c r="N185" s="11">
        <v>4776</v>
      </c>
      <c r="O185" s="11">
        <v>4776</v>
      </c>
      <c r="P185" s="1">
        <f t="shared" si="18"/>
        <v>0.9375</v>
      </c>
      <c r="Q185" s="10">
        <f t="shared" si="19"/>
        <v>1.9629396984924624E-4</v>
      </c>
      <c r="R185" s="1">
        <f t="shared" si="20"/>
        <v>31.040000000000003</v>
      </c>
      <c r="S185" s="10">
        <f t="shared" si="21"/>
        <v>6.4991624790619769E-3</v>
      </c>
    </row>
    <row r="186" spans="1:19" x14ac:dyDescent="0.25">
      <c r="A186" s="11" t="s">
        <v>171</v>
      </c>
      <c r="B186" s="11" t="s">
        <v>172</v>
      </c>
      <c r="C186" s="13" t="s">
        <v>47</v>
      </c>
      <c r="D186" s="11" t="s">
        <v>180</v>
      </c>
      <c r="E186" s="11" t="s">
        <v>49</v>
      </c>
      <c r="F186" s="11">
        <v>53937</v>
      </c>
      <c r="G186" s="11">
        <v>50043</v>
      </c>
      <c r="H186" s="11">
        <v>50043</v>
      </c>
      <c r="I186" s="11">
        <v>50042</v>
      </c>
      <c r="J186" s="11">
        <v>50028</v>
      </c>
      <c r="K186" s="11">
        <v>50021</v>
      </c>
      <c r="L186" s="11">
        <v>50017</v>
      </c>
      <c r="M186" s="11">
        <v>50017</v>
      </c>
      <c r="N186" s="11">
        <v>50014</v>
      </c>
      <c r="O186" s="11">
        <v>50014</v>
      </c>
      <c r="P186" s="1">
        <f t="shared" si="18"/>
        <v>2.9375</v>
      </c>
      <c r="Q186" s="10">
        <f t="shared" si="19"/>
        <v>5.8733554604710682E-5</v>
      </c>
      <c r="R186" s="1">
        <f t="shared" si="20"/>
        <v>11.264444444444443</v>
      </c>
      <c r="S186" s="10">
        <f t="shared" si="21"/>
        <v>2.2522582565770471E-4</v>
      </c>
    </row>
  </sheetData>
  <autoFilter ref="A1:S186"/>
  <sortState ref="A2:XFD147">
    <sortCondition ref="D2:D147"/>
  </sortState>
  <pageMargins left="0.7" right="0.7" top="0.75" bottom="0.75" header="0.3" footer="0.3"/>
  <pageSetup paperSize="9" orientation="portrait" r:id="rId1"/>
  <ignoredErrors>
    <ignoredError sqref="C2:C186" numberStoredAsText="1"/>
  </ignoredError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BB515"/>
  <sheetViews>
    <sheetView topLeftCell="A372" zoomScaleNormal="100" workbookViewId="0">
      <pane ySplit="20" topLeftCell="A392" activePane="bottomLeft" state="frozenSplit"/>
      <selection activeCell="AA6" sqref="AA6"/>
      <selection pane="bottomLeft" activeCell="AA6" sqref="AA6"/>
    </sheetView>
  </sheetViews>
  <sheetFormatPr defaultRowHeight="23.25" customHeight="1" x14ac:dyDescent="0.25"/>
  <cols>
    <col min="1" max="1" width="6.140625" bestFit="1" customWidth="1"/>
    <col min="2" max="2" width="5" customWidth="1"/>
    <col min="3" max="3" width="25.5703125" customWidth="1"/>
    <col min="4" max="4" width="27.42578125" hidden="1" customWidth="1"/>
    <col min="5" max="5" width="20.85546875" customWidth="1"/>
    <col min="6" max="6" width="123" style="4" customWidth="1"/>
    <col min="7" max="7" width="18.85546875" customWidth="1"/>
    <col min="8" max="8" width="16" customWidth="1"/>
    <col min="9" max="9" width="15.42578125" hidden="1" customWidth="1"/>
    <col min="10" max="10" width="14.85546875" customWidth="1"/>
    <col min="11" max="11" width="16.140625" customWidth="1"/>
    <col min="12" max="12" width="13.28515625" customWidth="1"/>
    <col min="13" max="13" width="7.28515625" customWidth="1"/>
    <col min="14" max="14" width="7.85546875" customWidth="1"/>
    <col min="15" max="15" width="16.42578125" bestFit="1" customWidth="1"/>
    <col min="16" max="16" width="17.7109375" bestFit="1" customWidth="1"/>
    <col min="17" max="17" width="16.140625" bestFit="1" customWidth="1"/>
    <col min="18" max="18" width="13.85546875" customWidth="1"/>
    <col min="19" max="19" width="13.42578125" bestFit="1" customWidth="1"/>
    <col min="20" max="20" width="17.7109375" bestFit="1" customWidth="1"/>
    <col min="21" max="21" width="15.140625" bestFit="1" customWidth="1"/>
    <col min="22" max="23" width="12.85546875" bestFit="1" customWidth="1"/>
    <col min="24" max="24" width="14.7109375" bestFit="1" customWidth="1"/>
    <col min="25" max="25" width="12.42578125" bestFit="1" customWidth="1"/>
    <col min="26" max="26" width="13.5703125" bestFit="1" customWidth="1"/>
    <col min="27" max="27" width="12.85546875" bestFit="1" customWidth="1"/>
    <col min="28" max="28" width="12.42578125" bestFit="1" customWidth="1"/>
    <col min="29" max="29" width="10.5703125" style="3" bestFit="1" customWidth="1"/>
    <col min="30" max="30" width="13.7109375" bestFit="1" customWidth="1"/>
    <col min="33" max="33" width="21.7109375" style="71" hidden="1" customWidth="1"/>
    <col min="34" max="34" width="21.5703125" style="71" customWidth="1"/>
    <col min="51" max="51" width="22.85546875" customWidth="1"/>
    <col min="52" max="52" width="24.85546875" customWidth="1"/>
    <col min="53" max="53" width="24.5703125" customWidth="1"/>
    <col min="54" max="54" width="22.5703125" style="71" customWidth="1"/>
  </cols>
  <sheetData>
    <row r="1" spans="1:54" ht="23.25" hidden="1" customHeight="1" x14ac:dyDescent="0.25">
      <c r="A1" s="90" t="s">
        <v>2</v>
      </c>
      <c r="B1" s="90" t="s">
        <v>1</v>
      </c>
      <c r="C1" s="90" t="s">
        <v>305</v>
      </c>
      <c r="D1" s="90" t="s">
        <v>3</v>
      </c>
      <c r="E1" s="90" t="s">
        <v>194</v>
      </c>
      <c r="F1" s="91" t="s">
        <v>195</v>
      </c>
      <c r="G1" s="90" t="s">
        <v>196</v>
      </c>
      <c r="H1" s="90" t="s">
        <v>197</v>
      </c>
      <c r="I1" s="90" t="s">
        <v>198</v>
      </c>
      <c r="J1" s="83" t="s">
        <v>189</v>
      </c>
      <c r="K1" s="83" t="s">
        <v>190</v>
      </c>
      <c r="L1" s="83" t="s">
        <v>191</v>
      </c>
      <c r="M1" s="83" t="s">
        <v>183</v>
      </c>
      <c r="N1" s="83" t="s">
        <v>184</v>
      </c>
      <c r="O1" s="83" t="s">
        <v>185</v>
      </c>
      <c r="P1" s="83" t="s">
        <v>188</v>
      </c>
      <c r="Q1" s="83" t="s">
        <v>199</v>
      </c>
      <c r="R1" s="83" t="s">
        <v>200</v>
      </c>
      <c r="S1" s="84" t="s">
        <v>201</v>
      </c>
      <c r="T1" s="83" t="s">
        <v>202</v>
      </c>
      <c r="U1" s="83" t="s">
        <v>203</v>
      </c>
      <c r="V1" s="83" t="s">
        <v>204</v>
      </c>
      <c r="W1" s="83" t="s">
        <v>205</v>
      </c>
      <c r="X1" s="83" t="s">
        <v>206</v>
      </c>
      <c r="Y1" s="83" t="s">
        <v>207</v>
      </c>
      <c r="Z1" s="83" t="s">
        <v>208</v>
      </c>
      <c r="AA1" s="83" t="s">
        <v>209</v>
      </c>
      <c r="AB1" s="83" t="s">
        <v>210</v>
      </c>
      <c r="AC1" s="85" t="s">
        <v>211</v>
      </c>
      <c r="AD1" s="84" t="s">
        <v>212</v>
      </c>
      <c r="AE1" s="32"/>
      <c r="AF1" s="32"/>
      <c r="AG1" s="81" t="s">
        <v>308</v>
      </c>
      <c r="AH1" s="81" t="s">
        <v>309</v>
      </c>
      <c r="AI1" s="33"/>
      <c r="AJ1" s="33"/>
      <c r="AK1" s="33"/>
      <c r="AL1" s="33"/>
      <c r="AM1" s="33"/>
      <c r="AN1" s="33"/>
      <c r="AO1" s="33"/>
      <c r="AP1" s="33"/>
      <c r="AQ1" s="33"/>
      <c r="AR1" s="33"/>
      <c r="AS1" s="33"/>
      <c r="AT1" s="33"/>
      <c r="AU1" s="33"/>
      <c r="AV1" s="33"/>
      <c r="AW1" s="33"/>
      <c r="AX1" s="33"/>
      <c r="AY1" s="36" t="s">
        <v>316</v>
      </c>
      <c r="AZ1" s="36" t="s">
        <v>317</v>
      </c>
      <c r="BA1" s="36" t="s">
        <v>318</v>
      </c>
      <c r="BB1" s="72" t="s">
        <v>329</v>
      </c>
    </row>
    <row r="2" spans="1:54" ht="23.25" hidden="1" customHeight="1" x14ac:dyDescent="0.25">
      <c r="A2" s="86">
        <v>1</v>
      </c>
      <c r="B2" s="86" t="s">
        <v>13</v>
      </c>
      <c r="C2" s="86" t="s">
        <v>15</v>
      </c>
      <c r="D2" s="86" t="s">
        <v>16</v>
      </c>
      <c r="E2" s="86" t="s">
        <v>187</v>
      </c>
      <c r="F2" s="92">
        <v>0.03</v>
      </c>
      <c r="G2" s="93">
        <v>100</v>
      </c>
      <c r="H2" s="93">
        <f>$G$380</f>
        <v>6</v>
      </c>
      <c r="I2" s="93">
        <f t="shared" ref="I2:I65" si="0">G2*(H2/10)</f>
        <v>60</v>
      </c>
      <c r="J2" s="94">
        <v>3.8631228351854526E-3</v>
      </c>
      <c r="K2" s="94">
        <v>1E-4</v>
      </c>
      <c r="L2" s="95">
        <v>0.8</v>
      </c>
      <c r="M2" s="86">
        <f>$H$380</f>
        <v>5</v>
      </c>
      <c r="N2" s="86">
        <f>M2-AG2</f>
        <v>4</v>
      </c>
      <c r="O2" s="86">
        <f>N2+AH2</f>
        <v>6</v>
      </c>
      <c r="P2" s="95">
        <v>0.7</v>
      </c>
      <c r="Q2" s="86">
        <v>20</v>
      </c>
      <c r="R2" s="86">
        <v>10</v>
      </c>
      <c r="S2" s="86">
        <v>572.67854675990839</v>
      </c>
      <c r="T2" s="87">
        <f t="shared" ref="T2:T65" si="1">S2*(1-J2)</f>
        <v>570.46621918869937</v>
      </c>
      <c r="U2" s="86">
        <f t="shared" ref="U2:U65" si="2">S2*(1-K2)</f>
        <v>572.62127890523243</v>
      </c>
      <c r="V2" s="88">
        <f t="shared" ref="V2:V65" si="3">U2-T2</f>
        <v>2.1550597165330601</v>
      </c>
      <c r="W2" s="86">
        <f t="shared" ref="W2:W65" si="4">O2-N2</f>
        <v>2</v>
      </c>
      <c r="X2" s="88">
        <f t="shared" ref="X2:X65" si="5">V2*L2</f>
        <v>1.7240477732264481</v>
      </c>
      <c r="Y2" s="86">
        <f t="shared" ref="Y2:Y65" si="6">W2*P2</f>
        <v>1.4</v>
      </c>
      <c r="Z2" s="86">
        <f t="shared" ref="Z2:Z65" si="7">(X2/(1+F2)^Q2)</f>
        <v>0.95456345109442509</v>
      </c>
      <c r="AA2" s="86">
        <f t="shared" ref="AA2:AA65" si="8">(Y2/(1+F2)^R2)</f>
        <v>1.0417314808554152</v>
      </c>
      <c r="AB2" s="88">
        <f t="shared" ref="AB2:AB65" si="9">((AA2/10)*T2)+((O2/10)*Z2)</f>
        <v>60.000000000000028</v>
      </c>
      <c r="AC2" s="87">
        <f t="shared" ref="AC2:AC65" si="10">AB2/I2</f>
        <v>1.0000000000000004</v>
      </c>
      <c r="AD2" s="89">
        <f>S2/100</f>
        <v>5.7267854675990835</v>
      </c>
      <c r="AE2" s="32"/>
      <c r="AF2" s="32"/>
      <c r="AG2" s="82">
        <v>1</v>
      </c>
      <c r="AH2" s="82">
        <f t="shared" ref="AH2:AH65" si="11">$K$380</f>
        <v>2</v>
      </c>
      <c r="AI2" s="33"/>
      <c r="AJ2" s="33"/>
      <c r="AK2" s="33"/>
      <c r="AL2" s="33"/>
      <c r="AM2" s="33"/>
      <c r="AN2" s="33"/>
      <c r="AO2" s="33"/>
      <c r="AP2" s="33"/>
      <c r="AQ2" s="33"/>
      <c r="AR2" s="33"/>
      <c r="AS2" s="33"/>
      <c r="AT2" s="33"/>
      <c r="AU2" s="33"/>
      <c r="AV2" s="33"/>
      <c r="AW2" s="33"/>
      <c r="AX2" s="33"/>
      <c r="AY2" s="37" t="s">
        <v>150</v>
      </c>
      <c r="AZ2" s="38">
        <v>0</v>
      </c>
      <c r="BA2" s="38">
        <v>0</v>
      </c>
      <c r="BB2" s="73">
        <v>2</v>
      </c>
    </row>
    <row r="3" spans="1:54" ht="23.25" hidden="1" customHeight="1" x14ac:dyDescent="0.25">
      <c r="A3" s="86">
        <v>2</v>
      </c>
      <c r="B3" s="86" t="s">
        <v>13</v>
      </c>
      <c r="C3" s="86" t="s">
        <v>17</v>
      </c>
      <c r="D3" s="86" t="s">
        <v>18</v>
      </c>
      <c r="E3" s="86" t="s">
        <v>187</v>
      </c>
      <c r="F3" s="92">
        <v>0.03</v>
      </c>
      <c r="G3" s="93">
        <v>100</v>
      </c>
      <c r="H3" s="93">
        <f t="shared" ref="H3:H66" si="12">$G$380</f>
        <v>6</v>
      </c>
      <c r="I3" s="93">
        <f t="shared" si="0"/>
        <v>60</v>
      </c>
      <c r="J3" s="94">
        <v>5.8201230076230075E-5</v>
      </c>
      <c r="K3" s="94">
        <v>1E-4</v>
      </c>
      <c r="L3" s="95">
        <v>0.8</v>
      </c>
      <c r="M3" s="86">
        <f t="shared" ref="M3:M66" si="13">$H$380</f>
        <v>5</v>
      </c>
      <c r="N3" s="86">
        <f t="shared" ref="N3:N66" si="14">M3-AG3</f>
        <v>4</v>
      </c>
      <c r="O3" s="86">
        <f t="shared" ref="O3:O66" si="15">N3+AH3</f>
        <v>6</v>
      </c>
      <c r="P3" s="95">
        <v>0.7</v>
      </c>
      <c r="Q3" s="86">
        <v>20</v>
      </c>
      <c r="R3" s="86">
        <v>10</v>
      </c>
      <c r="S3" s="86">
        <v>576.05911865180894</v>
      </c>
      <c r="T3" s="87">
        <f t="shared" si="1"/>
        <v>576.02559130250677</v>
      </c>
      <c r="U3" s="86">
        <f t="shared" si="2"/>
        <v>576.00151273994379</v>
      </c>
      <c r="V3" s="88">
        <f t="shared" si="3"/>
        <v>-2.4078562562976913E-2</v>
      </c>
      <c r="W3" s="86">
        <f t="shared" si="4"/>
        <v>2</v>
      </c>
      <c r="X3" s="88">
        <f t="shared" si="5"/>
        <v>-1.926285005038153E-2</v>
      </c>
      <c r="Y3" s="86">
        <f t="shared" si="6"/>
        <v>1.4</v>
      </c>
      <c r="Z3" s="86">
        <f t="shared" si="7"/>
        <v>-1.0665373029423275E-2</v>
      </c>
      <c r="AA3" s="86">
        <f t="shared" si="8"/>
        <v>1.0417314808554152</v>
      </c>
      <c r="AB3" s="88">
        <f t="shared" si="9"/>
        <v>60.000000000000007</v>
      </c>
      <c r="AC3" s="87">
        <f t="shared" si="10"/>
        <v>1.0000000000000002</v>
      </c>
      <c r="AD3" s="89">
        <f t="shared" ref="AD3:AD65" si="16">S3/100</f>
        <v>5.7605911865180897</v>
      </c>
      <c r="AE3" s="32"/>
      <c r="AF3" s="32"/>
      <c r="AG3" s="82">
        <v>1</v>
      </c>
      <c r="AH3" s="82">
        <f t="shared" si="11"/>
        <v>2</v>
      </c>
      <c r="AI3" s="33"/>
      <c r="AJ3" s="33"/>
      <c r="AK3" s="33"/>
      <c r="AL3" s="33"/>
      <c r="AM3" s="33"/>
      <c r="AN3" s="33"/>
      <c r="AO3" s="33"/>
      <c r="AP3" s="33"/>
      <c r="AQ3" s="33"/>
      <c r="AR3" s="33"/>
      <c r="AS3" s="33"/>
      <c r="AT3" s="33"/>
      <c r="AU3" s="33"/>
      <c r="AV3" s="33"/>
      <c r="AW3" s="33"/>
      <c r="AX3" s="33"/>
      <c r="AY3" s="37" t="s">
        <v>106</v>
      </c>
      <c r="AZ3" s="38">
        <v>1</v>
      </c>
      <c r="BA3" s="38">
        <v>1</v>
      </c>
      <c r="BB3" s="73">
        <v>3</v>
      </c>
    </row>
    <row r="4" spans="1:54" ht="23.25" hidden="1" customHeight="1" x14ac:dyDescent="0.25">
      <c r="A4" s="86">
        <v>3</v>
      </c>
      <c r="B4" s="86" t="s">
        <v>13</v>
      </c>
      <c r="C4" s="86" t="s">
        <v>19</v>
      </c>
      <c r="D4" s="86" t="s">
        <v>20</v>
      </c>
      <c r="E4" s="86" t="s">
        <v>187</v>
      </c>
      <c r="F4" s="92">
        <v>0.03</v>
      </c>
      <c r="G4" s="93">
        <v>100</v>
      </c>
      <c r="H4" s="93">
        <f t="shared" si="12"/>
        <v>6</v>
      </c>
      <c r="I4" s="93">
        <f t="shared" si="0"/>
        <v>60</v>
      </c>
      <c r="J4" s="94">
        <v>2.735258440312153E-3</v>
      </c>
      <c r="K4" s="94">
        <v>1E-4</v>
      </c>
      <c r="L4" s="95">
        <v>0.8</v>
      </c>
      <c r="M4" s="86">
        <f t="shared" si="13"/>
        <v>5</v>
      </c>
      <c r="N4" s="86">
        <f t="shared" si="14"/>
        <v>4</v>
      </c>
      <c r="O4" s="86">
        <f t="shared" si="15"/>
        <v>6</v>
      </c>
      <c r="P4" s="95">
        <v>0.7</v>
      </c>
      <c r="Q4" s="86">
        <v>20</v>
      </c>
      <c r="R4" s="86">
        <v>10</v>
      </c>
      <c r="S4" s="86">
        <v>573.67647965500157</v>
      </c>
      <c r="T4" s="87">
        <f t="shared" si="1"/>
        <v>572.1073262220167</v>
      </c>
      <c r="U4" s="86">
        <f t="shared" si="2"/>
        <v>573.61911200703605</v>
      </c>
      <c r="V4" s="88">
        <f t="shared" si="3"/>
        <v>1.5117857850193559</v>
      </c>
      <c r="W4" s="86">
        <f t="shared" si="4"/>
        <v>2</v>
      </c>
      <c r="X4" s="88">
        <f t="shared" si="5"/>
        <v>1.2094286280154849</v>
      </c>
      <c r="Y4" s="86">
        <f t="shared" si="6"/>
        <v>1.4</v>
      </c>
      <c r="Z4" s="86">
        <f t="shared" si="7"/>
        <v>0.66963130775101798</v>
      </c>
      <c r="AA4" s="86">
        <f t="shared" si="8"/>
        <v>1.0417314808554152</v>
      </c>
      <c r="AB4" s="88">
        <f t="shared" si="9"/>
        <v>59.999999999999972</v>
      </c>
      <c r="AC4" s="87">
        <f t="shared" si="10"/>
        <v>0.99999999999999956</v>
      </c>
      <c r="AD4" s="89">
        <f t="shared" si="16"/>
        <v>5.7367647965500161</v>
      </c>
      <c r="AE4" s="32"/>
      <c r="AF4" s="32"/>
      <c r="AG4" s="82">
        <v>1</v>
      </c>
      <c r="AH4" s="82">
        <f t="shared" si="11"/>
        <v>2</v>
      </c>
      <c r="AI4" s="33"/>
      <c r="AJ4" s="33"/>
      <c r="AK4" s="33"/>
      <c r="AL4" s="33"/>
      <c r="AM4" s="33"/>
      <c r="AN4" s="33"/>
      <c r="AO4" s="33"/>
      <c r="AP4" s="33"/>
      <c r="AQ4" s="33"/>
      <c r="AR4" s="33"/>
      <c r="AS4" s="33"/>
      <c r="AT4" s="33"/>
      <c r="AU4" s="33"/>
      <c r="AV4" s="33"/>
      <c r="AW4" s="33"/>
      <c r="AX4" s="33"/>
      <c r="AY4" s="37" t="s">
        <v>70</v>
      </c>
      <c r="AZ4" s="38">
        <v>2</v>
      </c>
      <c r="BA4" s="38">
        <v>2</v>
      </c>
      <c r="BB4" s="73">
        <v>4</v>
      </c>
    </row>
    <row r="5" spans="1:54" ht="23.25" hidden="1" customHeight="1" x14ac:dyDescent="0.25">
      <c r="A5" s="86">
        <v>4</v>
      </c>
      <c r="B5" s="86" t="s">
        <v>13</v>
      </c>
      <c r="C5" s="86" t="s">
        <v>221</v>
      </c>
      <c r="D5" s="86" t="s">
        <v>222</v>
      </c>
      <c r="E5" s="86" t="s">
        <v>187</v>
      </c>
      <c r="F5" s="92">
        <v>0.03</v>
      </c>
      <c r="G5" s="93">
        <v>100</v>
      </c>
      <c r="H5" s="93">
        <f t="shared" si="12"/>
        <v>6</v>
      </c>
      <c r="I5" s="93">
        <f t="shared" si="0"/>
        <v>60</v>
      </c>
      <c r="J5" s="94">
        <v>2.5657474839679262E-3</v>
      </c>
      <c r="K5" s="94">
        <v>1E-4</v>
      </c>
      <c r="L5" s="95">
        <v>0.8</v>
      </c>
      <c r="M5" s="86">
        <f t="shared" si="13"/>
        <v>5</v>
      </c>
      <c r="N5" s="86">
        <f t="shared" si="14"/>
        <v>4</v>
      </c>
      <c r="O5" s="86">
        <f t="shared" si="15"/>
        <v>6</v>
      </c>
      <c r="P5" s="95">
        <v>0.7</v>
      </c>
      <c r="Q5" s="86">
        <v>20</v>
      </c>
      <c r="R5" s="86">
        <v>10</v>
      </c>
      <c r="S5" s="86">
        <v>573.82676343555295</v>
      </c>
      <c r="T5" s="87">
        <f t="shared" si="1"/>
        <v>572.35446886103477</v>
      </c>
      <c r="U5" s="86">
        <f t="shared" si="2"/>
        <v>573.76938075920941</v>
      </c>
      <c r="V5" s="88">
        <f t="shared" si="3"/>
        <v>1.4149118981746369</v>
      </c>
      <c r="W5" s="86">
        <f t="shared" si="4"/>
        <v>2</v>
      </c>
      <c r="X5" s="88">
        <f t="shared" si="5"/>
        <v>1.1319295185397096</v>
      </c>
      <c r="Y5" s="86">
        <f t="shared" si="6"/>
        <v>1.4</v>
      </c>
      <c r="Z5" s="86">
        <f t="shared" si="7"/>
        <v>0.62672192986324871</v>
      </c>
      <c r="AA5" s="86">
        <f t="shared" si="8"/>
        <v>1.0417314808554152</v>
      </c>
      <c r="AB5" s="88">
        <f t="shared" si="9"/>
        <v>59.999999999999993</v>
      </c>
      <c r="AC5" s="87">
        <f t="shared" si="10"/>
        <v>0.99999999999999989</v>
      </c>
      <c r="AD5" s="89">
        <f t="shared" si="16"/>
        <v>5.7382676343555294</v>
      </c>
      <c r="AE5" s="32"/>
      <c r="AF5" s="32"/>
      <c r="AG5" s="82">
        <v>1</v>
      </c>
      <c r="AH5" s="82">
        <f t="shared" si="11"/>
        <v>2</v>
      </c>
      <c r="AI5" s="33"/>
      <c r="AJ5" s="33"/>
      <c r="AK5" s="33"/>
      <c r="AL5" s="33"/>
      <c r="AM5" s="33"/>
      <c r="AN5" s="33"/>
      <c r="AO5" s="33"/>
      <c r="AP5" s="33"/>
      <c r="AQ5" s="33"/>
      <c r="AR5" s="33"/>
      <c r="AS5" s="33"/>
      <c r="AT5" s="33"/>
      <c r="AU5" s="33"/>
      <c r="AV5" s="33"/>
      <c r="AW5" s="33"/>
      <c r="AX5" s="33"/>
      <c r="AY5" s="37" t="s">
        <v>119</v>
      </c>
      <c r="AZ5" s="38">
        <v>3</v>
      </c>
      <c r="BA5" s="38">
        <v>3</v>
      </c>
      <c r="BB5" s="73">
        <v>5</v>
      </c>
    </row>
    <row r="6" spans="1:54" ht="23.25" hidden="1" customHeight="1" x14ac:dyDescent="0.25">
      <c r="A6" s="86">
        <v>5</v>
      </c>
      <c r="B6" s="86" t="s">
        <v>13</v>
      </c>
      <c r="C6" s="86" t="s">
        <v>274</v>
      </c>
      <c r="D6" s="86" t="s">
        <v>300</v>
      </c>
      <c r="E6" s="86" t="s">
        <v>187</v>
      </c>
      <c r="F6" s="92">
        <v>0.03</v>
      </c>
      <c r="G6" s="93">
        <v>100</v>
      </c>
      <c r="H6" s="93">
        <f t="shared" si="12"/>
        <v>6</v>
      </c>
      <c r="I6" s="93">
        <f t="shared" si="0"/>
        <v>60</v>
      </c>
      <c r="J6" s="94">
        <v>7.4609945987379233E-3</v>
      </c>
      <c r="K6" s="94">
        <v>1E-4</v>
      </c>
      <c r="L6" s="95">
        <v>0.8</v>
      </c>
      <c r="M6" s="86">
        <f t="shared" si="13"/>
        <v>5</v>
      </c>
      <c r="N6" s="86">
        <f t="shared" si="14"/>
        <v>3</v>
      </c>
      <c r="O6" s="86">
        <f t="shared" si="15"/>
        <v>5</v>
      </c>
      <c r="P6" s="95">
        <v>0.7</v>
      </c>
      <c r="Q6" s="86">
        <v>20</v>
      </c>
      <c r="R6" s="86">
        <v>10</v>
      </c>
      <c r="S6" s="86">
        <v>571.28626954262847</v>
      </c>
      <c r="T6" s="87">
        <f t="shared" si="1"/>
        <v>567.02390577123776</v>
      </c>
      <c r="U6" s="86">
        <f t="shared" si="2"/>
        <v>571.22914091567418</v>
      </c>
      <c r="V6" s="88">
        <f t="shared" si="3"/>
        <v>4.2052351444364149</v>
      </c>
      <c r="W6" s="86">
        <f t="shared" si="4"/>
        <v>2</v>
      </c>
      <c r="X6" s="88">
        <f t="shared" si="5"/>
        <v>3.364188115549132</v>
      </c>
      <c r="Y6" s="86">
        <f t="shared" si="6"/>
        <v>1.4</v>
      </c>
      <c r="Z6" s="86">
        <f t="shared" si="7"/>
        <v>1.8626693921013706</v>
      </c>
      <c r="AA6" s="86">
        <f t="shared" si="8"/>
        <v>1.0417314808554152</v>
      </c>
      <c r="AB6" s="88">
        <f t="shared" si="9"/>
        <v>59.999999999999979</v>
      </c>
      <c r="AC6" s="87">
        <f t="shared" si="10"/>
        <v>0.99999999999999967</v>
      </c>
      <c r="AD6" s="89">
        <f t="shared" si="16"/>
        <v>5.7128626954262849</v>
      </c>
      <c r="AE6" s="32"/>
      <c r="AF6" s="32"/>
      <c r="AG6" s="82">
        <v>2</v>
      </c>
      <c r="AH6" s="82">
        <f t="shared" si="11"/>
        <v>2</v>
      </c>
      <c r="AI6" s="33"/>
      <c r="AJ6" s="33"/>
      <c r="AK6" s="33"/>
      <c r="AL6" s="33"/>
      <c r="AM6" s="33"/>
      <c r="AN6" s="33"/>
      <c r="AO6" s="33"/>
      <c r="AP6" s="33"/>
      <c r="AQ6" s="33"/>
      <c r="AR6" s="33"/>
      <c r="AS6" s="33"/>
      <c r="AT6" s="33"/>
      <c r="AU6" s="33"/>
      <c r="AV6" s="33"/>
      <c r="AW6" s="33"/>
      <c r="AX6" s="33"/>
      <c r="AY6" s="37" t="s">
        <v>51</v>
      </c>
      <c r="AZ6" s="38">
        <v>4</v>
      </c>
      <c r="BA6" s="38">
        <v>4</v>
      </c>
      <c r="BB6" s="73">
        <v>6</v>
      </c>
    </row>
    <row r="7" spans="1:54" s="11" customFormat="1" ht="23.25" hidden="1" customHeight="1" x14ac:dyDescent="0.25">
      <c r="A7" s="86">
        <v>6</v>
      </c>
      <c r="B7" s="86" t="s">
        <v>13</v>
      </c>
      <c r="C7" s="86" t="s">
        <v>276</v>
      </c>
      <c r="D7" s="86" t="s">
        <v>301</v>
      </c>
      <c r="E7" s="86" t="s">
        <v>187</v>
      </c>
      <c r="F7" s="92">
        <v>0.03</v>
      </c>
      <c r="G7" s="93">
        <v>100</v>
      </c>
      <c r="H7" s="93">
        <f t="shared" si="12"/>
        <v>6</v>
      </c>
      <c r="I7" s="93">
        <f t="shared" si="0"/>
        <v>60</v>
      </c>
      <c r="J7" s="94">
        <v>7.4609945987379233E-3</v>
      </c>
      <c r="K7" s="94">
        <v>1E-4</v>
      </c>
      <c r="L7" s="95">
        <v>0.8</v>
      </c>
      <c r="M7" s="86">
        <f t="shared" si="13"/>
        <v>5</v>
      </c>
      <c r="N7" s="86">
        <f t="shared" si="14"/>
        <v>4</v>
      </c>
      <c r="O7" s="86">
        <f t="shared" si="15"/>
        <v>6</v>
      </c>
      <c r="P7" s="95">
        <v>0.7</v>
      </c>
      <c r="Q7" s="86">
        <v>20</v>
      </c>
      <c r="R7" s="86">
        <v>10</v>
      </c>
      <c r="S7" s="86">
        <v>569.51822925284</v>
      </c>
      <c r="T7" s="87">
        <f t="shared" si="1"/>
        <v>565.26905682050176</v>
      </c>
      <c r="U7" s="86">
        <f t="shared" si="2"/>
        <v>569.46127742991473</v>
      </c>
      <c r="V7" s="88">
        <f t="shared" si="3"/>
        <v>4.1922206094129706</v>
      </c>
      <c r="W7" s="86">
        <f t="shared" si="4"/>
        <v>2</v>
      </c>
      <c r="X7" s="88">
        <f t="shared" si="5"/>
        <v>3.3537764875303768</v>
      </c>
      <c r="Y7" s="86">
        <f t="shared" si="6"/>
        <v>1.4</v>
      </c>
      <c r="Z7" s="86">
        <f t="shared" si="7"/>
        <v>1.8569047261057787</v>
      </c>
      <c r="AA7" s="86">
        <f t="shared" si="8"/>
        <v>1.0417314808554152</v>
      </c>
      <c r="AB7" s="88">
        <f t="shared" si="9"/>
        <v>59.999999999999979</v>
      </c>
      <c r="AC7" s="87">
        <f t="shared" si="10"/>
        <v>0.99999999999999967</v>
      </c>
      <c r="AD7" s="89">
        <f t="shared" si="16"/>
        <v>5.6951822925283997</v>
      </c>
      <c r="AE7" s="32"/>
      <c r="AF7" s="32"/>
      <c r="AG7" s="82">
        <v>1</v>
      </c>
      <c r="AH7" s="82">
        <f t="shared" si="11"/>
        <v>2</v>
      </c>
      <c r="AI7" s="33"/>
      <c r="AJ7" s="33"/>
      <c r="AK7" s="33"/>
      <c r="AL7" s="33"/>
      <c r="AM7" s="33"/>
      <c r="AN7" s="33"/>
      <c r="AO7" s="33"/>
      <c r="AP7" s="33"/>
      <c r="AQ7" s="33"/>
      <c r="AR7" s="33"/>
      <c r="AS7" s="33"/>
      <c r="AT7" s="33"/>
      <c r="AU7" s="33"/>
      <c r="AV7" s="33"/>
      <c r="AW7" s="33"/>
      <c r="AX7" s="33"/>
      <c r="AY7" s="37" t="s">
        <v>131</v>
      </c>
      <c r="AZ7" s="38">
        <v>5</v>
      </c>
      <c r="BA7" s="38">
        <v>5</v>
      </c>
      <c r="BB7" s="73">
        <v>7</v>
      </c>
    </row>
    <row r="8" spans="1:54" ht="23.25" hidden="1" customHeight="1" x14ac:dyDescent="0.25">
      <c r="A8" s="86">
        <v>7</v>
      </c>
      <c r="B8" s="86" t="s">
        <v>13</v>
      </c>
      <c r="C8" s="86" t="s">
        <v>21</v>
      </c>
      <c r="D8" s="86" t="s">
        <v>22</v>
      </c>
      <c r="E8" s="86" t="s">
        <v>187</v>
      </c>
      <c r="F8" s="92">
        <v>0.03</v>
      </c>
      <c r="G8" s="93">
        <v>100</v>
      </c>
      <c r="H8" s="93">
        <f t="shared" si="12"/>
        <v>6</v>
      </c>
      <c r="I8" s="93">
        <f t="shared" si="0"/>
        <v>60</v>
      </c>
      <c r="J8" s="94">
        <v>1.2329282450627373E-2</v>
      </c>
      <c r="K8" s="94">
        <v>1E-4</v>
      </c>
      <c r="L8" s="95">
        <v>0.8</v>
      </c>
      <c r="M8" s="86">
        <f t="shared" si="13"/>
        <v>5</v>
      </c>
      <c r="N8" s="86">
        <f t="shared" si="14"/>
        <v>4</v>
      </c>
      <c r="O8" s="86">
        <f t="shared" si="15"/>
        <v>6</v>
      </c>
      <c r="P8" s="95">
        <v>0.7</v>
      </c>
      <c r="Q8" s="86">
        <v>20</v>
      </c>
      <c r="R8" s="86">
        <v>10</v>
      </c>
      <c r="S8" s="86">
        <v>565.29711467489346</v>
      </c>
      <c r="T8" s="87">
        <f t="shared" si="1"/>
        <v>558.32740687954197</v>
      </c>
      <c r="U8" s="86">
        <f t="shared" si="2"/>
        <v>565.24058496342593</v>
      </c>
      <c r="V8" s="88">
        <f t="shared" si="3"/>
        <v>6.9131780838839632</v>
      </c>
      <c r="W8" s="86">
        <f t="shared" si="4"/>
        <v>2</v>
      </c>
      <c r="X8" s="88">
        <f t="shared" si="5"/>
        <v>5.5305424671071712</v>
      </c>
      <c r="Y8" s="86">
        <f t="shared" si="6"/>
        <v>1.4</v>
      </c>
      <c r="Z8" s="86">
        <f t="shared" si="7"/>
        <v>3.0621272715351169</v>
      </c>
      <c r="AA8" s="86">
        <f t="shared" si="8"/>
        <v>1.0417314808554152</v>
      </c>
      <c r="AB8" s="88">
        <f t="shared" si="9"/>
        <v>59.999999999999986</v>
      </c>
      <c r="AC8" s="87">
        <f t="shared" si="10"/>
        <v>0.99999999999999978</v>
      </c>
      <c r="AD8" s="89">
        <f t="shared" si="16"/>
        <v>5.6529711467489347</v>
      </c>
      <c r="AE8" s="32"/>
      <c r="AF8" s="32"/>
      <c r="AG8" s="82">
        <v>1</v>
      </c>
      <c r="AH8" s="82">
        <f t="shared" si="11"/>
        <v>2</v>
      </c>
      <c r="AI8" s="33"/>
      <c r="AJ8" s="33"/>
      <c r="AK8" s="33"/>
      <c r="AL8" s="33"/>
      <c r="AM8" s="33"/>
      <c r="AN8" s="33"/>
      <c r="AO8" s="33"/>
      <c r="AP8" s="33"/>
      <c r="AQ8" s="33"/>
      <c r="AR8" s="33"/>
      <c r="AS8" s="33"/>
      <c r="AT8" s="33"/>
      <c r="AU8" s="33"/>
      <c r="AV8" s="33"/>
      <c r="AW8" s="33"/>
      <c r="AX8" s="33"/>
      <c r="AY8" s="37" t="s">
        <v>172</v>
      </c>
      <c r="AZ8" s="38">
        <v>6</v>
      </c>
      <c r="BA8" s="38">
        <v>6</v>
      </c>
      <c r="BB8" s="73">
        <v>8</v>
      </c>
    </row>
    <row r="9" spans="1:54" ht="23.25" hidden="1" customHeight="1" x14ac:dyDescent="0.25">
      <c r="A9" s="86">
        <v>8</v>
      </c>
      <c r="B9" s="86" t="s">
        <v>13</v>
      </c>
      <c r="C9" s="86" t="s">
        <v>23</v>
      </c>
      <c r="D9" s="86" t="s">
        <v>24</v>
      </c>
      <c r="E9" s="86" t="s">
        <v>187</v>
      </c>
      <c r="F9" s="92">
        <v>0.03</v>
      </c>
      <c r="G9" s="93">
        <v>100</v>
      </c>
      <c r="H9" s="93">
        <f t="shared" si="12"/>
        <v>6</v>
      </c>
      <c r="I9" s="93">
        <f t="shared" si="0"/>
        <v>60</v>
      </c>
      <c r="J9" s="94">
        <v>2.6897826100666612E-3</v>
      </c>
      <c r="K9" s="94">
        <v>1E-4</v>
      </c>
      <c r="L9" s="95">
        <v>0.8</v>
      </c>
      <c r="M9" s="86">
        <f t="shared" si="13"/>
        <v>5</v>
      </c>
      <c r="N9" s="86">
        <f t="shared" si="14"/>
        <v>4</v>
      </c>
      <c r="O9" s="86">
        <f t="shared" si="15"/>
        <v>6</v>
      </c>
      <c r="P9" s="95">
        <v>0.7</v>
      </c>
      <c r="Q9" s="86">
        <v>20</v>
      </c>
      <c r="R9" s="86">
        <v>10</v>
      </c>
      <c r="S9" s="86">
        <v>573.71678955620769</v>
      </c>
      <c r="T9" s="87">
        <f t="shared" si="1"/>
        <v>572.17361611255615</v>
      </c>
      <c r="U9" s="86">
        <f t="shared" si="2"/>
        <v>573.65941787725205</v>
      </c>
      <c r="V9" s="88">
        <f t="shared" si="3"/>
        <v>1.485801764695907</v>
      </c>
      <c r="W9" s="86">
        <f t="shared" si="4"/>
        <v>2</v>
      </c>
      <c r="X9" s="88">
        <f t="shared" si="5"/>
        <v>1.1886414117567257</v>
      </c>
      <c r="Y9" s="86">
        <f t="shared" si="6"/>
        <v>1.4</v>
      </c>
      <c r="Z9" s="86">
        <f t="shared" si="7"/>
        <v>0.65812193011151499</v>
      </c>
      <c r="AA9" s="86">
        <f t="shared" si="8"/>
        <v>1.0417314808554152</v>
      </c>
      <c r="AB9" s="88">
        <f t="shared" si="9"/>
        <v>60.000000000000007</v>
      </c>
      <c r="AC9" s="87">
        <f t="shared" si="10"/>
        <v>1.0000000000000002</v>
      </c>
      <c r="AD9" s="89">
        <f t="shared" si="16"/>
        <v>5.7371678955620773</v>
      </c>
      <c r="AE9" s="32"/>
      <c r="AF9" s="32"/>
      <c r="AG9" s="82">
        <v>1</v>
      </c>
      <c r="AH9" s="82">
        <f t="shared" si="11"/>
        <v>2</v>
      </c>
      <c r="AI9" s="33"/>
      <c r="AJ9" s="33"/>
      <c r="AK9" s="33"/>
      <c r="AL9" s="33"/>
      <c r="AM9" s="33"/>
      <c r="AN9" s="33"/>
      <c r="AO9" s="33"/>
      <c r="AP9" s="33"/>
      <c r="AQ9" s="33"/>
      <c r="AR9" s="33"/>
      <c r="AS9" s="33"/>
      <c r="AT9" s="33"/>
      <c r="AU9" s="33"/>
      <c r="AV9" s="33"/>
      <c r="AW9" s="33"/>
      <c r="AX9" s="33"/>
      <c r="AY9" s="37" t="s">
        <v>60</v>
      </c>
      <c r="AZ9" s="38">
        <v>7</v>
      </c>
      <c r="BA9" s="38">
        <v>7</v>
      </c>
      <c r="BB9" s="73">
        <v>9</v>
      </c>
    </row>
    <row r="10" spans="1:54" ht="23.25" hidden="1" customHeight="1" x14ac:dyDescent="0.25">
      <c r="A10" s="86">
        <v>9</v>
      </c>
      <c r="B10" s="86" t="s">
        <v>13</v>
      </c>
      <c r="C10" s="86" t="s">
        <v>25</v>
      </c>
      <c r="D10" s="86" t="s">
        <v>26</v>
      </c>
      <c r="E10" s="86" t="s">
        <v>187</v>
      </c>
      <c r="F10" s="92">
        <v>0.03</v>
      </c>
      <c r="G10" s="93">
        <v>100</v>
      </c>
      <c r="H10" s="93">
        <f t="shared" si="12"/>
        <v>6</v>
      </c>
      <c r="I10" s="93">
        <f t="shared" si="0"/>
        <v>60</v>
      </c>
      <c r="J10" s="94">
        <v>5.7221435788834835E-3</v>
      </c>
      <c r="K10" s="94">
        <v>1E-4</v>
      </c>
      <c r="L10" s="95">
        <v>0.8</v>
      </c>
      <c r="M10" s="86">
        <f t="shared" si="13"/>
        <v>5</v>
      </c>
      <c r="N10" s="86">
        <f t="shared" si="14"/>
        <v>4</v>
      </c>
      <c r="O10" s="86">
        <f t="shared" si="15"/>
        <v>6</v>
      </c>
      <c r="P10" s="95">
        <v>0.7</v>
      </c>
      <c r="Q10" s="86">
        <v>20</v>
      </c>
      <c r="R10" s="86">
        <v>10</v>
      </c>
      <c r="S10" s="86">
        <v>571.04124352632596</v>
      </c>
      <c r="T10" s="87">
        <f t="shared" si="1"/>
        <v>567.77366354140418</v>
      </c>
      <c r="U10" s="86">
        <f t="shared" si="2"/>
        <v>570.98413940197338</v>
      </c>
      <c r="V10" s="88">
        <f t="shared" si="3"/>
        <v>3.2104758605692041</v>
      </c>
      <c r="W10" s="86">
        <f t="shared" si="4"/>
        <v>2</v>
      </c>
      <c r="X10" s="88">
        <f t="shared" si="5"/>
        <v>2.5683806884553633</v>
      </c>
      <c r="Y10" s="86">
        <f t="shared" si="6"/>
        <v>1.4</v>
      </c>
      <c r="Z10" s="86">
        <f t="shared" si="7"/>
        <v>1.4220501147181415</v>
      </c>
      <c r="AA10" s="86">
        <f t="shared" si="8"/>
        <v>1.0417314808554152</v>
      </c>
      <c r="AB10" s="88">
        <f t="shared" si="9"/>
        <v>60.000000000000007</v>
      </c>
      <c r="AC10" s="87">
        <f t="shared" si="10"/>
        <v>1.0000000000000002</v>
      </c>
      <c r="AD10" s="89">
        <f t="shared" si="16"/>
        <v>5.7104124352632599</v>
      </c>
      <c r="AE10" s="32"/>
      <c r="AF10" s="32"/>
      <c r="AG10" s="82">
        <v>1</v>
      </c>
      <c r="AH10" s="82">
        <f t="shared" si="11"/>
        <v>2</v>
      </c>
      <c r="AI10" s="33"/>
      <c r="AJ10" s="33"/>
      <c r="AK10" s="33"/>
      <c r="AL10" s="33"/>
      <c r="AM10" s="33"/>
      <c r="AN10" s="33"/>
      <c r="AO10" s="33"/>
      <c r="AP10" s="33"/>
      <c r="AQ10" s="33"/>
      <c r="AR10" s="33"/>
      <c r="AS10" s="33"/>
      <c r="AT10" s="33"/>
      <c r="AU10" s="33"/>
      <c r="AV10" s="33"/>
      <c r="AW10" s="33"/>
      <c r="AX10" s="33"/>
      <c r="AY10" s="37" t="s">
        <v>93</v>
      </c>
      <c r="AZ10" s="38">
        <v>8</v>
      </c>
      <c r="BA10" s="38">
        <v>8</v>
      </c>
      <c r="BB10" s="73"/>
    </row>
    <row r="11" spans="1:54" ht="23.25" hidden="1" customHeight="1" x14ac:dyDescent="0.25">
      <c r="A11" s="86">
        <v>10</v>
      </c>
      <c r="B11" s="86" t="s">
        <v>13</v>
      </c>
      <c r="C11" s="86" t="s">
        <v>227</v>
      </c>
      <c r="D11" s="86" t="s">
        <v>228</v>
      </c>
      <c r="E11" s="86" t="s">
        <v>187</v>
      </c>
      <c r="F11" s="92">
        <v>0.03</v>
      </c>
      <c r="G11" s="93">
        <v>100</v>
      </c>
      <c r="H11" s="93">
        <f t="shared" si="12"/>
        <v>6</v>
      </c>
      <c r="I11" s="93">
        <f t="shared" si="0"/>
        <v>60</v>
      </c>
      <c r="J11" s="94">
        <v>7.1250895389114027E-3</v>
      </c>
      <c r="K11" s="94">
        <v>1E-4</v>
      </c>
      <c r="L11" s="95">
        <v>0.8</v>
      </c>
      <c r="M11" s="86">
        <f t="shared" si="13"/>
        <v>5</v>
      </c>
      <c r="N11" s="86">
        <f t="shared" si="14"/>
        <v>4</v>
      </c>
      <c r="O11" s="86">
        <f t="shared" si="15"/>
        <v>6</v>
      </c>
      <c r="P11" s="95">
        <v>0.7</v>
      </c>
      <c r="Q11" s="86">
        <v>20</v>
      </c>
      <c r="R11" s="86">
        <v>10</v>
      </c>
      <c r="S11" s="86">
        <v>569.81180630946494</v>
      </c>
      <c r="T11" s="87">
        <f t="shared" si="1"/>
        <v>565.75184616918114</v>
      </c>
      <c r="U11" s="86">
        <f t="shared" si="2"/>
        <v>569.754825128834</v>
      </c>
      <c r="V11" s="88">
        <f t="shared" si="3"/>
        <v>4.0029789596528644</v>
      </c>
      <c r="W11" s="86">
        <f t="shared" si="4"/>
        <v>2</v>
      </c>
      <c r="X11" s="88">
        <f t="shared" si="5"/>
        <v>3.2023831677222918</v>
      </c>
      <c r="Y11" s="86">
        <f t="shared" si="6"/>
        <v>1.4</v>
      </c>
      <c r="Z11" s="86">
        <f t="shared" si="7"/>
        <v>1.7730819155822644</v>
      </c>
      <c r="AA11" s="86">
        <f t="shared" si="8"/>
        <v>1.0417314808554152</v>
      </c>
      <c r="AB11" s="88">
        <f t="shared" si="9"/>
        <v>59.999999999999972</v>
      </c>
      <c r="AC11" s="87">
        <f t="shared" si="10"/>
        <v>0.99999999999999956</v>
      </c>
      <c r="AD11" s="89">
        <f t="shared" si="16"/>
        <v>5.6981180630946495</v>
      </c>
      <c r="AE11" s="32"/>
      <c r="AF11" s="32"/>
      <c r="AG11" s="82">
        <v>1</v>
      </c>
      <c r="AH11" s="82">
        <f t="shared" si="11"/>
        <v>2</v>
      </c>
      <c r="AI11" s="33"/>
      <c r="AJ11" s="33"/>
      <c r="AK11" s="33"/>
      <c r="AL11" s="33"/>
      <c r="AM11" s="33"/>
      <c r="AN11" s="33"/>
      <c r="AO11" s="33"/>
      <c r="AP11" s="33"/>
      <c r="AQ11" s="33"/>
      <c r="AR11" s="33"/>
      <c r="AS11" s="33"/>
      <c r="AT11" s="33"/>
      <c r="AU11" s="33"/>
      <c r="AV11" s="33"/>
      <c r="AW11" s="33"/>
      <c r="AX11" s="33"/>
      <c r="AY11" s="37" t="s">
        <v>82</v>
      </c>
      <c r="AZ11" s="38">
        <v>9</v>
      </c>
      <c r="BA11" s="38">
        <v>9</v>
      </c>
      <c r="BB11" s="73"/>
    </row>
    <row r="12" spans="1:54" ht="23.25" hidden="1" customHeight="1" x14ac:dyDescent="0.25">
      <c r="A12" s="86">
        <v>11</v>
      </c>
      <c r="B12" s="86" t="s">
        <v>13</v>
      </c>
      <c r="C12" s="86" t="s">
        <v>230</v>
      </c>
      <c r="D12" s="86" t="s">
        <v>231</v>
      </c>
      <c r="E12" s="86" t="s">
        <v>187</v>
      </c>
      <c r="F12" s="92">
        <v>0.03</v>
      </c>
      <c r="G12" s="93">
        <v>100</v>
      </c>
      <c r="H12" s="93">
        <f t="shared" si="12"/>
        <v>6</v>
      </c>
      <c r="I12" s="93">
        <f t="shared" si="0"/>
        <v>60</v>
      </c>
      <c r="J12" s="94">
        <v>7.1151716500553706E-3</v>
      </c>
      <c r="K12" s="94">
        <v>1E-4</v>
      </c>
      <c r="L12" s="95">
        <v>0.8</v>
      </c>
      <c r="M12" s="86">
        <f t="shared" si="13"/>
        <v>5</v>
      </c>
      <c r="N12" s="86">
        <f t="shared" si="14"/>
        <v>4</v>
      </c>
      <c r="O12" s="86">
        <f t="shared" si="15"/>
        <v>6</v>
      </c>
      <c r="P12" s="95">
        <v>0.7</v>
      </c>
      <c r="Q12" s="86">
        <v>20</v>
      </c>
      <c r="R12" s="86">
        <v>10</v>
      </c>
      <c r="S12" s="86">
        <v>569.82047902750412</v>
      </c>
      <c r="T12" s="87">
        <f t="shared" si="1"/>
        <v>565.76610850950669</v>
      </c>
      <c r="U12" s="86">
        <f t="shared" si="2"/>
        <v>569.76349697960143</v>
      </c>
      <c r="V12" s="88">
        <f t="shared" si="3"/>
        <v>3.9973884700947337</v>
      </c>
      <c r="W12" s="86">
        <f t="shared" si="4"/>
        <v>2</v>
      </c>
      <c r="X12" s="88">
        <f t="shared" si="5"/>
        <v>3.197910776075787</v>
      </c>
      <c r="Y12" s="86">
        <f t="shared" si="6"/>
        <v>1.4</v>
      </c>
      <c r="Z12" s="86">
        <f t="shared" si="7"/>
        <v>1.7706056607643692</v>
      </c>
      <c r="AA12" s="86">
        <f t="shared" si="8"/>
        <v>1.0417314808554152</v>
      </c>
      <c r="AB12" s="88">
        <f t="shared" si="9"/>
        <v>60.000000000000021</v>
      </c>
      <c r="AC12" s="87">
        <f t="shared" si="10"/>
        <v>1.0000000000000004</v>
      </c>
      <c r="AD12" s="89">
        <f t="shared" si="16"/>
        <v>5.6982047902750415</v>
      </c>
      <c r="AE12" s="32"/>
      <c r="AF12" s="32"/>
      <c r="AG12" s="82">
        <v>1</v>
      </c>
      <c r="AH12" s="82">
        <f t="shared" si="11"/>
        <v>2</v>
      </c>
      <c r="AI12" s="33"/>
      <c r="AJ12" s="33"/>
      <c r="AK12" s="33"/>
      <c r="AL12" s="33"/>
      <c r="AM12" s="33"/>
      <c r="AN12" s="33"/>
      <c r="AO12" s="33"/>
      <c r="AP12" s="33"/>
      <c r="AQ12" s="33"/>
      <c r="AR12" s="33"/>
      <c r="AS12" s="33"/>
      <c r="AT12" s="33"/>
      <c r="AU12" s="33"/>
      <c r="AV12" s="33"/>
      <c r="AW12" s="33"/>
      <c r="AX12" s="33"/>
      <c r="AY12" s="37" t="s">
        <v>14</v>
      </c>
      <c r="AZ12" s="38">
        <v>10</v>
      </c>
      <c r="BA12" s="38">
        <v>10</v>
      </c>
      <c r="BB12" s="73"/>
    </row>
    <row r="13" spans="1:54" ht="23.25" hidden="1" customHeight="1" x14ac:dyDescent="0.25">
      <c r="A13" s="86">
        <v>12</v>
      </c>
      <c r="B13" s="86" t="s">
        <v>13</v>
      </c>
      <c r="C13" s="86" t="s">
        <v>27</v>
      </c>
      <c r="D13" s="86" t="s">
        <v>28</v>
      </c>
      <c r="E13" s="86" t="s">
        <v>187</v>
      </c>
      <c r="F13" s="92">
        <v>0.03</v>
      </c>
      <c r="G13" s="93">
        <v>100</v>
      </c>
      <c r="H13" s="93">
        <f t="shared" si="12"/>
        <v>6</v>
      </c>
      <c r="I13" s="93">
        <f t="shared" si="0"/>
        <v>60</v>
      </c>
      <c r="J13" s="94">
        <v>4.5673318063264898E-2</v>
      </c>
      <c r="K13" s="94">
        <v>1E-4</v>
      </c>
      <c r="L13" s="95">
        <v>0.8</v>
      </c>
      <c r="M13" s="86">
        <f t="shared" si="13"/>
        <v>5</v>
      </c>
      <c r="N13" s="86">
        <f t="shared" si="14"/>
        <v>4</v>
      </c>
      <c r="O13" s="86">
        <f t="shared" si="15"/>
        <v>6</v>
      </c>
      <c r="P13" s="95">
        <v>0.7</v>
      </c>
      <c r="Q13" s="86">
        <v>20</v>
      </c>
      <c r="R13" s="86">
        <v>10</v>
      </c>
      <c r="S13" s="86">
        <v>537.98642064167871</v>
      </c>
      <c r="T13" s="87">
        <f t="shared" si="1"/>
        <v>513.41479573799393</v>
      </c>
      <c r="U13" s="86">
        <f t="shared" si="2"/>
        <v>537.93262199961453</v>
      </c>
      <c r="V13" s="88">
        <f t="shared" si="3"/>
        <v>24.517826261620598</v>
      </c>
      <c r="W13" s="86">
        <f t="shared" si="4"/>
        <v>2</v>
      </c>
      <c r="X13" s="88">
        <f t="shared" si="5"/>
        <v>19.614261009296481</v>
      </c>
      <c r="Y13" s="86">
        <f t="shared" si="6"/>
        <v>1.4</v>
      </c>
      <c r="Z13" s="86">
        <f t="shared" si="7"/>
        <v>10.859940757129852</v>
      </c>
      <c r="AA13" s="86">
        <f t="shared" si="8"/>
        <v>1.0417314808554152</v>
      </c>
      <c r="AB13" s="88">
        <f t="shared" si="9"/>
        <v>60.000000000000007</v>
      </c>
      <c r="AC13" s="87">
        <f t="shared" si="10"/>
        <v>1.0000000000000002</v>
      </c>
      <c r="AD13" s="89">
        <f t="shared" si="16"/>
        <v>5.3798642064167872</v>
      </c>
      <c r="AE13" s="32"/>
      <c r="AF13" s="32"/>
      <c r="AG13" s="82">
        <v>1</v>
      </c>
      <c r="AH13" s="82">
        <f t="shared" si="11"/>
        <v>2</v>
      </c>
      <c r="AI13" s="33"/>
      <c r="AJ13" s="33"/>
      <c r="AK13" s="33"/>
      <c r="AL13" s="33"/>
      <c r="AM13" s="33"/>
      <c r="AN13" s="33"/>
      <c r="AO13" s="33"/>
      <c r="AP13" s="33"/>
      <c r="AQ13" s="33"/>
      <c r="AR13" s="33"/>
      <c r="AS13" s="33"/>
      <c r="AT13" s="33"/>
      <c r="AU13" s="33"/>
      <c r="AV13" s="33"/>
      <c r="AW13" s="33"/>
      <c r="AX13" s="33"/>
      <c r="AY13" s="37" t="s">
        <v>161</v>
      </c>
      <c r="AZ13" s="38"/>
      <c r="BA13" s="38"/>
      <c r="BB13" s="73"/>
    </row>
    <row r="14" spans="1:54" ht="23.25" hidden="1" customHeight="1" x14ac:dyDescent="0.25">
      <c r="A14" s="86">
        <v>13</v>
      </c>
      <c r="B14" s="86" t="s">
        <v>13</v>
      </c>
      <c r="C14" s="86" t="s">
        <v>30</v>
      </c>
      <c r="D14" s="86" t="s">
        <v>31</v>
      </c>
      <c r="E14" s="86" t="s">
        <v>187</v>
      </c>
      <c r="F14" s="92">
        <v>0.03</v>
      </c>
      <c r="G14" s="93">
        <v>100</v>
      </c>
      <c r="H14" s="93">
        <f t="shared" si="12"/>
        <v>6</v>
      </c>
      <c r="I14" s="93">
        <f t="shared" si="0"/>
        <v>60</v>
      </c>
      <c r="J14" s="94">
        <v>2.0104655932331714E-2</v>
      </c>
      <c r="K14" s="94">
        <v>1E-4</v>
      </c>
      <c r="L14" s="95">
        <v>0.8</v>
      </c>
      <c r="M14" s="86">
        <f t="shared" si="13"/>
        <v>5</v>
      </c>
      <c r="N14" s="86">
        <f t="shared" si="14"/>
        <v>4</v>
      </c>
      <c r="O14" s="86">
        <f t="shared" si="15"/>
        <v>6</v>
      </c>
      <c r="P14" s="95">
        <v>0.7</v>
      </c>
      <c r="Q14" s="86">
        <v>20</v>
      </c>
      <c r="R14" s="86">
        <v>10</v>
      </c>
      <c r="S14" s="86">
        <v>558.68362825792201</v>
      </c>
      <c r="T14" s="87">
        <f t="shared" si="1"/>
        <v>547.45148613676974</v>
      </c>
      <c r="U14" s="86">
        <f t="shared" si="2"/>
        <v>558.62775989509623</v>
      </c>
      <c r="V14" s="88">
        <f t="shared" si="3"/>
        <v>11.176273758326488</v>
      </c>
      <c r="W14" s="86">
        <f t="shared" si="4"/>
        <v>2</v>
      </c>
      <c r="X14" s="88">
        <f t="shared" si="5"/>
        <v>8.9410190066611914</v>
      </c>
      <c r="Y14" s="86">
        <f t="shared" si="6"/>
        <v>1.4</v>
      </c>
      <c r="Z14" s="86">
        <f t="shared" si="7"/>
        <v>4.9504254417074902</v>
      </c>
      <c r="AA14" s="86">
        <f t="shared" si="8"/>
        <v>1.0417314808554152</v>
      </c>
      <c r="AB14" s="88">
        <f t="shared" si="9"/>
        <v>59.999999999999986</v>
      </c>
      <c r="AC14" s="87">
        <f t="shared" si="10"/>
        <v>0.99999999999999978</v>
      </c>
      <c r="AD14" s="89">
        <f t="shared" si="16"/>
        <v>5.5868362825792204</v>
      </c>
      <c r="AE14" s="32"/>
      <c r="AF14" s="32"/>
      <c r="AG14" s="82">
        <v>1</v>
      </c>
      <c r="AH14" s="82">
        <f t="shared" si="11"/>
        <v>2</v>
      </c>
      <c r="AI14" s="33"/>
      <c r="AJ14" s="33"/>
      <c r="AK14" s="33"/>
      <c r="AL14" s="33"/>
      <c r="AM14" s="33"/>
      <c r="AN14" s="33"/>
      <c r="AO14" s="33"/>
      <c r="AP14" s="33"/>
      <c r="AQ14" s="33"/>
      <c r="AR14" s="33"/>
      <c r="AS14" s="33"/>
      <c r="AT14" s="33"/>
      <c r="AU14" s="33"/>
      <c r="AV14" s="33"/>
      <c r="AW14" s="33"/>
      <c r="AX14" s="33"/>
      <c r="AY14" s="37" t="s">
        <v>142</v>
      </c>
      <c r="AZ14" s="39"/>
      <c r="BA14" s="39"/>
    </row>
    <row r="15" spans="1:54" ht="23.25" hidden="1" customHeight="1" x14ac:dyDescent="0.25">
      <c r="A15" s="86">
        <v>14</v>
      </c>
      <c r="B15" s="86" t="s">
        <v>13</v>
      </c>
      <c r="C15" s="86" t="s">
        <v>234</v>
      </c>
      <c r="D15" s="86" t="s">
        <v>235</v>
      </c>
      <c r="E15" s="86" t="s">
        <v>187</v>
      </c>
      <c r="F15" s="92">
        <v>0.03</v>
      </c>
      <c r="G15" s="93">
        <v>100</v>
      </c>
      <c r="H15" s="93">
        <f t="shared" si="12"/>
        <v>6</v>
      </c>
      <c r="I15" s="93">
        <f t="shared" si="0"/>
        <v>60</v>
      </c>
      <c r="J15" s="94">
        <v>6.4972409129031893E-3</v>
      </c>
      <c r="K15" s="94">
        <v>1E-4</v>
      </c>
      <c r="L15" s="95">
        <v>0.8</v>
      </c>
      <c r="M15" s="86">
        <f t="shared" si="13"/>
        <v>5</v>
      </c>
      <c r="N15" s="86">
        <f t="shared" si="14"/>
        <v>4</v>
      </c>
      <c r="O15" s="86">
        <f t="shared" si="15"/>
        <v>6</v>
      </c>
      <c r="P15" s="95">
        <v>0.7</v>
      </c>
      <c r="Q15" s="86">
        <v>20</v>
      </c>
      <c r="R15" s="86">
        <v>10</v>
      </c>
      <c r="S15" s="86">
        <v>570.36135094620693</v>
      </c>
      <c r="T15" s="87">
        <f t="shared" si="1"/>
        <v>566.65557584170051</v>
      </c>
      <c r="U15" s="86">
        <f t="shared" si="2"/>
        <v>570.30431481111236</v>
      </c>
      <c r="V15" s="88">
        <f t="shared" si="3"/>
        <v>3.6487389694118519</v>
      </c>
      <c r="W15" s="86">
        <f t="shared" si="4"/>
        <v>2</v>
      </c>
      <c r="X15" s="88">
        <f t="shared" si="5"/>
        <v>2.9189911755294817</v>
      </c>
      <c r="Y15" s="86">
        <f t="shared" si="6"/>
        <v>1.4</v>
      </c>
      <c r="Z15" s="86">
        <f t="shared" si="7"/>
        <v>1.6161746405745423</v>
      </c>
      <c r="AA15" s="86">
        <f t="shared" si="8"/>
        <v>1.0417314808554152</v>
      </c>
      <c r="AB15" s="88">
        <f t="shared" si="9"/>
        <v>60</v>
      </c>
      <c r="AC15" s="87">
        <f t="shared" si="10"/>
        <v>1</v>
      </c>
      <c r="AD15" s="89">
        <f t="shared" si="16"/>
        <v>5.7036135094620697</v>
      </c>
      <c r="AE15" s="32"/>
      <c r="AF15" s="32"/>
      <c r="AG15" s="82">
        <v>1</v>
      </c>
      <c r="AH15" s="82">
        <f t="shared" si="11"/>
        <v>2</v>
      </c>
      <c r="AI15" s="33"/>
      <c r="AJ15" s="33"/>
      <c r="AK15" s="33"/>
      <c r="AL15" s="33"/>
      <c r="AM15" s="33"/>
      <c r="AN15" s="33"/>
      <c r="AO15" s="33"/>
      <c r="AP15" s="33"/>
      <c r="AQ15" s="33"/>
      <c r="AR15" s="33"/>
      <c r="AS15" s="33"/>
      <c r="AT15" s="33"/>
      <c r="AU15" s="33"/>
      <c r="AV15" s="33"/>
      <c r="AW15" s="33"/>
      <c r="AX15" s="33"/>
      <c r="AY15" s="33"/>
      <c r="AZ15" s="33"/>
      <c r="BA15" s="33"/>
    </row>
    <row r="16" spans="1:54" ht="23.25" hidden="1" customHeight="1" x14ac:dyDescent="0.25">
      <c r="A16" s="86">
        <v>15</v>
      </c>
      <c r="B16" s="86" t="s">
        <v>13</v>
      </c>
      <c r="C16" s="86" t="s">
        <v>33</v>
      </c>
      <c r="D16" s="86" t="s">
        <v>34</v>
      </c>
      <c r="E16" s="86" t="s">
        <v>187</v>
      </c>
      <c r="F16" s="92">
        <v>0.03</v>
      </c>
      <c r="G16" s="93">
        <v>100</v>
      </c>
      <c r="H16" s="93">
        <f t="shared" si="12"/>
        <v>6</v>
      </c>
      <c r="I16" s="93">
        <f t="shared" si="0"/>
        <v>60</v>
      </c>
      <c r="J16" s="94">
        <v>1.2642045454545454E-2</v>
      </c>
      <c r="K16" s="94">
        <v>1E-4</v>
      </c>
      <c r="L16" s="95">
        <v>0.8</v>
      </c>
      <c r="M16" s="86">
        <f t="shared" si="13"/>
        <v>5</v>
      </c>
      <c r="N16" s="86">
        <f t="shared" si="14"/>
        <v>4</v>
      </c>
      <c r="O16" s="86">
        <f t="shared" si="15"/>
        <v>6</v>
      </c>
      <c r="P16" s="95">
        <v>0.7</v>
      </c>
      <c r="Q16" s="86">
        <v>20</v>
      </c>
      <c r="R16" s="86">
        <v>10</v>
      </c>
      <c r="S16" s="86">
        <v>565.02806736182083</v>
      </c>
      <c r="T16" s="87">
        <f t="shared" si="1"/>
        <v>557.88495685113867</v>
      </c>
      <c r="U16" s="86">
        <f t="shared" si="2"/>
        <v>564.97156455508468</v>
      </c>
      <c r="V16" s="88">
        <f t="shared" si="3"/>
        <v>7.0866077039460151</v>
      </c>
      <c r="W16" s="86">
        <f t="shared" si="4"/>
        <v>2</v>
      </c>
      <c r="X16" s="88">
        <f t="shared" si="5"/>
        <v>5.6692861631568121</v>
      </c>
      <c r="Y16" s="86">
        <f t="shared" si="6"/>
        <v>1.4</v>
      </c>
      <c r="Z16" s="86">
        <f t="shared" si="7"/>
        <v>3.1389462920840012</v>
      </c>
      <c r="AA16" s="86">
        <f t="shared" si="8"/>
        <v>1.0417314808554152</v>
      </c>
      <c r="AB16" s="88">
        <f t="shared" si="9"/>
        <v>60.000000000000014</v>
      </c>
      <c r="AC16" s="87">
        <f t="shared" si="10"/>
        <v>1.0000000000000002</v>
      </c>
      <c r="AD16" s="89">
        <f t="shared" si="16"/>
        <v>5.6502806736182087</v>
      </c>
      <c r="AE16" s="32"/>
      <c r="AF16" s="32"/>
      <c r="AG16" s="82">
        <v>1</v>
      </c>
      <c r="AH16" s="82">
        <f t="shared" si="11"/>
        <v>2</v>
      </c>
      <c r="AI16" s="33"/>
      <c r="AJ16" s="33"/>
      <c r="AK16" s="33"/>
      <c r="AL16" s="33"/>
      <c r="AM16" s="33"/>
      <c r="AN16" s="33"/>
      <c r="AO16" s="33"/>
      <c r="AP16" s="33"/>
      <c r="AQ16" s="33"/>
      <c r="AR16" s="33"/>
      <c r="AS16" s="33"/>
      <c r="AT16" s="33"/>
      <c r="AU16" s="33"/>
      <c r="AV16" s="33"/>
      <c r="AW16" s="33"/>
      <c r="AX16" s="33"/>
      <c r="AY16" s="33"/>
      <c r="AZ16" s="33"/>
      <c r="BA16" s="33"/>
    </row>
    <row r="17" spans="1:54" ht="23.25" hidden="1" customHeight="1" x14ac:dyDescent="0.25">
      <c r="A17" s="86">
        <v>16</v>
      </c>
      <c r="B17" s="86" t="s">
        <v>13</v>
      </c>
      <c r="C17" s="86" t="s">
        <v>36</v>
      </c>
      <c r="D17" s="86" t="s">
        <v>37</v>
      </c>
      <c r="E17" s="86" t="s">
        <v>187</v>
      </c>
      <c r="F17" s="92">
        <v>0.03</v>
      </c>
      <c r="G17" s="93">
        <v>100</v>
      </c>
      <c r="H17" s="93">
        <f t="shared" si="12"/>
        <v>6</v>
      </c>
      <c r="I17" s="93">
        <f t="shared" si="0"/>
        <v>60</v>
      </c>
      <c r="J17" s="94">
        <v>2.5988421192994931E-3</v>
      </c>
      <c r="K17" s="94">
        <v>1E-4</v>
      </c>
      <c r="L17" s="95">
        <v>0.8</v>
      </c>
      <c r="M17" s="86">
        <f t="shared" si="13"/>
        <v>5</v>
      </c>
      <c r="N17" s="86">
        <f t="shared" si="14"/>
        <v>4</v>
      </c>
      <c r="O17" s="86">
        <f t="shared" si="15"/>
        <v>6</v>
      </c>
      <c r="P17" s="95">
        <v>0.7</v>
      </c>
      <c r="Q17" s="86">
        <v>20</v>
      </c>
      <c r="R17" s="86">
        <v>10</v>
      </c>
      <c r="S17" s="86">
        <v>573.79741645112631</v>
      </c>
      <c r="T17" s="87">
        <f t="shared" si="1"/>
        <v>572.30620755730786</v>
      </c>
      <c r="U17" s="86">
        <f t="shared" si="2"/>
        <v>573.74003670948116</v>
      </c>
      <c r="V17" s="88">
        <f t="shared" si="3"/>
        <v>1.4338291521733026</v>
      </c>
      <c r="W17" s="86">
        <f t="shared" si="4"/>
        <v>2</v>
      </c>
      <c r="X17" s="88">
        <f t="shared" si="5"/>
        <v>1.1470633217386421</v>
      </c>
      <c r="Y17" s="86">
        <f t="shared" si="6"/>
        <v>1.4</v>
      </c>
      <c r="Z17" s="86">
        <f t="shared" si="7"/>
        <v>0.63510114976312526</v>
      </c>
      <c r="AA17" s="86">
        <f t="shared" si="8"/>
        <v>1.0417314808554152</v>
      </c>
      <c r="AB17" s="88">
        <f t="shared" si="9"/>
        <v>59.999999999999972</v>
      </c>
      <c r="AC17" s="87">
        <f t="shared" si="10"/>
        <v>0.99999999999999956</v>
      </c>
      <c r="AD17" s="89">
        <f t="shared" si="16"/>
        <v>5.7379741645112627</v>
      </c>
      <c r="AE17" s="32"/>
      <c r="AF17" s="32"/>
      <c r="AG17" s="82">
        <v>1</v>
      </c>
      <c r="AH17" s="82">
        <f t="shared" si="11"/>
        <v>2</v>
      </c>
      <c r="AI17" s="33"/>
      <c r="AJ17" s="33"/>
      <c r="AK17" s="33"/>
      <c r="AL17" s="33"/>
      <c r="AM17" s="33"/>
      <c r="AN17" s="33"/>
      <c r="AO17" s="33"/>
      <c r="AP17" s="33"/>
      <c r="AQ17" s="33"/>
      <c r="AR17" s="33"/>
      <c r="AS17" s="33"/>
      <c r="AT17" s="33"/>
      <c r="AU17" s="33"/>
      <c r="AV17" s="33"/>
      <c r="AW17" s="33"/>
      <c r="AX17" s="33"/>
      <c r="AY17" s="33"/>
      <c r="AZ17" s="33"/>
      <c r="BA17" s="33"/>
    </row>
    <row r="18" spans="1:54" ht="23.25" hidden="1" customHeight="1" x14ac:dyDescent="0.25">
      <c r="A18" s="86">
        <v>17</v>
      </c>
      <c r="B18" s="86" t="s">
        <v>13</v>
      </c>
      <c r="C18" s="86" t="s">
        <v>39</v>
      </c>
      <c r="D18" s="86" t="s">
        <v>40</v>
      </c>
      <c r="E18" s="86" t="s">
        <v>187</v>
      </c>
      <c r="F18" s="92">
        <v>0.03</v>
      </c>
      <c r="G18" s="93">
        <v>100</v>
      </c>
      <c r="H18" s="93">
        <f t="shared" si="12"/>
        <v>6</v>
      </c>
      <c r="I18" s="93">
        <f t="shared" si="0"/>
        <v>60</v>
      </c>
      <c r="J18" s="94">
        <v>5.5032139549681539E-3</v>
      </c>
      <c r="K18" s="94">
        <v>1E-4</v>
      </c>
      <c r="L18" s="95">
        <v>0.8</v>
      </c>
      <c r="M18" s="86">
        <f t="shared" si="13"/>
        <v>5</v>
      </c>
      <c r="N18" s="86">
        <f t="shared" si="14"/>
        <v>4</v>
      </c>
      <c r="O18" s="86">
        <f t="shared" si="15"/>
        <v>6</v>
      </c>
      <c r="P18" s="95">
        <v>0.7</v>
      </c>
      <c r="Q18" s="86">
        <v>20</v>
      </c>
      <c r="R18" s="86">
        <v>10</v>
      </c>
      <c r="S18" s="86">
        <v>571.23357582709843</v>
      </c>
      <c r="T18" s="87">
        <f t="shared" si="1"/>
        <v>568.08995524106047</v>
      </c>
      <c r="U18" s="86">
        <f t="shared" si="2"/>
        <v>571.17645246951577</v>
      </c>
      <c r="V18" s="88">
        <f t="shared" si="3"/>
        <v>3.0864972284553005</v>
      </c>
      <c r="W18" s="86">
        <f t="shared" si="4"/>
        <v>2</v>
      </c>
      <c r="X18" s="88">
        <f t="shared" si="5"/>
        <v>2.4691977827642404</v>
      </c>
      <c r="Y18" s="86">
        <f t="shared" si="6"/>
        <v>1.4</v>
      </c>
      <c r="Z18" s="86">
        <f t="shared" si="7"/>
        <v>1.367134944607217</v>
      </c>
      <c r="AA18" s="86">
        <f t="shared" si="8"/>
        <v>1.0417314808554152</v>
      </c>
      <c r="AB18" s="88">
        <f t="shared" si="9"/>
        <v>59.999999999999979</v>
      </c>
      <c r="AC18" s="87">
        <f t="shared" si="10"/>
        <v>0.99999999999999967</v>
      </c>
      <c r="AD18" s="89">
        <f t="shared" si="16"/>
        <v>5.7123357582709842</v>
      </c>
      <c r="AE18" s="32"/>
      <c r="AF18" s="32"/>
      <c r="AG18" s="82">
        <v>1</v>
      </c>
      <c r="AH18" s="82">
        <f t="shared" si="11"/>
        <v>2</v>
      </c>
      <c r="AI18" s="33"/>
      <c r="AJ18" s="33"/>
      <c r="AK18" s="33"/>
      <c r="AL18" s="33"/>
      <c r="AM18" s="33"/>
      <c r="AN18" s="33"/>
      <c r="AO18" s="33"/>
      <c r="AP18" s="33"/>
      <c r="AQ18" s="33"/>
      <c r="AR18" s="33"/>
      <c r="AS18" s="33"/>
      <c r="AT18" s="33"/>
      <c r="AU18" s="33"/>
      <c r="AV18" s="33"/>
      <c r="AW18" s="33"/>
      <c r="AX18" s="33"/>
      <c r="AY18" s="33"/>
      <c r="AZ18" s="33"/>
      <c r="BA18" s="33"/>
    </row>
    <row r="19" spans="1:54" ht="23.25" hidden="1" customHeight="1" x14ac:dyDescent="0.25">
      <c r="A19" s="86">
        <v>18</v>
      </c>
      <c r="B19" s="86" t="s">
        <v>13</v>
      </c>
      <c r="C19" s="86" t="s">
        <v>42</v>
      </c>
      <c r="D19" s="86" t="s">
        <v>43</v>
      </c>
      <c r="E19" s="86" t="s">
        <v>187</v>
      </c>
      <c r="F19" s="92">
        <v>0.03</v>
      </c>
      <c r="G19" s="93">
        <v>100</v>
      </c>
      <c r="H19" s="93">
        <f t="shared" si="12"/>
        <v>6</v>
      </c>
      <c r="I19" s="93">
        <f t="shared" si="0"/>
        <v>60</v>
      </c>
      <c r="J19" s="94">
        <v>1.0298942763397739E-2</v>
      </c>
      <c r="K19" s="94">
        <v>1E-4</v>
      </c>
      <c r="L19" s="95">
        <v>0.8</v>
      </c>
      <c r="M19" s="86">
        <f t="shared" si="13"/>
        <v>5</v>
      </c>
      <c r="N19" s="86">
        <f t="shared" si="14"/>
        <v>4</v>
      </c>
      <c r="O19" s="86">
        <f t="shared" si="15"/>
        <v>6</v>
      </c>
      <c r="P19" s="95">
        <v>0.7</v>
      </c>
      <c r="Q19" s="86">
        <v>20</v>
      </c>
      <c r="R19" s="86">
        <v>20</v>
      </c>
      <c r="S19" s="86">
        <v>755.41250589792014</v>
      </c>
      <c r="T19" s="87">
        <f t="shared" si="1"/>
        <v>747.63255573692265</v>
      </c>
      <c r="U19" s="86">
        <f t="shared" si="2"/>
        <v>755.33696464733032</v>
      </c>
      <c r="V19" s="88">
        <f t="shared" si="3"/>
        <v>7.7044089104076647</v>
      </c>
      <c r="W19" s="86">
        <f t="shared" si="4"/>
        <v>2</v>
      </c>
      <c r="X19" s="88">
        <f t="shared" si="5"/>
        <v>6.1635271283261321</v>
      </c>
      <c r="Y19" s="86">
        <f t="shared" si="6"/>
        <v>1.4</v>
      </c>
      <c r="Z19" s="86">
        <f t="shared" si="7"/>
        <v>3.4125955312239067</v>
      </c>
      <c r="AA19" s="86">
        <f t="shared" si="8"/>
        <v>0.77514605586086893</v>
      </c>
      <c r="AB19" s="88">
        <f t="shared" si="9"/>
        <v>60.000000000000021</v>
      </c>
      <c r="AC19" s="87">
        <f t="shared" si="10"/>
        <v>1.0000000000000004</v>
      </c>
      <c r="AD19" s="89">
        <f t="shared" si="16"/>
        <v>7.5541250589792011</v>
      </c>
      <c r="AE19" s="32"/>
      <c r="AF19" s="32"/>
      <c r="AG19" s="82">
        <v>1</v>
      </c>
      <c r="AH19" s="82">
        <f t="shared" si="11"/>
        <v>2</v>
      </c>
      <c r="AI19" s="33"/>
      <c r="AJ19" s="33"/>
      <c r="AK19" s="33"/>
      <c r="AL19" s="33"/>
      <c r="AM19" s="33"/>
      <c r="AN19" s="33"/>
      <c r="AO19" s="33"/>
      <c r="AP19" s="33"/>
      <c r="AQ19" s="33"/>
      <c r="AR19" s="33"/>
      <c r="AS19" s="33"/>
      <c r="AT19" s="33"/>
      <c r="AU19" s="33"/>
      <c r="AV19" s="33"/>
      <c r="AW19" s="33"/>
      <c r="AX19" s="33"/>
      <c r="AY19" s="33"/>
      <c r="AZ19" s="33"/>
      <c r="BA19" s="33"/>
    </row>
    <row r="20" spans="1:54" ht="23.25" hidden="1" customHeight="1" x14ac:dyDescent="0.25">
      <c r="A20" s="86">
        <v>19</v>
      </c>
      <c r="B20" s="86" t="s">
        <v>13</v>
      </c>
      <c r="C20" s="86" t="s">
        <v>45</v>
      </c>
      <c r="D20" s="86" t="s">
        <v>46</v>
      </c>
      <c r="E20" s="86" t="s">
        <v>187</v>
      </c>
      <c r="F20" s="92">
        <v>0.03</v>
      </c>
      <c r="G20" s="93">
        <v>100</v>
      </c>
      <c r="H20" s="93">
        <f t="shared" si="12"/>
        <v>6</v>
      </c>
      <c r="I20" s="93">
        <f t="shared" si="0"/>
        <v>60</v>
      </c>
      <c r="J20" s="94">
        <v>2.2462230355891287E-3</v>
      </c>
      <c r="K20" s="94">
        <v>1E-4</v>
      </c>
      <c r="L20" s="95">
        <v>0.8</v>
      </c>
      <c r="M20" s="86">
        <f t="shared" si="13"/>
        <v>5</v>
      </c>
      <c r="N20" s="86">
        <f t="shared" si="14"/>
        <v>4</v>
      </c>
      <c r="O20" s="86">
        <f t="shared" si="15"/>
        <v>6</v>
      </c>
      <c r="P20" s="95">
        <v>0.7</v>
      </c>
      <c r="Q20" s="86">
        <v>20</v>
      </c>
      <c r="R20" s="86">
        <v>10</v>
      </c>
      <c r="S20" s="86">
        <v>574.11025927826074</v>
      </c>
      <c r="T20" s="87">
        <f t="shared" si="1"/>
        <v>572.82067958890184</v>
      </c>
      <c r="U20" s="86">
        <f t="shared" si="2"/>
        <v>574.05284825233298</v>
      </c>
      <c r="V20" s="88">
        <f t="shared" si="3"/>
        <v>1.2321686634311391</v>
      </c>
      <c r="W20" s="86">
        <f t="shared" si="4"/>
        <v>2</v>
      </c>
      <c r="X20" s="88">
        <f t="shared" si="5"/>
        <v>0.98573493074491125</v>
      </c>
      <c r="Y20" s="86">
        <f t="shared" si="6"/>
        <v>1.4</v>
      </c>
      <c r="Z20" s="86">
        <f t="shared" si="7"/>
        <v>0.54577753120800343</v>
      </c>
      <c r="AA20" s="86">
        <f t="shared" si="8"/>
        <v>1.0417314808554152</v>
      </c>
      <c r="AB20" s="88">
        <f t="shared" si="9"/>
        <v>60.000000000000007</v>
      </c>
      <c r="AC20" s="87">
        <f t="shared" si="10"/>
        <v>1.0000000000000002</v>
      </c>
      <c r="AD20" s="89">
        <f t="shared" si="16"/>
        <v>5.7411025927826076</v>
      </c>
      <c r="AE20" s="32"/>
      <c r="AF20" s="32"/>
      <c r="AG20" s="82">
        <v>1</v>
      </c>
      <c r="AH20" s="82">
        <f t="shared" si="11"/>
        <v>2</v>
      </c>
      <c r="AI20" s="33"/>
      <c r="AJ20" s="33"/>
      <c r="AK20" s="33"/>
      <c r="AL20" s="33"/>
      <c r="AM20" s="33"/>
      <c r="AN20" s="33"/>
      <c r="AO20" s="33"/>
      <c r="AP20" s="33"/>
      <c r="AQ20" s="33"/>
      <c r="AR20" s="33"/>
      <c r="AS20" s="33"/>
      <c r="AT20" s="33"/>
      <c r="AU20" s="33"/>
      <c r="AV20" s="33"/>
      <c r="AW20" s="33"/>
      <c r="AX20" s="33"/>
      <c r="AY20" s="33"/>
      <c r="AZ20" s="33"/>
      <c r="BA20" s="33"/>
    </row>
    <row r="21" spans="1:54" ht="23.25" hidden="1" customHeight="1" x14ac:dyDescent="0.25">
      <c r="A21" s="86">
        <v>20</v>
      </c>
      <c r="B21" s="86" t="s">
        <v>13</v>
      </c>
      <c r="C21" s="86" t="s">
        <v>48</v>
      </c>
      <c r="D21" s="86" t="s">
        <v>49</v>
      </c>
      <c r="E21" s="86" t="s">
        <v>187</v>
      </c>
      <c r="F21" s="92">
        <v>0.03</v>
      </c>
      <c r="G21" s="93">
        <v>100</v>
      </c>
      <c r="H21" s="93">
        <f t="shared" si="12"/>
        <v>6</v>
      </c>
      <c r="I21" s="93">
        <f t="shared" si="0"/>
        <v>60</v>
      </c>
      <c r="J21" s="94">
        <v>1.7702119404432805E-4</v>
      </c>
      <c r="K21" s="94">
        <v>1E-4</v>
      </c>
      <c r="L21" s="95">
        <v>0.8</v>
      </c>
      <c r="M21" s="86">
        <f t="shared" si="13"/>
        <v>5</v>
      </c>
      <c r="N21" s="86">
        <f t="shared" si="14"/>
        <v>4</v>
      </c>
      <c r="O21" s="86">
        <f t="shared" si="15"/>
        <v>6</v>
      </c>
      <c r="P21" s="95">
        <v>0.7</v>
      </c>
      <c r="Q21" s="86">
        <v>20</v>
      </c>
      <c r="R21" s="86">
        <v>10</v>
      </c>
      <c r="S21" s="86">
        <v>575.95294665884103</v>
      </c>
      <c r="T21" s="87">
        <f t="shared" si="1"/>
        <v>575.85099078051019</v>
      </c>
      <c r="U21" s="86">
        <f t="shared" si="2"/>
        <v>575.8953513641751</v>
      </c>
      <c r="V21" s="88">
        <f t="shared" si="3"/>
        <v>4.4360583664911246E-2</v>
      </c>
      <c r="W21" s="86">
        <f t="shared" si="4"/>
        <v>2</v>
      </c>
      <c r="X21" s="88">
        <f t="shared" si="5"/>
        <v>3.5488466931928996E-2</v>
      </c>
      <c r="Y21" s="86">
        <f t="shared" si="6"/>
        <v>1.4</v>
      </c>
      <c r="Z21" s="86">
        <f t="shared" si="7"/>
        <v>1.9649103693452595E-2</v>
      </c>
      <c r="AA21" s="86">
        <f t="shared" si="8"/>
        <v>1.0417314808554152</v>
      </c>
      <c r="AB21" s="88">
        <f t="shared" si="9"/>
        <v>59.999999999999964</v>
      </c>
      <c r="AC21" s="87">
        <f t="shared" si="10"/>
        <v>0.99999999999999944</v>
      </c>
      <c r="AD21" s="89">
        <f t="shared" si="16"/>
        <v>5.7595294665884103</v>
      </c>
      <c r="AE21" s="32"/>
      <c r="AF21" s="32"/>
      <c r="AG21" s="82">
        <v>1</v>
      </c>
      <c r="AH21" s="82">
        <f t="shared" si="11"/>
        <v>2</v>
      </c>
      <c r="AI21" s="33"/>
      <c r="AJ21" s="33"/>
      <c r="AK21" s="33"/>
      <c r="AL21" s="33"/>
      <c r="AM21" s="33"/>
      <c r="AN21" s="33"/>
      <c r="AO21" s="33"/>
      <c r="AP21" s="33"/>
      <c r="AQ21" s="33"/>
      <c r="AR21" s="33"/>
      <c r="AS21" s="33"/>
      <c r="AT21" s="33"/>
      <c r="AU21" s="33"/>
      <c r="AV21" s="33"/>
      <c r="AW21" s="33"/>
      <c r="AX21" s="33"/>
      <c r="AY21" s="33"/>
      <c r="AZ21" s="33"/>
      <c r="BA21" s="33"/>
    </row>
    <row r="22" spans="1:54" ht="23.25" hidden="1" customHeight="1" x14ac:dyDescent="0.25">
      <c r="A22" s="86">
        <v>21</v>
      </c>
      <c r="B22" s="86" t="s">
        <v>50</v>
      </c>
      <c r="C22" s="86" t="s">
        <v>278</v>
      </c>
      <c r="D22" s="86" t="s">
        <v>300</v>
      </c>
      <c r="E22" s="86" t="s">
        <v>187</v>
      </c>
      <c r="F22" s="92">
        <v>0.03</v>
      </c>
      <c r="G22" s="93">
        <v>100</v>
      </c>
      <c r="H22" s="93">
        <f t="shared" si="12"/>
        <v>6</v>
      </c>
      <c r="I22" s="93">
        <f t="shared" si="0"/>
        <v>60</v>
      </c>
      <c r="J22" s="94">
        <v>1.0685584847243091E-4</v>
      </c>
      <c r="K22" s="94">
        <v>1E-4</v>
      </c>
      <c r="L22" s="95">
        <v>0.8</v>
      </c>
      <c r="M22" s="86">
        <f t="shared" si="13"/>
        <v>5</v>
      </c>
      <c r="N22" s="86">
        <f t="shared" si="14"/>
        <v>4</v>
      </c>
      <c r="O22" s="86">
        <f t="shared" si="15"/>
        <v>6</v>
      </c>
      <c r="P22" s="95">
        <v>0.7</v>
      </c>
      <c r="Q22" s="86">
        <v>20</v>
      </c>
      <c r="R22" s="86">
        <v>10</v>
      </c>
      <c r="S22" s="86">
        <v>576.01563841569407</v>
      </c>
      <c r="T22" s="87">
        <f t="shared" si="1"/>
        <v>575.95408777591774</v>
      </c>
      <c r="U22" s="86">
        <f t="shared" si="2"/>
        <v>575.95803685185251</v>
      </c>
      <c r="V22" s="88">
        <f t="shared" si="3"/>
        <v>3.9490759347700077E-3</v>
      </c>
      <c r="W22" s="86">
        <f t="shared" si="4"/>
        <v>2</v>
      </c>
      <c r="X22" s="88">
        <f t="shared" si="5"/>
        <v>3.1592607478160063E-3</v>
      </c>
      <c r="Y22" s="86">
        <f t="shared" si="6"/>
        <v>1.4</v>
      </c>
      <c r="Z22" s="86">
        <f t="shared" si="7"/>
        <v>1.7492060772183119E-3</v>
      </c>
      <c r="AA22" s="86">
        <f t="shared" si="8"/>
        <v>1.0417314808554152</v>
      </c>
      <c r="AB22" s="88">
        <f t="shared" si="9"/>
        <v>59.999999999999993</v>
      </c>
      <c r="AC22" s="87">
        <f t="shared" si="10"/>
        <v>0.99999999999999989</v>
      </c>
      <c r="AD22" s="89">
        <f t="shared" si="16"/>
        <v>5.7601563841569403</v>
      </c>
      <c r="AE22" s="32"/>
      <c r="AF22" s="32"/>
      <c r="AG22" s="82">
        <v>1</v>
      </c>
      <c r="AH22" s="82">
        <f t="shared" si="11"/>
        <v>2</v>
      </c>
      <c r="AI22" s="33"/>
      <c r="AJ22" s="33"/>
      <c r="AK22" s="33"/>
      <c r="AL22" s="33"/>
      <c r="AM22" s="33"/>
      <c r="AN22" s="33"/>
      <c r="AO22" s="33"/>
      <c r="AP22" s="33"/>
      <c r="AQ22" s="33"/>
      <c r="AR22" s="33"/>
      <c r="AS22" s="33"/>
      <c r="AT22" s="33"/>
      <c r="AU22" s="33"/>
      <c r="AV22" s="33"/>
      <c r="AW22" s="33"/>
      <c r="AX22" s="33"/>
      <c r="AY22" s="33"/>
      <c r="AZ22" s="33"/>
      <c r="BA22" s="33"/>
    </row>
    <row r="23" spans="1:54" s="11" customFormat="1" ht="23.25" hidden="1" customHeight="1" x14ac:dyDescent="0.25">
      <c r="A23" s="86">
        <v>22</v>
      </c>
      <c r="B23" s="86" t="s">
        <v>50</v>
      </c>
      <c r="C23" s="86" t="s">
        <v>279</v>
      </c>
      <c r="D23" s="86" t="s">
        <v>301</v>
      </c>
      <c r="E23" s="86" t="s">
        <v>187</v>
      </c>
      <c r="F23" s="92">
        <v>0.03</v>
      </c>
      <c r="G23" s="93">
        <v>100</v>
      </c>
      <c r="H23" s="93">
        <f t="shared" si="12"/>
        <v>6</v>
      </c>
      <c r="I23" s="93">
        <f t="shared" si="0"/>
        <v>60</v>
      </c>
      <c r="J23" s="94">
        <v>1.0685584847243091E-4</v>
      </c>
      <c r="K23" s="94">
        <v>1E-4</v>
      </c>
      <c r="L23" s="95">
        <v>0.8</v>
      </c>
      <c r="M23" s="86">
        <f t="shared" si="13"/>
        <v>5</v>
      </c>
      <c r="N23" s="86">
        <f t="shared" si="14"/>
        <v>4</v>
      </c>
      <c r="O23" s="86">
        <f t="shared" si="15"/>
        <v>6</v>
      </c>
      <c r="P23" s="95">
        <v>0.7</v>
      </c>
      <c r="Q23" s="86">
        <v>20</v>
      </c>
      <c r="R23" s="86">
        <v>10</v>
      </c>
      <c r="S23" s="86">
        <v>576.01563841569407</v>
      </c>
      <c r="T23" s="87">
        <f t="shared" si="1"/>
        <v>575.95408777591774</v>
      </c>
      <c r="U23" s="86">
        <f t="shared" si="2"/>
        <v>575.95803685185251</v>
      </c>
      <c r="V23" s="88">
        <f t="shared" si="3"/>
        <v>3.9490759347700077E-3</v>
      </c>
      <c r="W23" s="86">
        <f t="shared" si="4"/>
        <v>2</v>
      </c>
      <c r="X23" s="88">
        <f t="shared" si="5"/>
        <v>3.1592607478160063E-3</v>
      </c>
      <c r="Y23" s="86">
        <f t="shared" si="6"/>
        <v>1.4</v>
      </c>
      <c r="Z23" s="86">
        <f t="shared" si="7"/>
        <v>1.7492060772183119E-3</v>
      </c>
      <c r="AA23" s="86">
        <f t="shared" si="8"/>
        <v>1.0417314808554152</v>
      </c>
      <c r="AB23" s="88">
        <f t="shared" si="9"/>
        <v>59.999999999999993</v>
      </c>
      <c r="AC23" s="87">
        <f t="shared" si="10"/>
        <v>0.99999999999999989</v>
      </c>
      <c r="AD23" s="89">
        <f t="shared" si="16"/>
        <v>5.7601563841569403</v>
      </c>
      <c r="AE23" s="32"/>
      <c r="AF23" s="32"/>
      <c r="AG23" s="82">
        <v>1</v>
      </c>
      <c r="AH23" s="82">
        <f t="shared" si="11"/>
        <v>2</v>
      </c>
      <c r="AI23" s="33"/>
      <c r="AJ23" s="33"/>
      <c r="AK23" s="33"/>
      <c r="AL23" s="33"/>
      <c r="AM23" s="33"/>
      <c r="AN23" s="33"/>
      <c r="AO23" s="33"/>
      <c r="AP23" s="33"/>
      <c r="AQ23" s="33"/>
      <c r="AR23" s="33"/>
      <c r="AS23" s="33"/>
      <c r="AT23" s="33"/>
      <c r="AU23" s="33"/>
      <c r="AV23" s="33"/>
      <c r="AW23" s="33"/>
      <c r="AX23" s="33"/>
      <c r="AY23" s="33"/>
      <c r="AZ23" s="33"/>
      <c r="BA23" s="33"/>
      <c r="BB23" s="71"/>
    </row>
    <row r="24" spans="1:54" ht="23.25" hidden="1" customHeight="1" x14ac:dyDescent="0.25">
      <c r="A24" s="86">
        <v>23</v>
      </c>
      <c r="B24" s="86" t="s">
        <v>50</v>
      </c>
      <c r="C24" s="86" t="s">
        <v>52</v>
      </c>
      <c r="D24" s="86" t="s">
        <v>24</v>
      </c>
      <c r="E24" s="86" t="s">
        <v>187</v>
      </c>
      <c r="F24" s="92">
        <v>0.03</v>
      </c>
      <c r="G24" s="93">
        <v>100</v>
      </c>
      <c r="H24" s="93">
        <f t="shared" si="12"/>
        <v>6</v>
      </c>
      <c r="I24" s="93">
        <f t="shared" si="0"/>
        <v>60</v>
      </c>
      <c r="J24" s="94">
        <v>4.1753752312636942E-4</v>
      </c>
      <c r="K24" s="94">
        <v>1E-4</v>
      </c>
      <c r="L24" s="95">
        <v>0.8</v>
      </c>
      <c r="M24" s="86">
        <f t="shared" si="13"/>
        <v>5</v>
      </c>
      <c r="N24" s="86">
        <f t="shared" si="14"/>
        <v>4</v>
      </c>
      <c r="O24" s="86">
        <f t="shared" si="15"/>
        <v>6</v>
      </c>
      <c r="P24" s="95">
        <v>0.7</v>
      </c>
      <c r="Q24" s="86">
        <v>20</v>
      </c>
      <c r="R24" s="86">
        <v>10</v>
      </c>
      <c r="S24" s="86">
        <v>575.73815219972312</v>
      </c>
      <c r="T24" s="87">
        <f t="shared" si="1"/>
        <v>575.49775991768433</v>
      </c>
      <c r="U24" s="86">
        <f t="shared" si="2"/>
        <v>575.68057838450318</v>
      </c>
      <c r="V24" s="88">
        <f t="shared" si="3"/>
        <v>0.18281846681884417</v>
      </c>
      <c r="W24" s="86">
        <f t="shared" si="4"/>
        <v>2</v>
      </c>
      <c r="X24" s="88">
        <f t="shared" si="5"/>
        <v>0.14625477345507534</v>
      </c>
      <c r="Y24" s="86">
        <f t="shared" si="6"/>
        <v>1.4</v>
      </c>
      <c r="Z24" s="86">
        <f t="shared" si="7"/>
        <v>8.0977721996090407E-2</v>
      </c>
      <c r="AA24" s="86">
        <f t="shared" si="8"/>
        <v>1.0417314808554152</v>
      </c>
      <c r="AB24" s="88">
        <f t="shared" si="9"/>
        <v>60.000000000000007</v>
      </c>
      <c r="AC24" s="87">
        <f t="shared" si="10"/>
        <v>1.0000000000000002</v>
      </c>
      <c r="AD24" s="89">
        <f t="shared" si="16"/>
        <v>5.7573815219972309</v>
      </c>
      <c r="AE24" s="32"/>
      <c r="AF24" s="32"/>
      <c r="AG24" s="82">
        <v>1</v>
      </c>
      <c r="AH24" s="82">
        <f t="shared" si="11"/>
        <v>2</v>
      </c>
      <c r="AI24" s="33"/>
      <c r="AJ24" s="33"/>
      <c r="AK24" s="33"/>
      <c r="AL24" s="33"/>
      <c r="AM24" s="33"/>
      <c r="AN24" s="33"/>
      <c r="AO24" s="33"/>
      <c r="AP24" s="33"/>
      <c r="AQ24" s="33"/>
      <c r="AR24" s="33"/>
      <c r="AS24" s="33"/>
      <c r="AT24" s="33"/>
      <c r="AU24" s="33"/>
      <c r="AV24" s="33"/>
      <c r="AW24" s="33"/>
      <c r="AX24" s="33"/>
      <c r="AY24" s="33"/>
      <c r="AZ24" s="33"/>
      <c r="BA24" s="33"/>
    </row>
    <row r="25" spans="1:54" ht="23.25" hidden="1" customHeight="1" x14ac:dyDescent="0.25">
      <c r="A25" s="86">
        <v>24</v>
      </c>
      <c r="B25" s="86" t="s">
        <v>50</v>
      </c>
      <c r="C25" s="86" t="s">
        <v>53</v>
      </c>
      <c r="D25" s="86" t="s">
        <v>28</v>
      </c>
      <c r="E25" s="86" t="s">
        <v>187</v>
      </c>
      <c r="F25" s="92">
        <v>0.03</v>
      </c>
      <c r="G25" s="93">
        <v>100</v>
      </c>
      <c r="H25" s="93">
        <f t="shared" si="12"/>
        <v>6</v>
      </c>
      <c r="I25" s="93">
        <f t="shared" si="0"/>
        <v>60</v>
      </c>
      <c r="J25" s="94">
        <v>1.1210749365003725E-4</v>
      </c>
      <c r="K25" s="94">
        <v>1E-4</v>
      </c>
      <c r="L25" s="95">
        <v>0.8</v>
      </c>
      <c r="M25" s="86">
        <f t="shared" si="13"/>
        <v>5</v>
      </c>
      <c r="N25" s="86">
        <f t="shared" si="14"/>
        <v>4</v>
      </c>
      <c r="O25" s="86">
        <f t="shared" si="15"/>
        <v>6</v>
      </c>
      <c r="P25" s="95">
        <v>0.7</v>
      </c>
      <c r="Q25" s="86">
        <v>20</v>
      </c>
      <c r="R25" s="86">
        <v>10</v>
      </c>
      <c r="S25" s="86">
        <v>576.01094567151779</v>
      </c>
      <c r="T25" s="87">
        <f t="shared" si="1"/>
        <v>575.94637052808355</v>
      </c>
      <c r="U25" s="86">
        <f t="shared" si="2"/>
        <v>575.9533445769506</v>
      </c>
      <c r="V25" s="88">
        <f t="shared" si="3"/>
        <v>6.9740488670504419E-3</v>
      </c>
      <c r="W25" s="86">
        <f t="shared" si="4"/>
        <v>2</v>
      </c>
      <c r="X25" s="88">
        <f t="shared" si="5"/>
        <v>5.5792390936403539E-3</v>
      </c>
      <c r="Y25" s="86">
        <f t="shared" si="6"/>
        <v>1.4</v>
      </c>
      <c r="Z25" s="86">
        <f t="shared" si="7"/>
        <v>3.0890894129572068E-3</v>
      </c>
      <c r="AA25" s="86">
        <f t="shared" si="8"/>
        <v>1.0417314808554152</v>
      </c>
      <c r="AB25" s="88">
        <f t="shared" si="9"/>
        <v>59.999999999999993</v>
      </c>
      <c r="AC25" s="87">
        <f t="shared" si="10"/>
        <v>0.99999999999999989</v>
      </c>
      <c r="AD25" s="89">
        <f t="shared" si="16"/>
        <v>5.7601094567151776</v>
      </c>
      <c r="AE25" s="32"/>
      <c r="AF25" s="32"/>
      <c r="AG25" s="82">
        <v>1</v>
      </c>
      <c r="AH25" s="82">
        <f t="shared" si="11"/>
        <v>2</v>
      </c>
      <c r="AI25" s="33"/>
      <c r="AJ25" s="33"/>
      <c r="AK25" s="33"/>
      <c r="AL25" s="33"/>
      <c r="AM25" s="33"/>
      <c r="AN25" s="33"/>
      <c r="AO25" s="33"/>
      <c r="AP25" s="33"/>
      <c r="AQ25" s="33"/>
      <c r="AR25" s="33"/>
      <c r="AS25" s="33"/>
      <c r="AT25" s="33"/>
      <c r="AU25" s="33"/>
      <c r="AV25" s="33"/>
      <c r="AW25" s="33"/>
      <c r="AX25" s="33"/>
      <c r="AY25" s="33"/>
      <c r="AZ25" s="33"/>
      <c r="BA25" s="33"/>
    </row>
    <row r="26" spans="1:54" ht="23.25" hidden="1" customHeight="1" x14ac:dyDescent="0.25">
      <c r="A26" s="86">
        <v>25</v>
      </c>
      <c r="B26" s="86" t="s">
        <v>50</v>
      </c>
      <c r="C26" s="86" t="s">
        <v>54</v>
      </c>
      <c r="D26" s="86" t="s">
        <v>31</v>
      </c>
      <c r="E26" s="86" t="s">
        <v>187</v>
      </c>
      <c r="F26" s="92">
        <v>0.03</v>
      </c>
      <c r="G26" s="93">
        <v>100</v>
      </c>
      <c r="H26" s="93">
        <f t="shared" si="12"/>
        <v>6</v>
      </c>
      <c r="I26" s="93">
        <f t="shared" si="0"/>
        <v>60</v>
      </c>
      <c r="J26" s="94">
        <v>1.0210166663462011E-3</v>
      </c>
      <c r="K26" s="94">
        <v>1E-4</v>
      </c>
      <c r="L26" s="95">
        <v>0.8</v>
      </c>
      <c r="M26" s="86">
        <f t="shared" si="13"/>
        <v>5</v>
      </c>
      <c r="N26" s="86">
        <f>M26-AG26</f>
        <v>5</v>
      </c>
      <c r="O26" s="86">
        <f t="shared" si="15"/>
        <v>7</v>
      </c>
      <c r="P26" s="95">
        <v>0.7</v>
      </c>
      <c r="Q26" s="86">
        <v>20</v>
      </c>
      <c r="R26" s="86">
        <v>10</v>
      </c>
      <c r="S26" s="86">
        <v>574.97504742151852</v>
      </c>
      <c r="T26" s="87">
        <f t="shared" si="1"/>
        <v>574.38798831536792</v>
      </c>
      <c r="U26" s="86">
        <f t="shared" si="2"/>
        <v>574.91754991677635</v>
      </c>
      <c r="V26" s="88">
        <f t="shared" si="3"/>
        <v>0.52956160140843167</v>
      </c>
      <c r="W26" s="86">
        <f t="shared" si="4"/>
        <v>2</v>
      </c>
      <c r="X26" s="88">
        <f t="shared" si="5"/>
        <v>0.42364928112674538</v>
      </c>
      <c r="Y26" s="86">
        <f t="shared" si="6"/>
        <v>1.4</v>
      </c>
      <c r="Z26" s="86">
        <f t="shared" si="7"/>
        <v>0.23456433523834938</v>
      </c>
      <c r="AA26" s="86">
        <f t="shared" si="8"/>
        <v>1.0417314808554152</v>
      </c>
      <c r="AB26" s="88">
        <f t="shared" si="9"/>
        <v>59.999999999999964</v>
      </c>
      <c r="AC26" s="87">
        <f t="shared" si="10"/>
        <v>0.99999999999999944</v>
      </c>
      <c r="AD26" s="89">
        <f t="shared" si="16"/>
        <v>5.749750474215185</v>
      </c>
      <c r="AE26" s="32"/>
      <c r="AF26" s="32"/>
      <c r="AG26" s="82">
        <v>0</v>
      </c>
      <c r="AH26" s="82">
        <f t="shared" si="11"/>
        <v>2</v>
      </c>
      <c r="AI26" s="33"/>
      <c r="AJ26" s="33"/>
      <c r="AK26" s="33"/>
      <c r="AL26" s="33"/>
      <c r="AM26" s="33"/>
      <c r="AN26" s="33"/>
      <c r="AO26" s="33"/>
      <c r="AP26" s="33"/>
      <c r="AQ26" s="33"/>
      <c r="AR26" s="33"/>
      <c r="AS26" s="33"/>
      <c r="AT26" s="33"/>
      <c r="AU26" s="33"/>
      <c r="AV26" s="33"/>
      <c r="AW26" s="33"/>
      <c r="AX26" s="33"/>
      <c r="AY26" s="33"/>
      <c r="AZ26" s="33"/>
      <c r="BA26" s="33"/>
    </row>
    <row r="27" spans="1:54" ht="23.25" hidden="1" customHeight="1" x14ac:dyDescent="0.25">
      <c r="A27" s="86">
        <v>26</v>
      </c>
      <c r="B27" s="86" t="s">
        <v>50</v>
      </c>
      <c r="C27" s="86" t="s">
        <v>236</v>
      </c>
      <c r="D27" s="86" t="s">
        <v>235</v>
      </c>
      <c r="E27" s="86" t="s">
        <v>187</v>
      </c>
      <c r="F27" s="92">
        <v>0.03</v>
      </c>
      <c r="G27" s="93">
        <v>100</v>
      </c>
      <c r="H27" s="93">
        <f t="shared" si="12"/>
        <v>6</v>
      </c>
      <c r="I27" s="93">
        <f t="shared" si="0"/>
        <v>60</v>
      </c>
      <c r="J27" s="94">
        <v>2.787474273181167E-5</v>
      </c>
      <c r="K27" s="94">
        <v>1E-4</v>
      </c>
      <c r="L27" s="95">
        <v>0.8</v>
      </c>
      <c r="M27" s="86">
        <f t="shared" si="13"/>
        <v>5</v>
      </c>
      <c r="N27" s="86">
        <f t="shared" si="14"/>
        <v>4</v>
      </c>
      <c r="O27" s="86">
        <f t="shared" si="15"/>
        <v>6</v>
      </c>
      <c r="P27" s="95">
        <v>0.7</v>
      </c>
      <c r="Q27" s="86">
        <v>20</v>
      </c>
      <c r="R27" s="86">
        <v>10</v>
      </c>
      <c r="S27" s="86">
        <v>576.08622326088971</v>
      </c>
      <c r="T27" s="87">
        <f t="shared" si="1"/>
        <v>576.07016500562497</v>
      </c>
      <c r="U27" s="86">
        <f t="shared" si="2"/>
        <v>576.02861463856368</v>
      </c>
      <c r="V27" s="88">
        <f t="shared" si="3"/>
        <v>-4.1550367061290672E-2</v>
      </c>
      <c r="W27" s="86">
        <f t="shared" si="4"/>
        <v>2</v>
      </c>
      <c r="X27" s="88">
        <f t="shared" si="5"/>
        <v>-3.324029364903254E-2</v>
      </c>
      <c r="Y27" s="86">
        <f t="shared" si="6"/>
        <v>1.4</v>
      </c>
      <c r="Z27" s="86">
        <f t="shared" si="7"/>
        <v>-1.8404344655503332E-2</v>
      </c>
      <c r="AA27" s="86">
        <f t="shared" si="8"/>
        <v>1.0417314808554152</v>
      </c>
      <c r="AB27" s="88">
        <f t="shared" si="9"/>
        <v>60.000000000000007</v>
      </c>
      <c r="AC27" s="87">
        <f t="shared" si="10"/>
        <v>1.0000000000000002</v>
      </c>
      <c r="AD27" s="89">
        <f t="shared" si="16"/>
        <v>5.760862232608897</v>
      </c>
      <c r="AE27" s="32"/>
      <c r="AF27" s="32"/>
      <c r="AG27" s="82">
        <v>1</v>
      </c>
      <c r="AH27" s="82">
        <f t="shared" si="11"/>
        <v>2</v>
      </c>
      <c r="AI27" s="33"/>
      <c r="AJ27" s="33"/>
      <c r="AK27" s="33"/>
      <c r="AL27" s="33"/>
      <c r="AM27" s="33"/>
      <c r="AN27" s="33"/>
      <c r="AO27" s="33"/>
      <c r="AP27" s="33"/>
      <c r="AQ27" s="33"/>
      <c r="AR27" s="33"/>
      <c r="AS27" s="33"/>
      <c r="AT27" s="33"/>
      <c r="AU27" s="33"/>
      <c r="AV27" s="33"/>
      <c r="AW27" s="33"/>
      <c r="AX27" s="33"/>
      <c r="AY27" s="33"/>
      <c r="AZ27" s="33"/>
      <c r="BA27" s="33"/>
    </row>
    <row r="28" spans="1:54" ht="23.25" hidden="1" customHeight="1" x14ac:dyDescent="0.25">
      <c r="A28" s="86">
        <v>27</v>
      </c>
      <c r="B28" s="86" t="s">
        <v>50</v>
      </c>
      <c r="C28" s="86" t="s">
        <v>55</v>
      </c>
      <c r="D28" s="86" t="s">
        <v>34</v>
      </c>
      <c r="E28" s="86" t="s">
        <v>187</v>
      </c>
      <c r="F28" s="92">
        <v>0.03</v>
      </c>
      <c r="G28" s="93">
        <v>100</v>
      </c>
      <c r="H28" s="93">
        <f t="shared" si="12"/>
        <v>6</v>
      </c>
      <c r="I28" s="93">
        <f t="shared" si="0"/>
        <v>60</v>
      </c>
      <c r="J28" s="94">
        <v>7.4858600421426197E-3</v>
      </c>
      <c r="K28" s="94">
        <v>1E-4</v>
      </c>
      <c r="L28" s="95">
        <v>0.8</v>
      </c>
      <c r="M28" s="86">
        <f t="shared" si="13"/>
        <v>5</v>
      </c>
      <c r="N28" s="86">
        <f t="shared" si="14"/>
        <v>4</v>
      </c>
      <c r="O28" s="86">
        <f t="shared" si="15"/>
        <v>6</v>
      </c>
      <c r="P28" s="95">
        <v>0.7</v>
      </c>
      <c r="Q28" s="86">
        <v>20</v>
      </c>
      <c r="R28" s="86">
        <v>10</v>
      </c>
      <c r="S28" s="86">
        <v>569.4965091740097</v>
      </c>
      <c r="T28" s="87">
        <f t="shared" si="1"/>
        <v>565.23333801184435</v>
      </c>
      <c r="U28" s="86">
        <f t="shared" si="2"/>
        <v>569.43955952309227</v>
      </c>
      <c r="V28" s="88">
        <f t="shared" si="3"/>
        <v>4.206221511247918</v>
      </c>
      <c r="W28" s="86">
        <f t="shared" si="4"/>
        <v>2</v>
      </c>
      <c r="X28" s="88">
        <f t="shared" si="5"/>
        <v>3.3649772089983347</v>
      </c>
      <c r="Y28" s="86">
        <f t="shared" si="6"/>
        <v>1.4</v>
      </c>
      <c r="Z28" s="86">
        <f t="shared" si="7"/>
        <v>1.8631062940119816</v>
      </c>
      <c r="AA28" s="86">
        <f t="shared" si="8"/>
        <v>1.0417314808554152</v>
      </c>
      <c r="AB28" s="88">
        <f t="shared" si="9"/>
        <v>60</v>
      </c>
      <c r="AC28" s="87">
        <f t="shared" si="10"/>
        <v>1</v>
      </c>
      <c r="AD28" s="89">
        <f t="shared" si="16"/>
        <v>5.6949650917400971</v>
      </c>
      <c r="AE28" s="32"/>
      <c r="AF28" s="32"/>
      <c r="AG28" s="82">
        <v>1</v>
      </c>
      <c r="AH28" s="82">
        <f t="shared" si="11"/>
        <v>2</v>
      </c>
      <c r="AI28" s="33"/>
      <c r="AJ28" s="33"/>
      <c r="AK28" s="33"/>
      <c r="AL28" s="33"/>
      <c r="AM28" s="33"/>
      <c r="AN28" s="33"/>
      <c r="AO28" s="33"/>
      <c r="AP28" s="33"/>
      <c r="AQ28" s="33"/>
      <c r="AR28" s="33"/>
      <c r="AS28" s="33"/>
      <c r="AT28" s="33"/>
      <c r="AU28" s="33"/>
      <c r="AV28" s="33"/>
      <c r="AW28" s="33"/>
      <c r="AX28" s="33"/>
      <c r="AY28" s="33"/>
      <c r="AZ28" s="33"/>
      <c r="BA28" s="33"/>
    </row>
    <row r="29" spans="1:54" ht="23.25" hidden="1" customHeight="1" x14ac:dyDescent="0.25">
      <c r="A29" s="86">
        <v>28</v>
      </c>
      <c r="B29" s="86" t="s">
        <v>50</v>
      </c>
      <c r="C29" s="86" t="s">
        <v>56</v>
      </c>
      <c r="D29" s="86" t="s">
        <v>40</v>
      </c>
      <c r="E29" s="86" t="s">
        <v>187</v>
      </c>
      <c r="F29" s="92">
        <v>0.03</v>
      </c>
      <c r="G29" s="93">
        <v>100</v>
      </c>
      <c r="H29" s="93">
        <f t="shared" si="12"/>
        <v>6</v>
      </c>
      <c r="I29" s="93">
        <f t="shared" si="0"/>
        <v>60</v>
      </c>
      <c r="J29" s="94">
        <v>3.921724354081472E-5</v>
      </c>
      <c r="K29" s="94">
        <v>1E-4</v>
      </c>
      <c r="L29" s="95">
        <v>0.8</v>
      </c>
      <c r="M29" s="86">
        <f t="shared" si="13"/>
        <v>5</v>
      </c>
      <c r="N29" s="86">
        <f t="shared" si="14"/>
        <v>4</v>
      </c>
      <c r="O29" s="86">
        <f t="shared" si="15"/>
        <v>6</v>
      </c>
      <c r="P29" s="95">
        <v>0.7</v>
      </c>
      <c r="Q29" s="86">
        <v>20</v>
      </c>
      <c r="R29" s="86">
        <v>10</v>
      </c>
      <c r="S29" s="86">
        <v>576.07608548588553</v>
      </c>
      <c r="T29" s="87">
        <f t="shared" si="1"/>
        <v>576.05349336974302</v>
      </c>
      <c r="U29" s="86">
        <f t="shared" si="2"/>
        <v>576.01847787733698</v>
      </c>
      <c r="V29" s="88">
        <f t="shared" si="3"/>
        <v>-3.5015492406046178E-2</v>
      </c>
      <c r="W29" s="86">
        <f t="shared" si="4"/>
        <v>2</v>
      </c>
      <c r="X29" s="88">
        <f t="shared" si="5"/>
        <v>-2.8012393924836943E-2</v>
      </c>
      <c r="Y29" s="86">
        <f t="shared" si="6"/>
        <v>1.4</v>
      </c>
      <c r="Z29" s="86">
        <f t="shared" si="7"/>
        <v>-1.5509783332898801E-2</v>
      </c>
      <c r="AA29" s="86">
        <f t="shared" si="8"/>
        <v>1.0417314808554152</v>
      </c>
      <c r="AB29" s="88">
        <f t="shared" si="9"/>
        <v>60.000000000000007</v>
      </c>
      <c r="AC29" s="87">
        <f t="shared" si="10"/>
        <v>1.0000000000000002</v>
      </c>
      <c r="AD29" s="89">
        <f t="shared" si="16"/>
        <v>5.7607608548588551</v>
      </c>
      <c r="AE29" s="32"/>
      <c r="AF29" s="32"/>
      <c r="AG29" s="82">
        <v>1</v>
      </c>
      <c r="AH29" s="82">
        <f t="shared" si="11"/>
        <v>2</v>
      </c>
      <c r="AI29" s="33"/>
      <c r="AJ29" s="33"/>
      <c r="AK29" s="33"/>
      <c r="AL29" s="33"/>
      <c r="AM29" s="33"/>
      <c r="AN29" s="33"/>
      <c r="AO29" s="33"/>
      <c r="AP29" s="33"/>
      <c r="AQ29" s="33"/>
      <c r="AR29" s="33"/>
      <c r="AS29" s="33"/>
      <c r="AT29" s="33"/>
      <c r="AU29" s="33"/>
      <c r="AV29" s="33"/>
      <c r="AW29" s="33"/>
      <c r="AX29" s="33"/>
      <c r="AY29" s="33"/>
      <c r="AZ29" s="33"/>
      <c r="BA29" s="33"/>
    </row>
    <row r="30" spans="1:54" ht="23.25" hidden="1" customHeight="1" x14ac:dyDescent="0.25">
      <c r="A30" s="86">
        <v>29</v>
      </c>
      <c r="B30" s="86" t="s">
        <v>50</v>
      </c>
      <c r="C30" s="86" t="s">
        <v>57</v>
      </c>
      <c r="D30" s="86" t="s">
        <v>43</v>
      </c>
      <c r="E30" s="86" t="s">
        <v>187</v>
      </c>
      <c r="F30" s="92">
        <v>0.03</v>
      </c>
      <c r="G30" s="93">
        <v>100</v>
      </c>
      <c r="H30" s="93">
        <f t="shared" si="12"/>
        <v>6</v>
      </c>
      <c r="I30" s="93">
        <f t="shared" si="0"/>
        <v>60</v>
      </c>
      <c r="J30" s="94">
        <v>5.6465727176874206E-5</v>
      </c>
      <c r="K30" s="94">
        <v>1E-4</v>
      </c>
      <c r="L30" s="95">
        <v>0.8</v>
      </c>
      <c r="M30" s="86">
        <f t="shared" si="13"/>
        <v>5</v>
      </c>
      <c r="N30" s="86">
        <f t="shared" si="14"/>
        <v>4</v>
      </c>
      <c r="O30" s="86">
        <f t="shared" si="15"/>
        <v>6</v>
      </c>
      <c r="P30" s="95">
        <v>0.7</v>
      </c>
      <c r="Q30" s="86">
        <v>20</v>
      </c>
      <c r="R30" s="86">
        <v>20</v>
      </c>
      <c r="S30" s="86">
        <v>774.20694657002991</v>
      </c>
      <c r="T30" s="87">
        <f t="shared" si="1"/>
        <v>774.16323041180647</v>
      </c>
      <c r="U30" s="86">
        <f t="shared" si="2"/>
        <v>774.12952587537291</v>
      </c>
      <c r="V30" s="88">
        <f t="shared" si="3"/>
        <v>-3.3704536433560861E-2</v>
      </c>
      <c r="W30" s="86">
        <f t="shared" si="4"/>
        <v>2</v>
      </c>
      <c r="X30" s="88">
        <f t="shared" si="5"/>
        <v>-2.6963629146848689E-2</v>
      </c>
      <c r="Y30" s="86">
        <f t="shared" si="6"/>
        <v>1.4</v>
      </c>
      <c r="Z30" s="86">
        <f t="shared" si="7"/>
        <v>-1.4929107703482091E-2</v>
      </c>
      <c r="AA30" s="86">
        <f t="shared" si="8"/>
        <v>0.77514605586086893</v>
      </c>
      <c r="AB30" s="88">
        <f t="shared" si="9"/>
        <v>59.999999999999993</v>
      </c>
      <c r="AC30" s="87">
        <f t="shared" si="10"/>
        <v>0.99999999999999989</v>
      </c>
      <c r="AD30" s="89">
        <f t="shared" si="16"/>
        <v>7.7420694657002995</v>
      </c>
      <c r="AE30" s="32"/>
      <c r="AF30" s="32"/>
      <c r="AG30" s="82">
        <v>1</v>
      </c>
      <c r="AH30" s="82">
        <f t="shared" si="11"/>
        <v>2</v>
      </c>
      <c r="AI30" s="33"/>
      <c r="AJ30" s="33"/>
      <c r="AK30" s="33"/>
      <c r="AL30" s="33"/>
      <c r="AM30" s="33"/>
      <c r="AN30" s="33"/>
      <c r="AO30" s="33"/>
      <c r="AP30" s="33"/>
      <c r="AQ30" s="33"/>
      <c r="AR30" s="33"/>
      <c r="AS30" s="33"/>
      <c r="AT30" s="33"/>
      <c r="AU30" s="33"/>
      <c r="AV30" s="33"/>
      <c r="AW30" s="33"/>
      <c r="AX30" s="33"/>
      <c r="AY30" s="33"/>
      <c r="AZ30" s="33"/>
      <c r="BA30" s="33"/>
    </row>
    <row r="31" spans="1:54" ht="23.25" hidden="1" customHeight="1" x14ac:dyDescent="0.25">
      <c r="A31" s="86">
        <v>30</v>
      </c>
      <c r="B31" s="86" t="s">
        <v>50</v>
      </c>
      <c r="C31" s="86" t="s">
        <v>58</v>
      </c>
      <c r="D31" s="86" t="s">
        <v>46</v>
      </c>
      <c r="E31" s="86" t="s">
        <v>187</v>
      </c>
      <c r="F31" s="92">
        <v>0.03</v>
      </c>
      <c r="G31" s="93">
        <v>100</v>
      </c>
      <c r="H31" s="93">
        <f t="shared" si="12"/>
        <v>6</v>
      </c>
      <c r="I31" s="93">
        <f t="shared" si="0"/>
        <v>60</v>
      </c>
      <c r="J31" s="94">
        <v>1.2598234735348883E-6</v>
      </c>
      <c r="K31" s="94">
        <v>1E-4</v>
      </c>
      <c r="L31" s="95">
        <v>0.8</v>
      </c>
      <c r="M31" s="86">
        <f t="shared" si="13"/>
        <v>5</v>
      </c>
      <c r="N31" s="86">
        <f t="shared" si="14"/>
        <v>5</v>
      </c>
      <c r="O31" s="86">
        <f t="shared" si="15"/>
        <v>7</v>
      </c>
      <c r="P31" s="95">
        <v>0.7</v>
      </c>
      <c r="Q31" s="86">
        <v>20</v>
      </c>
      <c r="R31" s="86">
        <v>10</v>
      </c>
      <c r="S31" s="86">
        <v>576.13420725156141</v>
      </c>
      <c r="T31" s="87">
        <f t="shared" si="1"/>
        <v>576.13348142416316</v>
      </c>
      <c r="U31" s="86">
        <f t="shared" si="2"/>
        <v>576.07659383083626</v>
      </c>
      <c r="V31" s="88">
        <f t="shared" si="3"/>
        <v>-5.6887593326905517E-2</v>
      </c>
      <c r="W31" s="86">
        <f t="shared" si="4"/>
        <v>2</v>
      </c>
      <c r="X31" s="88">
        <f t="shared" si="5"/>
        <v>-4.5510074661524416E-2</v>
      </c>
      <c r="Y31" s="86">
        <f t="shared" si="6"/>
        <v>1.4</v>
      </c>
      <c r="Z31" s="86">
        <f t="shared" si="7"/>
        <v>-2.5197824911295946E-2</v>
      </c>
      <c r="AA31" s="86">
        <f t="shared" si="8"/>
        <v>1.0417314808554152</v>
      </c>
      <c r="AB31" s="88">
        <f t="shared" si="9"/>
        <v>60.000000000000028</v>
      </c>
      <c r="AC31" s="87">
        <f t="shared" si="10"/>
        <v>1.0000000000000004</v>
      </c>
      <c r="AD31" s="89">
        <f t="shared" si="16"/>
        <v>5.7613420725156139</v>
      </c>
      <c r="AE31" s="32"/>
      <c r="AF31" s="32"/>
      <c r="AG31" s="82">
        <v>0</v>
      </c>
      <c r="AH31" s="82">
        <f t="shared" si="11"/>
        <v>2</v>
      </c>
      <c r="AI31" s="33"/>
      <c r="AJ31" s="33"/>
      <c r="AK31" s="33"/>
      <c r="AL31" s="33"/>
      <c r="AM31" s="33"/>
      <c r="AN31" s="33"/>
      <c r="AO31" s="33"/>
      <c r="AP31" s="33"/>
      <c r="AQ31" s="33"/>
      <c r="AR31" s="33"/>
      <c r="AS31" s="33"/>
      <c r="AT31" s="33"/>
      <c r="AU31" s="33"/>
      <c r="AV31" s="33"/>
      <c r="AW31" s="33"/>
      <c r="AX31" s="33"/>
      <c r="AY31" s="33"/>
      <c r="AZ31" s="33"/>
      <c r="BA31" s="33"/>
    </row>
    <row r="32" spans="1:54" ht="23.25" hidden="1" customHeight="1" x14ac:dyDescent="0.25">
      <c r="A32" s="86">
        <v>31</v>
      </c>
      <c r="B32" s="86" t="s">
        <v>59</v>
      </c>
      <c r="C32" s="86" t="s">
        <v>61</v>
      </c>
      <c r="D32" s="86" t="s">
        <v>16</v>
      </c>
      <c r="E32" s="86" t="s">
        <v>187</v>
      </c>
      <c r="F32" s="92">
        <v>0.03</v>
      </c>
      <c r="G32" s="93">
        <v>100</v>
      </c>
      <c r="H32" s="93">
        <f t="shared" si="12"/>
        <v>6</v>
      </c>
      <c r="I32" s="93">
        <f t="shared" si="0"/>
        <v>60</v>
      </c>
      <c r="J32" s="94">
        <v>2.383051125415112E-4</v>
      </c>
      <c r="K32" s="94">
        <v>1E-4</v>
      </c>
      <c r="L32" s="95">
        <v>0.8</v>
      </c>
      <c r="M32" s="86">
        <f t="shared" si="13"/>
        <v>5</v>
      </c>
      <c r="N32" s="86">
        <f t="shared" si="14"/>
        <v>5</v>
      </c>
      <c r="O32" s="86">
        <f t="shared" si="15"/>
        <v>7</v>
      </c>
      <c r="P32" s="95">
        <v>0.7</v>
      </c>
      <c r="Q32" s="86">
        <v>20</v>
      </c>
      <c r="R32" s="86">
        <v>10</v>
      </c>
      <c r="S32" s="86">
        <v>575.86434060541751</v>
      </c>
      <c r="T32" s="87">
        <f t="shared" si="1"/>
        <v>575.72710918892085</v>
      </c>
      <c r="U32" s="86">
        <f t="shared" si="2"/>
        <v>575.80675417135694</v>
      </c>
      <c r="V32" s="88">
        <f t="shared" si="3"/>
        <v>7.9644982436093414E-2</v>
      </c>
      <c r="W32" s="86">
        <f t="shared" si="4"/>
        <v>2</v>
      </c>
      <c r="X32" s="88">
        <f t="shared" si="5"/>
        <v>6.3715985948874732E-2</v>
      </c>
      <c r="Y32" s="86">
        <f t="shared" si="6"/>
        <v>1.4</v>
      </c>
      <c r="Z32" s="86">
        <f t="shared" si="7"/>
        <v>3.5277996573969135E-2</v>
      </c>
      <c r="AA32" s="86">
        <f t="shared" si="8"/>
        <v>1.0417314808554152</v>
      </c>
      <c r="AB32" s="88">
        <f t="shared" si="9"/>
        <v>59.999999999999964</v>
      </c>
      <c r="AC32" s="87">
        <f t="shared" si="10"/>
        <v>0.99999999999999944</v>
      </c>
      <c r="AD32" s="89">
        <f t="shared" si="16"/>
        <v>5.7586434060541754</v>
      </c>
      <c r="AE32" s="32"/>
      <c r="AF32" s="32"/>
      <c r="AG32" s="82">
        <v>0</v>
      </c>
      <c r="AH32" s="82">
        <f t="shared" si="11"/>
        <v>2</v>
      </c>
      <c r="AI32" s="33"/>
      <c r="AJ32" s="33"/>
      <c r="AK32" s="33"/>
      <c r="AL32" s="33"/>
      <c r="AM32" s="33"/>
      <c r="AN32" s="33"/>
      <c r="AO32" s="33"/>
      <c r="AP32" s="33"/>
      <c r="AQ32" s="33"/>
      <c r="AR32" s="33"/>
      <c r="AS32" s="33"/>
      <c r="AT32" s="33"/>
      <c r="AU32" s="33"/>
      <c r="AV32" s="33"/>
      <c r="AW32" s="33"/>
      <c r="AX32" s="33"/>
      <c r="AY32" s="33"/>
      <c r="AZ32" s="33"/>
      <c r="BA32" s="33"/>
    </row>
    <row r="33" spans="1:53" ht="23.25" hidden="1" customHeight="1" x14ac:dyDescent="0.25">
      <c r="A33" s="86">
        <v>32</v>
      </c>
      <c r="B33" s="86" t="s">
        <v>59</v>
      </c>
      <c r="C33" s="86" t="s">
        <v>62</v>
      </c>
      <c r="D33" s="86" t="s">
        <v>18</v>
      </c>
      <c r="E33" s="86" t="s">
        <v>187</v>
      </c>
      <c r="F33" s="92">
        <v>0.03</v>
      </c>
      <c r="G33" s="93">
        <v>100</v>
      </c>
      <c r="H33" s="93">
        <f t="shared" si="12"/>
        <v>6</v>
      </c>
      <c r="I33" s="93">
        <f t="shared" si="0"/>
        <v>60</v>
      </c>
      <c r="J33" s="94">
        <v>2.9936136242682276E-4</v>
      </c>
      <c r="K33" s="94">
        <v>1E-4</v>
      </c>
      <c r="L33" s="95">
        <v>0.8</v>
      </c>
      <c r="M33" s="86">
        <f t="shared" si="13"/>
        <v>5</v>
      </c>
      <c r="N33" s="86">
        <f t="shared" si="14"/>
        <v>4</v>
      </c>
      <c r="O33" s="86">
        <f t="shared" si="15"/>
        <v>6</v>
      </c>
      <c r="P33" s="95">
        <v>0.7</v>
      </c>
      <c r="Q33" s="86">
        <v>20</v>
      </c>
      <c r="R33" s="86">
        <v>10</v>
      </c>
      <c r="S33" s="86">
        <v>575.8436700601585</v>
      </c>
      <c r="T33" s="87">
        <f t="shared" si="1"/>
        <v>575.67128471454441</v>
      </c>
      <c r="U33" s="86">
        <f t="shared" si="2"/>
        <v>575.78608569315247</v>
      </c>
      <c r="V33" s="88">
        <f t="shared" si="3"/>
        <v>0.11480097860805927</v>
      </c>
      <c r="W33" s="86">
        <f t="shared" si="4"/>
        <v>2</v>
      </c>
      <c r="X33" s="88">
        <f t="shared" si="5"/>
        <v>9.1840782886447425E-2</v>
      </c>
      <c r="Y33" s="86">
        <f t="shared" si="6"/>
        <v>1.4</v>
      </c>
      <c r="Z33" s="86">
        <f t="shared" si="7"/>
        <v>5.0850014729717223E-2</v>
      </c>
      <c r="AA33" s="86">
        <f t="shared" si="8"/>
        <v>1.0417314808554152</v>
      </c>
      <c r="AB33" s="88">
        <f t="shared" si="9"/>
        <v>60</v>
      </c>
      <c r="AC33" s="87">
        <f t="shared" si="10"/>
        <v>1</v>
      </c>
      <c r="AD33" s="89">
        <f t="shared" si="16"/>
        <v>5.7584367006015853</v>
      </c>
      <c r="AE33" s="32"/>
      <c r="AF33" s="32"/>
      <c r="AG33" s="82">
        <v>1</v>
      </c>
      <c r="AH33" s="82">
        <f t="shared" si="11"/>
        <v>2</v>
      </c>
      <c r="AI33" s="33"/>
      <c r="AJ33" s="33"/>
      <c r="AK33" s="33"/>
      <c r="AL33" s="33"/>
      <c r="AM33" s="33"/>
      <c r="AN33" s="33"/>
      <c r="AO33" s="33"/>
      <c r="AP33" s="33"/>
      <c r="AQ33" s="33"/>
      <c r="AR33" s="33"/>
      <c r="AS33" s="33"/>
      <c r="AT33" s="33"/>
      <c r="AU33" s="33"/>
      <c r="AV33" s="33"/>
      <c r="AW33" s="33"/>
      <c r="AX33" s="33"/>
      <c r="AY33" s="33"/>
      <c r="AZ33" s="33"/>
      <c r="BA33" s="33"/>
    </row>
    <row r="34" spans="1:53" ht="23.25" hidden="1" customHeight="1" x14ac:dyDescent="0.25">
      <c r="A34" s="86">
        <v>33</v>
      </c>
      <c r="B34" s="86" t="s">
        <v>59</v>
      </c>
      <c r="C34" s="86" t="s">
        <v>63</v>
      </c>
      <c r="D34" s="86" t="s">
        <v>20</v>
      </c>
      <c r="E34" s="86" t="s">
        <v>187</v>
      </c>
      <c r="F34" s="92">
        <v>0.03</v>
      </c>
      <c r="G34" s="93">
        <v>100</v>
      </c>
      <c r="H34" s="93">
        <f t="shared" si="12"/>
        <v>6</v>
      </c>
      <c r="I34" s="93">
        <f t="shared" si="0"/>
        <v>60</v>
      </c>
      <c r="J34" s="94">
        <v>2.815092383107089E-3</v>
      </c>
      <c r="K34" s="94">
        <v>1E-4</v>
      </c>
      <c r="L34" s="95">
        <v>0.8</v>
      </c>
      <c r="M34" s="86">
        <f t="shared" si="13"/>
        <v>5</v>
      </c>
      <c r="N34" s="86">
        <f t="shared" si="14"/>
        <v>4</v>
      </c>
      <c r="O34" s="86">
        <f t="shared" si="15"/>
        <v>6</v>
      </c>
      <c r="P34" s="95">
        <v>0.7</v>
      </c>
      <c r="Q34" s="86">
        <v>20</v>
      </c>
      <c r="R34" s="86">
        <v>10</v>
      </c>
      <c r="S34" s="86">
        <v>573.60572832701644</v>
      </c>
      <c r="T34" s="87">
        <f t="shared" si="1"/>
        <v>571.99097521029648</v>
      </c>
      <c r="U34" s="86">
        <f t="shared" si="2"/>
        <v>573.54836775418369</v>
      </c>
      <c r="V34" s="88">
        <f t="shared" si="3"/>
        <v>1.5573925438872038</v>
      </c>
      <c r="W34" s="86">
        <f t="shared" si="4"/>
        <v>2</v>
      </c>
      <c r="X34" s="88">
        <f t="shared" si="5"/>
        <v>1.2459140351097631</v>
      </c>
      <c r="Y34" s="86">
        <f t="shared" si="6"/>
        <v>1.4</v>
      </c>
      <c r="Z34" s="86">
        <f t="shared" si="7"/>
        <v>0.68983239304073785</v>
      </c>
      <c r="AA34" s="86">
        <f t="shared" si="8"/>
        <v>1.0417314808554152</v>
      </c>
      <c r="AB34" s="88">
        <f t="shared" si="9"/>
        <v>59.999999999999964</v>
      </c>
      <c r="AC34" s="87">
        <f t="shared" si="10"/>
        <v>0.99999999999999944</v>
      </c>
      <c r="AD34" s="89">
        <f t="shared" si="16"/>
        <v>5.7360572832701644</v>
      </c>
      <c r="AE34" s="32"/>
      <c r="AF34" s="32"/>
      <c r="AG34" s="82">
        <v>1</v>
      </c>
      <c r="AH34" s="82">
        <f t="shared" si="11"/>
        <v>2</v>
      </c>
      <c r="AI34" s="33"/>
      <c r="AJ34" s="33"/>
      <c r="AK34" s="33"/>
      <c r="AL34" s="33"/>
      <c r="AM34" s="33"/>
      <c r="AN34" s="33"/>
      <c r="AO34" s="33"/>
      <c r="AP34" s="33"/>
      <c r="AQ34" s="33"/>
      <c r="AR34" s="33"/>
      <c r="AS34" s="33"/>
      <c r="AT34" s="33"/>
      <c r="AU34" s="33"/>
      <c r="AV34" s="33"/>
      <c r="AW34" s="33"/>
      <c r="AX34" s="33"/>
      <c r="AY34" s="33"/>
      <c r="AZ34" s="33"/>
      <c r="BA34" s="33"/>
    </row>
    <row r="35" spans="1:53" ht="23.25" hidden="1" customHeight="1" x14ac:dyDescent="0.25">
      <c r="A35" s="86">
        <v>34</v>
      </c>
      <c r="B35" s="86" t="s">
        <v>59</v>
      </c>
      <c r="C35" s="86" t="s">
        <v>237</v>
      </c>
      <c r="D35" s="86" t="s">
        <v>222</v>
      </c>
      <c r="E35" s="86" t="s">
        <v>187</v>
      </c>
      <c r="F35" s="92">
        <v>0.03</v>
      </c>
      <c r="G35" s="93">
        <v>100</v>
      </c>
      <c r="H35" s="93">
        <f t="shared" si="12"/>
        <v>6</v>
      </c>
      <c r="I35" s="93">
        <f t="shared" si="0"/>
        <v>60</v>
      </c>
      <c r="J35" s="94">
        <v>1.7004448545940702E-3</v>
      </c>
      <c r="K35" s="94">
        <v>1E-4</v>
      </c>
      <c r="L35" s="95">
        <v>0.8</v>
      </c>
      <c r="M35" s="86">
        <f t="shared" si="13"/>
        <v>5</v>
      </c>
      <c r="N35" s="86">
        <f t="shared" si="14"/>
        <v>4</v>
      </c>
      <c r="O35" s="86">
        <f t="shared" si="15"/>
        <v>6</v>
      </c>
      <c r="P35" s="95">
        <v>0.7</v>
      </c>
      <c r="Q35" s="86">
        <v>20</v>
      </c>
      <c r="R35" s="86">
        <v>10</v>
      </c>
      <c r="S35" s="86">
        <v>574.59514558861099</v>
      </c>
      <c r="T35" s="87">
        <f t="shared" si="1"/>
        <v>573.61807822982007</v>
      </c>
      <c r="U35" s="86">
        <f t="shared" si="2"/>
        <v>574.53768607405209</v>
      </c>
      <c r="V35" s="88">
        <f t="shared" si="3"/>
        <v>0.91960784423201858</v>
      </c>
      <c r="W35" s="86">
        <f t="shared" si="4"/>
        <v>2</v>
      </c>
      <c r="X35" s="88">
        <f t="shared" si="5"/>
        <v>0.73568627538561493</v>
      </c>
      <c r="Y35" s="86">
        <f t="shared" si="6"/>
        <v>1.4</v>
      </c>
      <c r="Z35" s="86">
        <f t="shared" si="7"/>
        <v>0.40733165336866606</v>
      </c>
      <c r="AA35" s="86">
        <f t="shared" si="8"/>
        <v>1.0417314808554152</v>
      </c>
      <c r="AB35" s="88">
        <f t="shared" si="9"/>
        <v>59.999999999999986</v>
      </c>
      <c r="AC35" s="87">
        <f t="shared" si="10"/>
        <v>0.99999999999999978</v>
      </c>
      <c r="AD35" s="89">
        <f t="shared" si="16"/>
        <v>5.74595145588611</v>
      </c>
      <c r="AE35" s="32"/>
      <c r="AF35" s="32"/>
      <c r="AG35" s="82">
        <v>1</v>
      </c>
      <c r="AH35" s="82">
        <f t="shared" si="11"/>
        <v>2</v>
      </c>
      <c r="AI35" s="33"/>
      <c r="AJ35" s="33"/>
      <c r="AK35" s="33"/>
      <c r="AL35" s="33"/>
      <c r="AM35" s="33"/>
      <c r="AN35" s="33"/>
      <c r="AO35" s="33"/>
      <c r="AP35" s="33"/>
      <c r="AQ35" s="33"/>
      <c r="AR35" s="33"/>
      <c r="AS35" s="33"/>
      <c r="AT35" s="33"/>
      <c r="AU35" s="33"/>
      <c r="AV35" s="33"/>
      <c r="AW35" s="33"/>
      <c r="AX35" s="33"/>
      <c r="AY35" s="33"/>
      <c r="AZ35" s="33"/>
      <c r="BA35" s="33"/>
    </row>
    <row r="36" spans="1:53" ht="23.25" hidden="1" customHeight="1" x14ac:dyDescent="0.25">
      <c r="A36" s="86">
        <v>35</v>
      </c>
      <c r="B36" s="86" t="s">
        <v>59</v>
      </c>
      <c r="C36" s="86" t="s">
        <v>280</v>
      </c>
      <c r="D36" s="86" t="s">
        <v>300</v>
      </c>
      <c r="E36" s="86" t="s">
        <v>187</v>
      </c>
      <c r="F36" s="92">
        <v>0.03</v>
      </c>
      <c r="G36" s="93">
        <v>100</v>
      </c>
      <c r="H36" s="93">
        <f t="shared" si="12"/>
        <v>6</v>
      </c>
      <c r="I36" s="93">
        <f t="shared" si="0"/>
        <v>60</v>
      </c>
      <c r="J36" s="94">
        <v>4.0540540540540538E-4</v>
      </c>
      <c r="K36" s="94">
        <v>1E-4</v>
      </c>
      <c r="L36" s="95">
        <v>0.8</v>
      </c>
      <c r="M36" s="86">
        <f t="shared" si="13"/>
        <v>5</v>
      </c>
      <c r="N36" s="86">
        <f t="shared" si="14"/>
        <v>3</v>
      </c>
      <c r="O36" s="86">
        <f t="shared" si="15"/>
        <v>5</v>
      </c>
      <c r="P36" s="95">
        <v>0.7</v>
      </c>
      <c r="Q36" s="86">
        <v>20</v>
      </c>
      <c r="R36" s="86">
        <v>10</v>
      </c>
      <c r="S36" s="86">
        <v>575.82373000720327</v>
      </c>
      <c r="T36" s="87">
        <f t="shared" si="1"/>
        <v>575.59028795449763</v>
      </c>
      <c r="U36" s="86">
        <f t="shared" si="2"/>
        <v>575.76614763420253</v>
      </c>
      <c r="V36" s="88">
        <f t="shared" si="3"/>
        <v>0.17585967970489946</v>
      </c>
      <c r="W36" s="86">
        <f t="shared" si="4"/>
        <v>2</v>
      </c>
      <c r="X36" s="88">
        <f t="shared" si="5"/>
        <v>0.14068774376391957</v>
      </c>
      <c r="Y36" s="86">
        <f t="shared" si="6"/>
        <v>1.4</v>
      </c>
      <c r="Z36" s="86">
        <f t="shared" si="7"/>
        <v>7.7895392633262006E-2</v>
      </c>
      <c r="AA36" s="86">
        <f t="shared" si="8"/>
        <v>1.0417314808554152</v>
      </c>
      <c r="AB36" s="88">
        <f t="shared" si="9"/>
        <v>60</v>
      </c>
      <c r="AC36" s="87">
        <f t="shared" si="10"/>
        <v>1</v>
      </c>
      <c r="AD36" s="89">
        <f t="shared" si="16"/>
        <v>5.7582373000720324</v>
      </c>
      <c r="AE36" s="32"/>
      <c r="AF36" s="32"/>
      <c r="AG36" s="82">
        <v>2</v>
      </c>
      <c r="AH36" s="82">
        <f t="shared" si="11"/>
        <v>2</v>
      </c>
      <c r="AI36" s="33"/>
      <c r="AJ36" s="33"/>
      <c r="AK36" s="33"/>
      <c r="AL36" s="33"/>
      <c r="AM36" s="33"/>
      <c r="AN36" s="33"/>
      <c r="AO36" s="33"/>
      <c r="AP36" s="33"/>
      <c r="AQ36" s="33"/>
      <c r="AR36" s="33"/>
      <c r="AS36" s="33"/>
      <c r="AT36" s="33"/>
      <c r="AU36" s="33"/>
      <c r="AV36" s="33"/>
      <c r="AW36" s="33"/>
      <c r="AX36" s="33"/>
      <c r="AY36" s="33"/>
      <c r="AZ36" s="33"/>
      <c r="BA36" s="33"/>
    </row>
    <row r="37" spans="1:53" ht="23.25" hidden="1" customHeight="1" x14ac:dyDescent="0.25">
      <c r="A37" s="86">
        <v>36</v>
      </c>
      <c r="B37" s="86" t="s">
        <v>59</v>
      </c>
      <c r="C37" s="86" t="s">
        <v>64</v>
      </c>
      <c r="D37" s="86" t="s">
        <v>22</v>
      </c>
      <c r="E37" s="86" t="s">
        <v>187</v>
      </c>
      <c r="F37" s="92">
        <v>0.03</v>
      </c>
      <c r="G37" s="93">
        <v>100</v>
      </c>
      <c r="H37" s="93">
        <f t="shared" si="12"/>
        <v>6</v>
      </c>
      <c r="I37" s="93">
        <f t="shared" si="0"/>
        <v>60</v>
      </c>
      <c r="J37" s="94">
        <v>1.25E-3</v>
      </c>
      <c r="K37" s="94">
        <v>1E-4</v>
      </c>
      <c r="L37" s="95">
        <v>0.8</v>
      </c>
      <c r="M37" s="86">
        <f t="shared" si="13"/>
        <v>5</v>
      </c>
      <c r="N37" s="86">
        <f t="shared" si="14"/>
        <v>4</v>
      </c>
      <c r="O37" s="86">
        <f t="shared" si="15"/>
        <v>6</v>
      </c>
      <c r="P37" s="95">
        <v>0.7</v>
      </c>
      <c r="Q37" s="86">
        <v>20</v>
      </c>
      <c r="R37" s="86">
        <v>10</v>
      </c>
      <c r="S37" s="86">
        <v>574.9959521877837</v>
      </c>
      <c r="T37" s="87">
        <f t="shared" si="1"/>
        <v>574.27720724754897</v>
      </c>
      <c r="U37" s="86">
        <f t="shared" si="2"/>
        <v>574.93845259256489</v>
      </c>
      <c r="V37" s="88">
        <f t="shared" si="3"/>
        <v>0.6612453450159137</v>
      </c>
      <c r="W37" s="86">
        <f t="shared" si="4"/>
        <v>2</v>
      </c>
      <c r="X37" s="88">
        <f t="shared" si="5"/>
        <v>0.52899627601273103</v>
      </c>
      <c r="Y37" s="86">
        <f t="shared" si="6"/>
        <v>1.4</v>
      </c>
      <c r="Z37" s="86">
        <f t="shared" si="7"/>
        <v>0.29289241208311145</v>
      </c>
      <c r="AA37" s="86">
        <f t="shared" si="8"/>
        <v>1.0417314808554152</v>
      </c>
      <c r="AB37" s="88">
        <f t="shared" si="9"/>
        <v>60</v>
      </c>
      <c r="AC37" s="87">
        <f t="shared" si="10"/>
        <v>1</v>
      </c>
      <c r="AD37" s="89">
        <f t="shared" si="16"/>
        <v>5.7499595218778374</v>
      </c>
      <c r="AE37" s="32"/>
      <c r="AF37" s="32"/>
      <c r="AG37" s="82">
        <v>1</v>
      </c>
      <c r="AH37" s="82">
        <f t="shared" si="11"/>
        <v>2</v>
      </c>
      <c r="AI37" s="33"/>
      <c r="AJ37" s="33"/>
      <c r="AK37" s="33"/>
      <c r="AL37" s="33"/>
      <c r="AM37" s="33"/>
      <c r="AN37" s="33"/>
      <c r="AO37" s="33"/>
      <c r="AP37" s="33"/>
      <c r="AQ37" s="33"/>
      <c r="AR37" s="33"/>
      <c r="AS37" s="33"/>
      <c r="AT37" s="33"/>
      <c r="AU37" s="33"/>
      <c r="AV37" s="33"/>
      <c r="AW37" s="33"/>
      <c r="AX37" s="33"/>
      <c r="AY37" s="33"/>
      <c r="AZ37" s="33"/>
      <c r="BA37" s="33"/>
    </row>
    <row r="38" spans="1:53" ht="23.25" hidden="1" customHeight="1" x14ac:dyDescent="0.25">
      <c r="A38" s="86">
        <v>37</v>
      </c>
      <c r="B38" s="86" t="s">
        <v>59</v>
      </c>
      <c r="C38" s="86" t="s">
        <v>238</v>
      </c>
      <c r="D38" s="86" t="s">
        <v>228</v>
      </c>
      <c r="E38" s="86" t="s">
        <v>187</v>
      </c>
      <c r="F38" s="92">
        <v>0.03</v>
      </c>
      <c r="G38" s="93">
        <v>100</v>
      </c>
      <c r="H38" s="93">
        <f t="shared" si="12"/>
        <v>6</v>
      </c>
      <c r="I38" s="93">
        <f t="shared" si="0"/>
        <v>60</v>
      </c>
      <c r="J38" s="94">
        <v>6.0420315236427323E-3</v>
      </c>
      <c r="K38" s="94">
        <v>1E-4</v>
      </c>
      <c r="L38" s="95">
        <v>0.8</v>
      </c>
      <c r="M38" s="86">
        <f t="shared" si="13"/>
        <v>5</v>
      </c>
      <c r="N38" s="86">
        <f t="shared" si="14"/>
        <v>4</v>
      </c>
      <c r="O38" s="86">
        <f t="shared" si="15"/>
        <v>6</v>
      </c>
      <c r="P38" s="95">
        <v>0.7</v>
      </c>
      <c r="Q38" s="86">
        <v>20</v>
      </c>
      <c r="R38" s="86">
        <v>10</v>
      </c>
      <c r="S38" s="86">
        <v>570.760450889293</v>
      </c>
      <c r="T38" s="87">
        <f t="shared" si="1"/>
        <v>567.31189825257138</v>
      </c>
      <c r="U38" s="86">
        <f t="shared" si="2"/>
        <v>570.70337484420406</v>
      </c>
      <c r="V38" s="88">
        <f t="shared" si="3"/>
        <v>3.3914765916326814</v>
      </c>
      <c r="W38" s="86">
        <f t="shared" si="4"/>
        <v>2</v>
      </c>
      <c r="X38" s="88">
        <f t="shared" si="5"/>
        <v>2.7131812733061453</v>
      </c>
      <c r="Y38" s="86">
        <f t="shared" si="6"/>
        <v>1.4</v>
      </c>
      <c r="Z38" s="86">
        <f t="shared" si="7"/>
        <v>1.5022226877420206</v>
      </c>
      <c r="AA38" s="86">
        <f t="shared" si="8"/>
        <v>1.0417314808554152</v>
      </c>
      <c r="AB38" s="88">
        <f t="shared" si="9"/>
        <v>59.999999999999993</v>
      </c>
      <c r="AC38" s="87">
        <f t="shared" si="10"/>
        <v>0.99999999999999989</v>
      </c>
      <c r="AD38" s="89">
        <f t="shared" si="16"/>
        <v>5.7076045088929304</v>
      </c>
      <c r="AE38" s="32"/>
      <c r="AF38" s="32"/>
      <c r="AG38" s="82">
        <v>1</v>
      </c>
      <c r="AH38" s="82">
        <f t="shared" si="11"/>
        <v>2</v>
      </c>
      <c r="AI38" s="33"/>
      <c r="AJ38" s="33"/>
      <c r="AK38" s="33"/>
      <c r="AL38" s="33"/>
      <c r="AM38" s="33"/>
      <c r="AN38" s="33"/>
      <c r="AO38" s="33"/>
      <c r="AP38" s="33"/>
      <c r="AQ38" s="33"/>
      <c r="AR38" s="33"/>
      <c r="AS38" s="33"/>
      <c r="AT38" s="33"/>
      <c r="AU38" s="33"/>
      <c r="AV38" s="33"/>
      <c r="AW38" s="33"/>
      <c r="AX38" s="33"/>
      <c r="AY38" s="33"/>
      <c r="AZ38" s="33"/>
      <c r="BA38" s="33"/>
    </row>
    <row r="39" spans="1:53" ht="23.25" hidden="1" customHeight="1" x14ac:dyDescent="0.25">
      <c r="A39" s="86">
        <v>38</v>
      </c>
      <c r="B39" s="86" t="s">
        <v>59</v>
      </c>
      <c r="C39" s="86" t="s">
        <v>239</v>
      </c>
      <c r="D39" s="86" t="s">
        <v>231</v>
      </c>
      <c r="E39" s="86" t="s">
        <v>187</v>
      </c>
      <c r="F39" s="92">
        <v>0.03</v>
      </c>
      <c r="G39" s="93">
        <v>100</v>
      </c>
      <c r="H39" s="93">
        <f t="shared" si="12"/>
        <v>6</v>
      </c>
      <c r="I39" s="93">
        <f t="shared" si="0"/>
        <v>60</v>
      </c>
      <c r="J39" s="94">
        <v>1.1882223993622957E-3</v>
      </c>
      <c r="K39" s="94">
        <v>1E-4</v>
      </c>
      <c r="L39" s="95">
        <v>0.8</v>
      </c>
      <c r="M39" s="86">
        <f t="shared" si="13"/>
        <v>5</v>
      </c>
      <c r="N39" s="86">
        <f t="shared" si="14"/>
        <v>4</v>
      </c>
      <c r="O39" s="86">
        <f t="shared" si="15"/>
        <v>6</v>
      </c>
      <c r="P39" s="95">
        <v>0.7</v>
      </c>
      <c r="Q39" s="86">
        <v>20</v>
      </c>
      <c r="R39" s="86">
        <v>10</v>
      </c>
      <c r="S39" s="86">
        <v>575.05096560904963</v>
      </c>
      <c r="T39" s="87">
        <f t="shared" si="1"/>
        <v>574.36767717093801</v>
      </c>
      <c r="U39" s="86">
        <f t="shared" si="2"/>
        <v>574.9934605124887</v>
      </c>
      <c r="V39" s="88">
        <f t="shared" si="3"/>
        <v>0.6257833415506866</v>
      </c>
      <c r="W39" s="86">
        <f t="shared" si="4"/>
        <v>2</v>
      </c>
      <c r="X39" s="88">
        <f t="shared" si="5"/>
        <v>0.50062667324054932</v>
      </c>
      <c r="Y39" s="86">
        <f t="shared" si="6"/>
        <v>1.4</v>
      </c>
      <c r="Z39" s="86">
        <f t="shared" si="7"/>
        <v>0.27718485087225703</v>
      </c>
      <c r="AA39" s="86">
        <f t="shared" si="8"/>
        <v>1.0417314808554152</v>
      </c>
      <c r="AB39" s="88">
        <f t="shared" si="9"/>
        <v>59.999999999999993</v>
      </c>
      <c r="AC39" s="87">
        <f t="shared" si="10"/>
        <v>0.99999999999999989</v>
      </c>
      <c r="AD39" s="89">
        <f t="shared" si="16"/>
        <v>5.7505096560904967</v>
      </c>
      <c r="AE39" s="32"/>
      <c r="AF39" s="32"/>
      <c r="AG39" s="82">
        <v>1</v>
      </c>
      <c r="AH39" s="82">
        <f t="shared" si="11"/>
        <v>2</v>
      </c>
      <c r="AI39" s="33"/>
      <c r="AJ39" s="33"/>
      <c r="AK39" s="33"/>
      <c r="AL39" s="33"/>
      <c r="AM39" s="33"/>
      <c r="AN39" s="33"/>
      <c r="AO39" s="33"/>
      <c r="AP39" s="33"/>
      <c r="AQ39" s="33"/>
      <c r="AR39" s="33"/>
      <c r="AS39" s="33"/>
      <c r="AT39" s="33"/>
      <c r="AU39" s="33"/>
      <c r="AV39" s="33"/>
      <c r="AW39" s="33"/>
      <c r="AX39" s="33"/>
      <c r="AY39" s="33"/>
      <c r="AZ39" s="33"/>
      <c r="BA39" s="33"/>
    </row>
    <row r="40" spans="1:53" ht="23.25" hidden="1" customHeight="1" x14ac:dyDescent="0.25">
      <c r="A40" s="86">
        <v>39</v>
      </c>
      <c r="B40" s="86" t="s">
        <v>59</v>
      </c>
      <c r="C40" s="86" t="s">
        <v>240</v>
      </c>
      <c r="D40" s="86" t="s">
        <v>235</v>
      </c>
      <c r="E40" s="86" t="s">
        <v>187</v>
      </c>
      <c r="F40" s="92">
        <v>0.03</v>
      </c>
      <c r="G40" s="93">
        <v>100</v>
      </c>
      <c r="H40" s="93">
        <f t="shared" si="12"/>
        <v>6</v>
      </c>
      <c r="I40" s="93">
        <f t="shared" si="0"/>
        <v>60</v>
      </c>
      <c r="J40" s="94">
        <v>9.3562874251497012E-5</v>
      </c>
      <c r="K40" s="94">
        <v>1E-4</v>
      </c>
      <c r="L40" s="95">
        <v>0.8</v>
      </c>
      <c r="M40" s="86">
        <f t="shared" si="13"/>
        <v>5</v>
      </c>
      <c r="N40" s="86">
        <f t="shared" si="14"/>
        <v>4</v>
      </c>
      <c r="O40" s="86">
        <f t="shared" si="15"/>
        <v>6</v>
      </c>
      <c r="P40" s="95">
        <v>0.7</v>
      </c>
      <c r="Q40" s="86">
        <v>20</v>
      </c>
      <c r="R40" s="86">
        <v>10</v>
      </c>
      <c r="S40" s="86">
        <v>576.02751704037075</v>
      </c>
      <c r="T40" s="87">
        <f t="shared" si="1"/>
        <v>575.97362225022846</v>
      </c>
      <c r="U40" s="86">
        <f t="shared" si="2"/>
        <v>575.9699142886667</v>
      </c>
      <c r="V40" s="88">
        <f t="shared" si="3"/>
        <v>-3.7079615617585659E-3</v>
      </c>
      <c r="W40" s="86">
        <f t="shared" si="4"/>
        <v>2</v>
      </c>
      <c r="X40" s="88">
        <f t="shared" si="5"/>
        <v>-2.9663692494068528E-3</v>
      </c>
      <c r="Y40" s="86">
        <f t="shared" si="6"/>
        <v>1.4</v>
      </c>
      <c r="Z40" s="86">
        <f t="shared" si="7"/>
        <v>-1.6424067313604916E-3</v>
      </c>
      <c r="AA40" s="86">
        <f t="shared" si="8"/>
        <v>1.0417314808554152</v>
      </c>
      <c r="AB40" s="88">
        <f t="shared" si="9"/>
        <v>59.999999999999986</v>
      </c>
      <c r="AC40" s="87">
        <f t="shared" si="10"/>
        <v>0.99999999999999978</v>
      </c>
      <c r="AD40" s="89">
        <f t="shared" si="16"/>
        <v>5.7602751704037072</v>
      </c>
      <c r="AE40" s="32"/>
      <c r="AF40" s="32"/>
      <c r="AG40" s="82">
        <v>1</v>
      </c>
      <c r="AH40" s="82">
        <f t="shared" si="11"/>
        <v>2</v>
      </c>
      <c r="AI40" s="33"/>
      <c r="AJ40" s="33"/>
      <c r="AK40" s="33"/>
      <c r="AL40" s="33"/>
      <c r="AM40" s="33"/>
      <c r="AN40" s="33"/>
      <c r="AO40" s="33"/>
      <c r="AP40" s="33"/>
      <c r="AQ40" s="33"/>
      <c r="AR40" s="33"/>
      <c r="AS40" s="33"/>
      <c r="AT40" s="33"/>
      <c r="AU40" s="33"/>
      <c r="AV40" s="33"/>
      <c r="AW40" s="33"/>
      <c r="AX40" s="33"/>
      <c r="AY40" s="33"/>
      <c r="AZ40" s="33"/>
      <c r="BA40" s="33"/>
    </row>
    <row r="41" spans="1:53" ht="23.25" hidden="1" customHeight="1" x14ac:dyDescent="0.25">
      <c r="A41" s="86">
        <v>40</v>
      </c>
      <c r="B41" s="86" t="s">
        <v>59</v>
      </c>
      <c r="C41" s="86" t="s">
        <v>65</v>
      </c>
      <c r="D41" s="86" t="s">
        <v>37</v>
      </c>
      <c r="E41" s="86" t="s">
        <v>187</v>
      </c>
      <c r="F41" s="92">
        <v>0.03</v>
      </c>
      <c r="G41" s="93">
        <v>100</v>
      </c>
      <c r="H41" s="93">
        <f t="shared" si="12"/>
        <v>6</v>
      </c>
      <c r="I41" s="93">
        <f t="shared" si="0"/>
        <v>60</v>
      </c>
      <c r="J41" s="94">
        <v>1.3725943478009594E-4</v>
      </c>
      <c r="K41" s="94">
        <v>1E-4</v>
      </c>
      <c r="L41" s="95">
        <v>0.8</v>
      </c>
      <c r="M41" s="86">
        <f t="shared" si="13"/>
        <v>5</v>
      </c>
      <c r="N41" s="86">
        <f t="shared" si="14"/>
        <v>4</v>
      </c>
      <c r="O41" s="86">
        <f t="shared" si="15"/>
        <v>6</v>
      </c>
      <c r="P41" s="95">
        <v>0.7</v>
      </c>
      <c r="Q41" s="86">
        <v>20</v>
      </c>
      <c r="R41" s="86">
        <v>10</v>
      </c>
      <c r="S41" s="86">
        <v>575.98847156016791</v>
      </c>
      <c r="T41" s="87">
        <f t="shared" si="1"/>
        <v>575.90941170812175</v>
      </c>
      <c r="U41" s="86">
        <f t="shared" si="2"/>
        <v>575.93087271301192</v>
      </c>
      <c r="V41" s="88">
        <f t="shared" si="3"/>
        <v>2.1461004890170443E-2</v>
      </c>
      <c r="W41" s="86">
        <f t="shared" si="4"/>
        <v>2</v>
      </c>
      <c r="X41" s="88">
        <f t="shared" si="5"/>
        <v>1.7168803912136356E-2</v>
      </c>
      <c r="Y41" s="86">
        <f t="shared" si="6"/>
        <v>1.4</v>
      </c>
      <c r="Z41" s="86">
        <f t="shared" si="7"/>
        <v>9.5059504545293959E-3</v>
      </c>
      <c r="AA41" s="86">
        <f t="shared" si="8"/>
        <v>1.0417314808554152</v>
      </c>
      <c r="AB41" s="88">
        <f t="shared" si="9"/>
        <v>59.999999999999986</v>
      </c>
      <c r="AC41" s="87">
        <f t="shared" si="10"/>
        <v>0.99999999999999978</v>
      </c>
      <c r="AD41" s="89">
        <f t="shared" si="16"/>
        <v>5.7598847156016788</v>
      </c>
      <c r="AE41" s="32"/>
      <c r="AF41" s="32"/>
      <c r="AG41" s="82">
        <v>1</v>
      </c>
      <c r="AH41" s="82">
        <f t="shared" si="11"/>
        <v>2</v>
      </c>
      <c r="AI41" s="33"/>
      <c r="AJ41" s="33"/>
      <c r="AK41" s="33"/>
      <c r="AL41" s="33"/>
      <c r="AM41" s="33"/>
      <c r="AN41" s="33"/>
      <c r="AO41" s="33"/>
      <c r="AP41" s="33"/>
      <c r="AQ41" s="33"/>
      <c r="AR41" s="33"/>
      <c r="AS41" s="33"/>
      <c r="AT41" s="33"/>
      <c r="AU41" s="33"/>
      <c r="AV41" s="33"/>
      <c r="AW41" s="33"/>
      <c r="AX41" s="33"/>
      <c r="AY41" s="33"/>
      <c r="AZ41" s="33"/>
      <c r="BA41" s="33"/>
    </row>
    <row r="42" spans="1:53" ht="23.25" hidden="1" customHeight="1" x14ac:dyDescent="0.25">
      <c r="A42" s="86">
        <v>41</v>
      </c>
      <c r="B42" s="86" t="s">
        <v>59</v>
      </c>
      <c r="C42" s="86" t="s">
        <v>66</v>
      </c>
      <c r="D42" s="86" t="s">
        <v>40</v>
      </c>
      <c r="E42" s="86" t="s">
        <v>187</v>
      </c>
      <c r="F42" s="92">
        <v>0.03</v>
      </c>
      <c r="G42" s="93">
        <v>100</v>
      </c>
      <c r="H42" s="93">
        <f t="shared" si="12"/>
        <v>6</v>
      </c>
      <c r="I42" s="93">
        <f t="shared" si="0"/>
        <v>60</v>
      </c>
      <c r="J42" s="94">
        <v>8.9765100671140938E-4</v>
      </c>
      <c r="K42" s="94">
        <v>1E-4</v>
      </c>
      <c r="L42" s="95">
        <v>0.8</v>
      </c>
      <c r="M42" s="86">
        <f t="shared" si="13"/>
        <v>5</v>
      </c>
      <c r="N42" s="86">
        <f t="shared" si="14"/>
        <v>4</v>
      </c>
      <c r="O42" s="86">
        <f t="shared" si="15"/>
        <v>6</v>
      </c>
      <c r="P42" s="95">
        <v>0.7</v>
      </c>
      <c r="Q42" s="86">
        <v>20</v>
      </c>
      <c r="R42" s="86">
        <v>10</v>
      </c>
      <c r="S42" s="86">
        <v>575.30986289907275</v>
      </c>
      <c r="T42" s="87">
        <f t="shared" si="1"/>
        <v>574.79343542147035</v>
      </c>
      <c r="U42" s="86">
        <f t="shared" si="2"/>
        <v>575.25233191278289</v>
      </c>
      <c r="V42" s="88">
        <f t="shared" si="3"/>
        <v>0.45889649131254373</v>
      </c>
      <c r="W42" s="86">
        <f t="shared" si="4"/>
        <v>2</v>
      </c>
      <c r="X42" s="88">
        <f t="shared" si="5"/>
        <v>0.36711719305003498</v>
      </c>
      <c r="Y42" s="86">
        <f t="shared" si="6"/>
        <v>1.4</v>
      </c>
      <c r="Z42" s="86">
        <f t="shared" si="7"/>
        <v>0.20326388873674844</v>
      </c>
      <c r="AA42" s="86">
        <f t="shared" si="8"/>
        <v>1.0417314808554152</v>
      </c>
      <c r="AB42" s="88">
        <f t="shared" si="9"/>
        <v>60.000000000000028</v>
      </c>
      <c r="AC42" s="87">
        <f t="shared" si="10"/>
        <v>1.0000000000000004</v>
      </c>
      <c r="AD42" s="89">
        <f t="shared" si="16"/>
        <v>5.7530986289907275</v>
      </c>
      <c r="AE42" s="32"/>
      <c r="AF42" s="32"/>
      <c r="AG42" s="82">
        <v>1</v>
      </c>
      <c r="AH42" s="82">
        <f t="shared" si="11"/>
        <v>2</v>
      </c>
      <c r="AI42" s="33"/>
      <c r="AJ42" s="33"/>
      <c r="AK42" s="33"/>
      <c r="AL42" s="33"/>
      <c r="AM42" s="33"/>
      <c r="AN42" s="33"/>
      <c r="AO42" s="33"/>
      <c r="AP42" s="33"/>
      <c r="AQ42" s="33"/>
      <c r="AR42" s="33"/>
      <c r="AS42" s="33"/>
      <c r="AT42" s="33"/>
      <c r="AU42" s="33"/>
      <c r="AV42" s="33"/>
      <c r="AW42" s="33"/>
      <c r="AX42" s="33"/>
      <c r="AY42" s="33"/>
      <c r="AZ42" s="33"/>
      <c r="BA42" s="33"/>
    </row>
    <row r="43" spans="1:53" ht="23.25" hidden="1" customHeight="1" x14ac:dyDescent="0.25">
      <c r="A43" s="86">
        <v>42</v>
      </c>
      <c r="B43" s="86" t="s">
        <v>59</v>
      </c>
      <c r="C43" s="86" t="s">
        <v>67</v>
      </c>
      <c r="D43" s="86" t="s">
        <v>46</v>
      </c>
      <c r="E43" s="86" t="s">
        <v>187</v>
      </c>
      <c r="F43" s="92">
        <v>0.03</v>
      </c>
      <c r="G43" s="93">
        <v>100</v>
      </c>
      <c r="H43" s="93">
        <f t="shared" si="12"/>
        <v>6</v>
      </c>
      <c r="I43" s="93">
        <f t="shared" si="0"/>
        <v>60</v>
      </c>
      <c r="J43" s="94">
        <v>4.9271380793119925E-4</v>
      </c>
      <c r="K43" s="94">
        <v>1E-4</v>
      </c>
      <c r="L43" s="95">
        <v>0.8</v>
      </c>
      <c r="M43" s="86">
        <f t="shared" si="13"/>
        <v>5</v>
      </c>
      <c r="N43" s="86">
        <f t="shared" si="14"/>
        <v>4</v>
      </c>
      <c r="O43" s="86">
        <f t="shared" si="15"/>
        <v>6</v>
      </c>
      <c r="P43" s="95">
        <v>0.7</v>
      </c>
      <c r="Q43" s="86">
        <v>20</v>
      </c>
      <c r="R43" s="86">
        <v>10</v>
      </c>
      <c r="S43" s="86">
        <v>575.67104845595316</v>
      </c>
      <c r="T43" s="87">
        <f t="shared" si="1"/>
        <v>575.38740738155275</v>
      </c>
      <c r="U43" s="86">
        <f t="shared" si="2"/>
        <v>575.61348135110757</v>
      </c>
      <c r="V43" s="88">
        <f t="shared" si="3"/>
        <v>0.22607396955481818</v>
      </c>
      <c r="W43" s="86">
        <f t="shared" si="4"/>
        <v>2</v>
      </c>
      <c r="X43" s="88">
        <f t="shared" si="5"/>
        <v>0.18085917564385456</v>
      </c>
      <c r="Y43" s="86">
        <f t="shared" si="6"/>
        <v>1.4</v>
      </c>
      <c r="Z43" s="86">
        <f t="shared" si="7"/>
        <v>0.10013734047613</v>
      </c>
      <c r="AA43" s="86">
        <f t="shared" si="8"/>
        <v>1.0417314808554152</v>
      </c>
      <c r="AB43" s="88">
        <f t="shared" si="9"/>
        <v>59.999999999999986</v>
      </c>
      <c r="AC43" s="87">
        <f t="shared" si="10"/>
        <v>0.99999999999999978</v>
      </c>
      <c r="AD43" s="89">
        <f t="shared" si="16"/>
        <v>5.7567104845595312</v>
      </c>
      <c r="AE43" s="32"/>
      <c r="AF43" s="32"/>
      <c r="AG43" s="82">
        <v>1</v>
      </c>
      <c r="AH43" s="82">
        <f t="shared" si="11"/>
        <v>2</v>
      </c>
      <c r="AI43" s="33"/>
      <c r="AJ43" s="33"/>
      <c r="AK43" s="33"/>
      <c r="AL43" s="33"/>
      <c r="AM43" s="33"/>
      <c r="AN43" s="33"/>
      <c r="AO43" s="33"/>
      <c r="AP43" s="33"/>
      <c r="AQ43" s="33"/>
      <c r="AR43" s="33"/>
      <c r="AS43" s="33"/>
      <c r="AT43" s="33"/>
      <c r="AU43" s="33"/>
      <c r="AV43" s="33"/>
      <c r="AW43" s="33"/>
      <c r="AX43" s="33"/>
      <c r="AY43" s="33"/>
      <c r="AZ43" s="33"/>
      <c r="BA43" s="33"/>
    </row>
    <row r="44" spans="1:53" ht="23.25" hidden="1" customHeight="1" x14ac:dyDescent="0.25">
      <c r="A44" s="86">
        <v>43</v>
      </c>
      <c r="B44" s="86" t="s">
        <v>59</v>
      </c>
      <c r="C44" s="86" t="s">
        <v>68</v>
      </c>
      <c r="D44" s="86" t="s">
        <v>49</v>
      </c>
      <c r="E44" s="86" t="s">
        <v>187</v>
      </c>
      <c r="F44" s="92">
        <v>0.03</v>
      </c>
      <c r="G44" s="93">
        <v>100</v>
      </c>
      <c r="H44" s="93">
        <f t="shared" si="12"/>
        <v>6</v>
      </c>
      <c r="I44" s="93">
        <f t="shared" si="0"/>
        <v>60</v>
      </c>
      <c r="J44" s="94">
        <v>1.020112076313451E-4</v>
      </c>
      <c r="K44" s="94">
        <v>1E-4</v>
      </c>
      <c r="L44" s="95">
        <v>0.8</v>
      </c>
      <c r="M44" s="86">
        <f t="shared" si="13"/>
        <v>5</v>
      </c>
      <c r="N44" s="86">
        <f t="shared" si="14"/>
        <v>4</v>
      </c>
      <c r="O44" s="86">
        <f t="shared" si="15"/>
        <v>6</v>
      </c>
      <c r="P44" s="95">
        <v>0.7</v>
      </c>
      <c r="Q44" s="86">
        <v>20</v>
      </c>
      <c r="R44" s="86">
        <v>10</v>
      </c>
      <c r="S44" s="86">
        <v>576.0199675383617</v>
      </c>
      <c r="T44" s="87">
        <f t="shared" si="1"/>
        <v>575.96120704585337</v>
      </c>
      <c r="U44" s="86">
        <f t="shared" si="2"/>
        <v>575.96236554160782</v>
      </c>
      <c r="V44" s="88">
        <f t="shared" si="3"/>
        <v>1.1584957544528152E-3</v>
      </c>
      <c r="W44" s="86">
        <f t="shared" si="4"/>
        <v>2</v>
      </c>
      <c r="X44" s="88">
        <f t="shared" si="5"/>
        <v>9.2679660356225217E-4</v>
      </c>
      <c r="Y44" s="86">
        <f t="shared" si="6"/>
        <v>1.4</v>
      </c>
      <c r="Z44" s="86">
        <f t="shared" si="7"/>
        <v>5.1314480845466367E-4</v>
      </c>
      <c r="AA44" s="86">
        <f t="shared" si="8"/>
        <v>1.0417314808554152</v>
      </c>
      <c r="AB44" s="88">
        <f t="shared" si="9"/>
        <v>60</v>
      </c>
      <c r="AC44" s="87">
        <f t="shared" si="10"/>
        <v>1</v>
      </c>
      <c r="AD44" s="89">
        <f t="shared" si="16"/>
        <v>5.7601996753836167</v>
      </c>
      <c r="AE44" s="32"/>
      <c r="AF44" s="32"/>
      <c r="AG44" s="82">
        <v>1</v>
      </c>
      <c r="AH44" s="82">
        <f t="shared" si="11"/>
        <v>2</v>
      </c>
      <c r="AI44" s="33"/>
      <c r="AJ44" s="33"/>
      <c r="AK44" s="33"/>
      <c r="AL44" s="33"/>
      <c r="AM44" s="33"/>
      <c r="AN44" s="33"/>
      <c r="AO44" s="33"/>
      <c r="AP44" s="33"/>
      <c r="AQ44" s="33"/>
      <c r="AR44" s="33"/>
      <c r="AS44" s="33"/>
      <c r="AT44" s="33"/>
      <c r="AU44" s="33"/>
      <c r="AV44" s="33"/>
      <c r="AW44" s="33"/>
      <c r="AX44" s="33"/>
      <c r="AY44" s="33"/>
      <c r="AZ44" s="33"/>
      <c r="BA44" s="33"/>
    </row>
    <row r="45" spans="1:53" ht="23.25" hidden="1" customHeight="1" x14ac:dyDescent="0.25">
      <c r="A45" s="86">
        <v>44</v>
      </c>
      <c r="B45" s="86" t="s">
        <v>69</v>
      </c>
      <c r="C45" s="86" t="s">
        <v>71</v>
      </c>
      <c r="D45" s="86" t="s">
        <v>16</v>
      </c>
      <c r="E45" s="86" t="s">
        <v>187</v>
      </c>
      <c r="F45" s="92">
        <v>0.03</v>
      </c>
      <c r="G45" s="93">
        <v>100</v>
      </c>
      <c r="H45" s="93">
        <f t="shared" si="12"/>
        <v>6</v>
      </c>
      <c r="I45" s="93">
        <f t="shared" si="0"/>
        <v>60</v>
      </c>
      <c r="J45" s="94">
        <v>5.2064680877567226E-5</v>
      </c>
      <c r="K45" s="94">
        <v>1E-4</v>
      </c>
      <c r="L45" s="95">
        <v>0.8</v>
      </c>
      <c r="M45" s="86">
        <f t="shared" si="13"/>
        <v>5</v>
      </c>
      <c r="N45" s="86">
        <f t="shared" si="14"/>
        <v>5</v>
      </c>
      <c r="O45" s="86">
        <f t="shared" si="15"/>
        <v>7</v>
      </c>
      <c r="P45" s="95">
        <v>0.7</v>
      </c>
      <c r="Q45" s="86">
        <v>20</v>
      </c>
      <c r="R45" s="86">
        <v>10</v>
      </c>
      <c r="S45" s="86">
        <v>576.07634664567854</v>
      </c>
      <c r="T45" s="87">
        <f t="shared" si="1"/>
        <v>576.04635341452934</v>
      </c>
      <c r="U45" s="86">
        <f t="shared" si="2"/>
        <v>576.01873901101396</v>
      </c>
      <c r="V45" s="88">
        <f t="shared" si="3"/>
        <v>-2.7614403515372032E-2</v>
      </c>
      <c r="W45" s="86">
        <f t="shared" si="4"/>
        <v>2</v>
      </c>
      <c r="X45" s="88">
        <f t="shared" si="5"/>
        <v>-2.2091522812297627E-2</v>
      </c>
      <c r="Y45" s="86">
        <f t="shared" si="6"/>
        <v>1.4</v>
      </c>
      <c r="Z45" s="86">
        <f t="shared" si="7"/>
        <v>-1.2231540554223512E-2</v>
      </c>
      <c r="AA45" s="86">
        <f t="shared" si="8"/>
        <v>1.0417314808554152</v>
      </c>
      <c r="AB45" s="88">
        <f t="shared" si="9"/>
        <v>60</v>
      </c>
      <c r="AC45" s="87">
        <f t="shared" si="10"/>
        <v>1</v>
      </c>
      <c r="AD45" s="89">
        <f t="shared" si="16"/>
        <v>5.7607634664567851</v>
      </c>
      <c r="AE45" s="32"/>
      <c r="AF45" s="32"/>
      <c r="AG45" s="82">
        <v>0</v>
      </c>
      <c r="AH45" s="82">
        <f t="shared" si="11"/>
        <v>2</v>
      </c>
      <c r="AI45" s="33"/>
      <c r="AJ45" s="33"/>
      <c r="AK45" s="33"/>
      <c r="AL45" s="33"/>
      <c r="AM45" s="33"/>
      <c r="AN45" s="33"/>
      <c r="AO45" s="33"/>
      <c r="AP45" s="33"/>
      <c r="AQ45" s="33"/>
      <c r="AR45" s="33"/>
      <c r="AS45" s="33"/>
      <c r="AT45" s="33"/>
      <c r="AU45" s="33"/>
      <c r="AV45" s="33"/>
      <c r="AW45" s="33"/>
      <c r="AX45" s="33"/>
      <c r="AY45" s="33"/>
      <c r="AZ45" s="33"/>
      <c r="BA45" s="33"/>
    </row>
    <row r="46" spans="1:53" ht="23.25" hidden="1" customHeight="1" x14ac:dyDescent="0.25">
      <c r="A46" s="86">
        <v>45</v>
      </c>
      <c r="B46" s="86" t="s">
        <v>69</v>
      </c>
      <c r="C46" s="86" t="s">
        <v>72</v>
      </c>
      <c r="D46" s="86" t="s">
        <v>18</v>
      </c>
      <c r="E46" s="86" t="s">
        <v>187</v>
      </c>
      <c r="F46" s="92">
        <v>0.03</v>
      </c>
      <c r="G46" s="93">
        <v>100</v>
      </c>
      <c r="H46" s="93">
        <f t="shared" si="12"/>
        <v>6</v>
      </c>
      <c r="I46" s="93">
        <f t="shared" si="0"/>
        <v>60</v>
      </c>
      <c r="J46" s="94">
        <v>0</v>
      </c>
      <c r="K46" s="94">
        <v>1E-4</v>
      </c>
      <c r="L46" s="95">
        <v>0.8</v>
      </c>
      <c r="M46" s="86">
        <f t="shared" si="13"/>
        <v>5</v>
      </c>
      <c r="N46" s="86">
        <f t="shared" si="14"/>
        <v>4</v>
      </c>
      <c r="O46" s="86">
        <f t="shared" si="15"/>
        <v>6</v>
      </c>
      <c r="P46" s="95">
        <v>0.7</v>
      </c>
      <c r="Q46" s="86">
        <v>20</v>
      </c>
      <c r="R46" s="86">
        <v>10</v>
      </c>
      <c r="S46" s="86">
        <v>576.11113884784208</v>
      </c>
      <c r="T46" s="87">
        <f t="shared" si="1"/>
        <v>576.11113884784208</v>
      </c>
      <c r="U46" s="86">
        <f t="shared" si="2"/>
        <v>576.05352773395725</v>
      </c>
      <c r="V46" s="88">
        <f t="shared" si="3"/>
        <v>-5.7611113884831866E-2</v>
      </c>
      <c r="W46" s="86">
        <f t="shared" si="4"/>
        <v>2</v>
      </c>
      <c r="X46" s="88">
        <f t="shared" si="5"/>
        <v>-4.6088891107865494E-2</v>
      </c>
      <c r="Y46" s="86">
        <f t="shared" si="6"/>
        <v>1.4</v>
      </c>
      <c r="Z46" s="86">
        <f t="shared" si="7"/>
        <v>-2.5518301543759295E-2</v>
      </c>
      <c r="AA46" s="86">
        <f t="shared" si="8"/>
        <v>1.0417314808554152</v>
      </c>
      <c r="AB46" s="88">
        <f t="shared" si="9"/>
        <v>59.999999999999972</v>
      </c>
      <c r="AC46" s="87">
        <f t="shared" si="10"/>
        <v>0.99999999999999956</v>
      </c>
      <c r="AD46" s="89">
        <f t="shared" si="16"/>
        <v>5.7611113884784206</v>
      </c>
      <c r="AE46" s="32"/>
      <c r="AF46" s="32"/>
      <c r="AG46" s="82">
        <v>1</v>
      </c>
      <c r="AH46" s="82">
        <f t="shared" si="11"/>
        <v>2</v>
      </c>
      <c r="AI46" s="33"/>
      <c r="AJ46" s="33"/>
      <c r="AK46" s="33"/>
      <c r="AL46" s="33"/>
      <c r="AM46" s="33"/>
      <c r="AN46" s="33"/>
      <c r="AO46" s="33"/>
      <c r="AP46" s="33"/>
      <c r="AQ46" s="33"/>
      <c r="AR46" s="33"/>
      <c r="AS46" s="33"/>
      <c r="AT46" s="33"/>
      <c r="AU46" s="33"/>
      <c r="AV46" s="33"/>
      <c r="AW46" s="33"/>
      <c r="AX46" s="33"/>
      <c r="AY46" s="33"/>
      <c r="AZ46" s="33"/>
      <c r="BA46" s="33"/>
    </row>
    <row r="47" spans="1:53" ht="23.25" hidden="1" customHeight="1" x14ac:dyDescent="0.25">
      <c r="A47" s="86">
        <v>46</v>
      </c>
      <c r="B47" s="86" t="s">
        <v>69</v>
      </c>
      <c r="C47" s="86" t="s">
        <v>73</v>
      </c>
      <c r="D47" s="86" t="s">
        <v>20</v>
      </c>
      <c r="E47" s="86" t="s">
        <v>187</v>
      </c>
      <c r="F47" s="92">
        <v>0.03</v>
      </c>
      <c r="G47" s="93">
        <v>100</v>
      </c>
      <c r="H47" s="93">
        <f t="shared" si="12"/>
        <v>6</v>
      </c>
      <c r="I47" s="93">
        <f t="shared" si="0"/>
        <v>60</v>
      </c>
      <c r="J47" s="94">
        <v>1.9029173546062739E-4</v>
      </c>
      <c r="K47" s="94">
        <v>1E-4</v>
      </c>
      <c r="L47" s="95">
        <v>0.8</v>
      </c>
      <c r="M47" s="86">
        <f t="shared" si="13"/>
        <v>5</v>
      </c>
      <c r="N47" s="86">
        <f t="shared" si="14"/>
        <v>4</v>
      </c>
      <c r="O47" s="86">
        <f t="shared" si="15"/>
        <v>6</v>
      </c>
      <c r="P47" s="95">
        <v>0.7</v>
      </c>
      <c r="Q47" s="86">
        <v>20</v>
      </c>
      <c r="R47" s="86">
        <v>10</v>
      </c>
      <c r="S47" s="86">
        <v>575.94109114984963</v>
      </c>
      <c r="T47" s="87">
        <f t="shared" si="1"/>
        <v>575.83149432009168</v>
      </c>
      <c r="U47" s="86">
        <f t="shared" si="2"/>
        <v>575.8834970407346</v>
      </c>
      <c r="V47" s="88">
        <f t="shared" si="3"/>
        <v>5.2002720642917666E-2</v>
      </c>
      <c r="W47" s="86">
        <f t="shared" si="4"/>
        <v>2</v>
      </c>
      <c r="X47" s="88">
        <f t="shared" si="5"/>
        <v>4.1602176514334135E-2</v>
      </c>
      <c r="Y47" s="86">
        <f t="shared" si="6"/>
        <v>1.4</v>
      </c>
      <c r="Z47" s="86">
        <f t="shared" si="7"/>
        <v>2.3034116457366985E-2</v>
      </c>
      <c r="AA47" s="86">
        <f t="shared" si="8"/>
        <v>1.0417314808554152</v>
      </c>
      <c r="AB47" s="88">
        <f t="shared" si="9"/>
        <v>59.999999999999993</v>
      </c>
      <c r="AC47" s="87">
        <f t="shared" si="10"/>
        <v>0.99999999999999989</v>
      </c>
      <c r="AD47" s="89">
        <f t="shared" si="16"/>
        <v>5.7594109114984962</v>
      </c>
      <c r="AE47" s="32"/>
      <c r="AF47" s="32"/>
      <c r="AG47" s="82">
        <v>1</v>
      </c>
      <c r="AH47" s="82">
        <f t="shared" si="11"/>
        <v>2</v>
      </c>
      <c r="AI47" s="33"/>
      <c r="AJ47" s="33"/>
      <c r="AK47" s="33"/>
      <c r="AL47" s="33"/>
      <c r="AM47" s="33"/>
      <c r="AN47" s="33"/>
      <c r="AO47" s="33"/>
      <c r="AP47" s="33"/>
      <c r="AQ47" s="33"/>
      <c r="AR47" s="33"/>
      <c r="AS47" s="33"/>
      <c r="AT47" s="33"/>
      <c r="AU47" s="33"/>
      <c r="AV47" s="33"/>
      <c r="AW47" s="33"/>
      <c r="AX47" s="33"/>
      <c r="AY47" s="33"/>
      <c r="AZ47" s="33"/>
      <c r="BA47" s="33"/>
    </row>
    <row r="48" spans="1:53" ht="23.25" hidden="1" customHeight="1" x14ac:dyDescent="0.25">
      <c r="A48" s="86">
        <v>47</v>
      </c>
      <c r="B48" s="86" t="s">
        <v>69</v>
      </c>
      <c r="C48" s="86" t="s">
        <v>241</v>
      </c>
      <c r="D48" s="86" t="s">
        <v>222</v>
      </c>
      <c r="E48" s="86" t="s">
        <v>187</v>
      </c>
      <c r="F48" s="92">
        <v>0.03</v>
      </c>
      <c r="G48" s="93">
        <v>100</v>
      </c>
      <c r="H48" s="93">
        <f t="shared" si="12"/>
        <v>6</v>
      </c>
      <c r="I48" s="93">
        <f t="shared" si="0"/>
        <v>60</v>
      </c>
      <c r="J48" s="94">
        <v>1.2350401000027359E-4</v>
      </c>
      <c r="K48" s="94">
        <v>1E-4</v>
      </c>
      <c r="L48" s="95">
        <v>0.8</v>
      </c>
      <c r="M48" s="86">
        <f t="shared" si="13"/>
        <v>5</v>
      </c>
      <c r="N48" s="86">
        <f t="shared" si="14"/>
        <v>5</v>
      </c>
      <c r="O48" s="86">
        <f t="shared" si="15"/>
        <v>7</v>
      </c>
      <c r="P48" s="95">
        <v>0.7</v>
      </c>
      <c r="Q48" s="86">
        <v>20</v>
      </c>
      <c r="R48" s="86">
        <v>10</v>
      </c>
      <c r="S48" s="86">
        <v>575.99500552272946</v>
      </c>
      <c r="T48" s="87">
        <f t="shared" si="1"/>
        <v>575.92386782980725</v>
      </c>
      <c r="U48" s="86">
        <f t="shared" si="2"/>
        <v>575.93740602217724</v>
      </c>
      <c r="V48" s="88">
        <f t="shared" si="3"/>
        <v>1.353819236999243E-2</v>
      </c>
      <c r="W48" s="86">
        <f t="shared" si="4"/>
        <v>2</v>
      </c>
      <c r="X48" s="88">
        <f t="shared" si="5"/>
        <v>1.0830553895993945E-2</v>
      </c>
      <c r="Y48" s="86">
        <f t="shared" si="6"/>
        <v>1.4</v>
      </c>
      <c r="Z48" s="86">
        <f t="shared" si="7"/>
        <v>5.9966150966201965E-3</v>
      </c>
      <c r="AA48" s="86">
        <f t="shared" si="8"/>
        <v>1.0417314808554152</v>
      </c>
      <c r="AB48" s="88">
        <f t="shared" si="9"/>
        <v>59.999999999999986</v>
      </c>
      <c r="AC48" s="87">
        <f t="shared" si="10"/>
        <v>0.99999999999999978</v>
      </c>
      <c r="AD48" s="89">
        <f t="shared" si="16"/>
        <v>5.7599500552272946</v>
      </c>
      <c r="AE48" s="32"/>
      <c r="AF48" s="32"/>
      <c r="AG48" s="82">
        <v>0</v>
      </c>
      <c r="AH48" s="82">
        <f t="shared" si="11"/>
        <v>2</v>
      </c>
      <c r="AI48" s="33"/>
      <c r="AJ48" s="33"/>
      <c r="AK48" s="33"/>
      <c r="AL48" s="33"/>
      <c r="AM48" s="33"/>
      <c r="AN48" s="33"/>
      <c r="AO48" s="33"/>
      <c r="AP48" s="33"/>
      <c r="AQ48" s="33"/>
      <c r="AR48" s="33"/>
      <c r="AS48" s="33"/>
      <c r="AT48" s="33"/>
      <c r="AU48" s="33"/>
      <c r="AV48" s="33"/>
      <c r="AW48" s="33"/>
      <c r="AX48" s="33"/>
      <c r="AY48" s="33"/>
      <c r="AZ48" s="33"/>
      <c r="BA48" s="33"/>
    </row>
    <row r="49" spans="1:54" ht="23.25" hidden="1" customHeight="1" x14ac:dyDescent="0.25">
      <c r="A49" s="86">
        <v>48</v>
      </c>
      <c r="B49" s="86" t="s">
        <v>69</v>
      </c>
      <c r="C49" s="86" t="s">
        <v>281</v>
      </c>
      <c r="D49" s="86" t="s">
        <v>300</v>
      </c>
      <c r="E49" s="86" t="s">
        <v>187</v>
      </c>
      <c r="F49" s="92">
        <v>0.03</v>
      </c>
      <c r="G49" s="93">
        <v>100</v>
      </c>
      <c r="H49" s="93">
        <f t="shared" si="12"/>
        <v>6</v>
      </c>
      <c r="I49" s="93">
        <f t="shared" si="0"/>
        <v>60</v>
      </c>
      <c r="J49" s="94">
        <v>3.2349065226727948E-5</v>
      </c>
      <c r="K49" s="94">
        <v>1E-4</v>
      </c>
      <c r="L49" s="95">
        <v>0.8</v>
      </c>
      <c r="M49" s="86">
        <f t="shared" si="13"/>
        <v>5</v>
      </c>
      <c r="N49" s="86">
        <f t="shared" si="14"/>
        <v>4</v>
      </c>
      <c r="O49" s="86">
        <f t="shared" si="15"/>
        <v>6</v>
      </c>
      <c r="P49" s="95">
        <v>0.7</v>
      </c>
      <c r="Q49" s="86">
        <v>20</v>
      </c>
      <c r="R49" s="86">
        <v>10</v>
      </c>
      <c r="S49" s="86">
        <v>576.08222412887585</v>
      </c>
      <c r="T49" s="87">
        <f t="shared" si="1"/>
        <v>576.06358840743155</v>
      </c>
      <c r="U49" s="86">
        <f t="shared" si="2"/>
        <v>576.02461590646294</v>
      </c>
      <c r="V49" s="88">
        <f t="shared" si="3"/>
        <v>-3.8972500968611712E-2</v>
      </c>
      <c r="W49" s="86">
        <f t="shared" si="4"/>
        <v>2</v>
      </c>
      <c r="X49" s="88">
        <f t="shared" si="5"/>
        <v>-3.1178000774889372E-2</v>
      </c>
      <c r="Y49" s="86">
        <f t="shared" si="6"/>
        <v>1.4</v>
      </c>
      <c r="Z49" s="86">
        <f t="shared" si="7"/>
        <v>-1.726250309305901E-2</v>
      </c>
      <c r="AA49" s="86">
        <f t="shared" si="8"/>
        <v>1.0417314808554152</v>
      </c>
      <c r="AB49" s="88">
        <f t="shared" si="9"/>
        <v>59.999999999999972</v>
      </c>
      <c r="AC49" s="87">
        <f t="shared" si="10"/>
        <v>0.99999999999999956</v>
      </c>
      <c r="AD49" s="89">
        <f t="shared" si="16"/>
        <v>5.7608222412887589</v>
      </c>
      <c r="AE49" s="32"/>
      <c r="AF49" s="32"/>
      <c r="AG49" s="82">
        <v>1</v>
      </c>
      <c r="AH49" s="82">
        <f t="shared" si="11"/>
        <v>2</v>
      </c>
      <c r="AI49" s="33"/>
      <c r="AJ49" s="33"/>
      <c r="AK49" s="33"/>
      <c r="AL49" s="33"/>
      <c r="AM49" s="33"/>
      <c r="AN49" s="33"/>
      <c r="AO49" s="33"/>
      <c r="AP49" s="33"/>
      <c r="AQ49" s="33"/>
      <c r="AR49" s="33"/>
      <c r="AS49" s="33"/>
      <c r="AT49" s="33"/>
      <c r="AU49" s="33"/>
      <c r="AV49" s="33"/>
      <c r="AW49" s="33"/>
      <c r="AX49" s="33"/>
      <c r="AY49" s="33"/>
      <c r="AZ49" s="33"/>
      <c r="BA49" s="33"/>
    </row>
    <row r="50" spans="1:54" s="11" customFormat="1" ht="23.25" hidden="1" customHeight="1" x14ac:dyDescent="0.25">
      <c r="A50" s="86">
        <v>49</v>
      </c>
      <c r="B50" s="86" t="s">
        <v>69</v>
      </c>
      <c r="C50" s="86" t="s">
        <v>282</v>
      </c>
      <c r="D50" s="86" t="s">
        <v>301</v>
      </c>
      <c r="E50" s="86" t="s">
        <v>187</v>
      </c>
      <c r="F50" s="92">
        <v>0.03</v>
      </c>
      <c r="G50" s="93">
        <v>100</v>
      </c>
      <c r="H50" s="93">
        <f t="shared" si="12"/>
        <v>6</v>
      </c>
      <c r="I50" s="93">
        <f t="shared" si="0"/>
        <v>60</v>
      </c>
      <c r="J50" s="94">
        <v>3.2349065226727948E-5</v>
      </c>
      <c r="K50" s="94">
        <v>1E-4</v>
      </c>
      <c r="L50" s="95">
        <v>0.8</v>
      </c>
      <c r="M50" s="86">
        <f t="shared" si="13"/>
        <v>5</v>
      </c>
      <c r="N50" s="86">
        <f t="shared" si="14"/>
        <v>4</v>
      </c>
      <c r="O50" s="86">
        <f t="shared" si="15"/>
        <v>6</v>
      </c>
      <c r="P50" s="95">
        <v>0.7</v>
      </c>
      <c r="Q50" s="86">
        <v>20</v>
      </c>
      <c r="R50" s="86">
        <v>10</v>
      </c>
      <c r="S50" s="86">
        <v>576.08222412887585</v>
      </c>
      <c r="T50" s="87">
        <f t="shared" si="1"/>
        <v>576.06358840743155</v>
      </c>
      <c r="U50" s="86">
        <f t="shared" si="2"/>
        <v>576.02461590646294</v>
      </c>
      <c r="V50" s="88">
        <f t="shared" si="3"/>
        <v>-3.8972500968611712E-2</v>
      </c>
      <c r="W50" s="86">
        <f t="shared" si="4"/>
        <v>2</v>
      </c>
      <c r="X50" s="88">
        <f t="shared" si="5"/>
        <v>-3.1178000774889372E-2</v>
      </c>
      <c r="Y50" s="86">
        <f t="shared" si="6"/>
        <v>1.4</v>
      </c>
      <c r="Z50" s="86">
        <f t="shared" si="7"/>
        <v>-1.726250309305901E-2</v>
      </c>
      <c r="AA50" s="86">
        <f t="shared" si="8"/>
        <v>1.0417314808554152</v>
      </c>
      <c r="AB50" s="88">
        <f t="shared" si="9"/>
        <v>59.999999999999972</v>
      </c>
      <c r="AC50" s="87">
        <f t="shared" si="10"/>
        <v>0.99999999999999956</v>
      </c>
      <c r="AD50" s="89">
        <f t="shared" si="16"/>
        <v>5.7608222412887589</v>
      </c>
      <c r="AE50" s="32"/>
      <c r="AF50" s="32"/>
      <c r="AG50" s="82">
        <v>1</v>
      </c>
      <c r="AH50" s="82">
        <f t="shared" si="11"/>
        <v>2</v>
      </c>
      <c r="AI50" s="33"/>
      <c r="AJ50" s="33"/>
      <c r="AK50" s="33"/>
      <c r="AL50" s="33"/>
      <c r="AM50" s="33"/>
      <c r="AN50" s="33"/>
      <c r="AO50" s="33"/>
      <c r="AP50" s="33"/>
      <c r="AQ50" s="33"/>
      <c r="AR50" s="33"/>
      <c r="AS50" s="33"/>
      <c r="AT50" s="33"/>
      <c r="AU50" s="33"/>
      <c r="AV50" s="33"/>
      <c r="AW50" s="33"/>
      <c r="AX50" s="33"/>
      <c r="AY50" s="33"/>
      <c r="AZ50" s="33"/>
      <c r="BA50" s="33"/>
      <c r="BB50" s="71"/>
    </row>
    <row r="51" spans="1:54" ht="23.25" hidden="1" customHeight="1" x14ac:dyDescent="0.25">
      <c r="A51" s="86">
        <v>50</v>
      </c>
      <c r="B51" s="86" t="s">
        <v>69</v>
      </c>
      <c r="C51" s="86" t="s">
        <v>74</v>
      </c>
      <c r="D51" s="86" t="s">
        <v>22</v>
      </c>
      <c r="E51" s="86" t="s">
        <v>187</v>
      </c>
      <c r="F51" s="92">
        <v>0.03</v>
      </c>
      <c r="G51" s="93">
        <v>100</v>
      </c>
      <c r="H51" s="93">
        <f t="shared" si="12"/>
        <v>6</v>
      </c>
      <c r="I51" s="93">
        <f t="shared" si="0"/>
        <v>60</v>
      </c>
      <c r="J51" s="94">
        <v>2.2443362167606692E-4</v>
      </c>
      <c r="K51" s="94">
        <v>1E-4</v>
      </c>
      <c r="L51" s="95">
        <v>0.8</v>
      </c>
      <c r="M51" s="86">
        <f t="shared" si="13"/>
        <v>5</v>
      </c>
      <c r="N51" s="86">
        <f t="shared" si="14"/>
        <v>4</v>
      </c>
      <c r="O51" s="86">
        <f t="shared" si="15"/>
        <v>6</v>
      </c>
      <c r="P51" s="95">
        <v>0.7</v>
      </c>
      <c r="Q51" s="86">
        <v>20</v>
      </c>
      <c r="R51" s="86">
        <v>10</v>
      </c>
      <c r="S51" s="86">
        <v>575.91059204206988</v>
      </c>
      <c r="T51" s="87">
        <f t="shared" si="1"/>
        <v>575.78133834213634</v>
      </c>
      <c r="U51" s="86">
        <f t="shared" si="2"/>
        <v>575.85300098286564</v>
      </c>
      <c r="V51" s="88">
        <f t="shared" si="3"/>
        <v>7.166264072930062E-2</v>
      </c>
      <c r="W51" s="86">
        <f t="shared" si="4"/>
        <v>2</v>
      </c>
      <c r="X51" s="88">
        <f t="shared" si="5"/>
        <v>5.73301125834405E-2</v>
      </c>
      <c r="Y51" s="86">
        <f t="shared" si="6"/>
        <v>1.4</v>
      </c>
      <c r="Z51" s="86">
        <f t="shared" si="7"/>
        <v>3.1742293322223912E-2</v>
      </c>
      <c r="AA51" s="86">
        <f t="shared" si="8"/>
        <v>1.0417314808554152</v>
      </c>
      <c r="AB51" s="88">
        <f t="shared" si="9"/>
        <v>59.999999999999993</v>
      </c>
      <c r="AC51" s="87">
        <f t="shared" si="10"/>
        <v>0.99999999999999989</v>
      </c>
      <c r="AD51" s="89">
        <f t="shared" si="16"/>
        <v>5.7591059204206987</v>
      </c>
      <c r="AE51" s="32"/>
      <c r="AF51" s="32"/>
      <c r="AG51" s="82">
        <v>1</v>
      </c>
      <c r="AH51" s="82">
        <f t="shared" si="11"/>
        <v>2</v>
      </c>
      <c r="AI51" s="33"/>
      <c r="AJ51" s="33"/>
      <c r="AK51" s="33"/>
      <c r="AL51" s="33"/>
      <c r="AM51" s="33"/>
      <c r="AN51" s="33"/>
      <c r="AO51" s="33"/>
      <c r="AP51" s="33"/>
      <c r="AQ51" s="33"/>
      <c r="AR51" s="33"/>
      <c r="AS51" s="33"/>
      <c r="AT51" s="33"/>
      <c r="AU51" s="33"/>
      <c r="AV51" s="33"/>
      <c r="AW51" s="33"/>
      <c r="AX51" s="33"/>
      <c r="AY51" s="33"/>
      <c r="AZ51" s="33"/>
      <c r="BA51" s="33"/>
    </row>
    <row r="52" spans="1:54" ht="23.25" hidden="1" customHeight="1" x14ac:dyDescent="0.25">
      <c r="A52" s="86">
        <v>51</v>
      </c>
      <c r="B52" s="86" t="s">
        <v>69</v>
      </c>
      <c r="C52" s="86" t="s">
        <v>75</v>
      </c>
      <c r="D52" s="86" t="s">
        <v>24</v>
      </c>
      <c r="E52" s="86" t="s">
        <v>187</v>
      </c>
      <c r="F52" s="92">
        <v>0.03</v>
      </c>
      <c r="G52" s="93">
        <v>100</v>
      </c>
      <c r="H52" s="93">
        <f t="shared" si="12"/>
        <v>6</v>
      </c>
      <c r="I52" s="93">
        <f t="shared" si="0"/>
        <v>60</v>
      </c>
      <c r="J52" s="94">
        <v>0</v>
      </c>
      <c r="K52" s="94">
        <v>1E-4</v>
      </c>
      <c r="L52" s="95">
        <v>0.8</v>
      </c>
      <c r="M52" s="86">
        <f t="shared" si="13"/>
        <v>5</v>
      </c>
      <c r="N52" s="86">
        <f t="shared" si="14"/>
        <v>5</v>
      </c>
      <c r="O52" s="86">
        <f t="shared" si="15"/>
        <v>7</v>
      </c>
      <c r="P52" s="95">
        <v>0.7</v>
      </c>
      <c r="Q52" s="86">
        <v>20</v>
      </c>
      <c r="R52" s="86">
        <v>10</v>
      </c>
      <c r="S52" s="86">
        <v>576.13564218625447</v>
      </c>
      <c r="T52" s="87">
        <f t="shared" si="1"/>
        <v>576.13564218625447</v>
      </c>
      <c r="U52" s="86">
        <f t="shared" si="2"/>
        <v>576.07802862203584</v>
      </c>
      <c r="V52" s="88">
        <f t="shared" si="3"/>
        <v>-5.7613564218627289E-2</v>
      </c>
      <c r="W52" s="86">
        <f t="shared" si="4"/>
        <v>2</v>
      </c>
      <c r="X52" s="88">
        <f t="shared" si="5"/>
        <v>-4.6090851374901834E-2</v>
      </c>
      <c r="Y52" s="86">
        <f t="shared" si="6"/>
        <v>1.4</v>
      </c>
      <c r="Z52" s="86">
        <f t="shared" si="7"/>
        <v>-2.5519386896089048E-2</v>
      </c>
      <c r="AA52" s="86">
        <f t="shared" si="8"/>
        <v>1.0417314808554152</v>
      </c>
      <c r="AB52" s="88">
        <f t="shared" si="9"/>
        <v>59.999999999999993</v>
      </c>
      <c r="AC52" s="87">
        <f t="shared" si="10"/>
        <v>0.99999999999999989</v>
      </c>
      <c r="AD52" s="89">
        <f t="shared" si="16"/>
        <v>5.761356421862545</v>
      </c>
      <c r="AE52" s="32"/>
      <c r="AF52" s="32"/>
      <c r="AG52" s="82">
        <v>0</v>
      </c>
      <c r="AH52" s="82">
        <f t="shared" si="11"/>
        <v>2</v>
      </c>
      <c r="AI52" s="33"/>
      <c r="AJ52" s="33"/>
      <c r="AK52" s="33"/>
      <c r="AL52" s="33"/>
      <c r="AM52" s="33"/>
      <c r="AN52" s="33"/>
      <c r="AO52" s="33"/>
      <c r="AP52" s="33"/>
      <c r="AQ52" s="33"/>
      <c r="AR52" s="33"/>
      <c r="AS52" s="33"/>
      <c r="AT52" s="33"/>
      <c r="AU52" s="33"/>
      <c r="AV52" s="33"/>
      <c r="AW52" s="33"/>
      <c r="AX52" s="33"/>
      <c r="AY52" s="33"/>
      <c r="AZ52" s="33"/>
      <c r="BA52" s="33"/>
    </row>
    <row r="53" spans="1:54" ht="23.25" hidden="1" customHeight="1" x14ac:dyDescent="0.25">
      <c r="A53" s="86">
        <v>52</v>
      </c>
      <c r="B53" s="86" t="s">
        <v>69</v>
      </c>
      <c r="C53" s="86" t="s">
        <v>242</v>
      </c>
      <c r="D53" s="86" t="s">
        <v>228</v>
      </c>
      <c r="E53" s="86" t="s">
        <v>187</v>
      </c>
      <c r="F53" s="92">
        <v>0.03</v>
      </c>
      <c r="G53" s="93">
        <v>100</v>
      </c>
      <c r="H53" s="93">
        <f t="shared" si="12"/>
        <v>6</v>
      </c>
      <c r="I53" s="93">
        <f t="shared" si="0"/>
        <v>60</v>
      </c>
      <c r="J53" s="94">
        <v>5.1334199151717178E-5</v>
      </c>
      <c r="K53" s="94">
        <v>1E-4</v>
      </c>
      <c r="L53" s="95">
        <v>0.8</v>
      </c>
      <c r="M53" s="86">
        <f t="shared" si="13"/>
        <v>5</v>
      </c>
      <c r="N53" s="86">
        <f t="shared" si="14"/>
        <v>5</v>
      </c>
      <c r="O53" s="86">
        <f t="shared" si="15"/>
        <v>7</v>
      </c>
      <c r="P53" s="95">
        <v>0.7</v>
      </c>
      <c r="Q53" s="86">
        <v>20</v>
      </c>
      <c r="R53" s="86">
        <v>10</v>
      </c>
      <c r="S53" s="86">
        <v>576.07717849392475</v>
      </c>
      <c r="T53" s="87">
        <f t="shared" si="1"/>
        <v>576.04760603331715</v>
      </c>
      <c r="U53" s="86">
        <f t="shared" si="2"/>
        <v>576.0195707760754</v>
      </c>
      <c r="V53" s="88">
        <f t="shared" si="3"/>
        <v>-2.8035257241754152E-2</v>
      </c>
      <c r="W53" s="86">
        <f t="shared" si="4"/>
        <v>2</v>
      </c>
      <c r="X53" s="88">
        <f t="shared" si="5"/>
        <v>-2.2428205793403322E-2</v>
      </c>
      <c r="Y53" s="86">
        <f t="shared" si="6"/>
        <v>1.4</v>
      </c>
      <c r="Z53" s="86">
        <f t="shared" si="7"/>
        <v>-1.2417953757708912E-2</v>
      </c>
      <c r="AA53" s="86">
        <f t="shared" si="8"/>
        <v>1.0417314808554152</v>
      </c>
      <c r="AB53" s="88">
        <f t="shared" si="9"/>
        <v>60.000000000000036</v>
      </c>
      <c r="AC53" s="87">
        <f t="shared" si="10"/>
        <v>1.0000000000000007</v>
      </c>
      <c r="AD53" s="89">
        <f t="shared" si="16"/>
        <v>5.7607717849392479</v>
      </c>
      <c r="AE53" s="32"/>
      <c r="AF53" s="32"/>
      <c r="AG53" s="82">
        <v>0</v>
      </c>
      <c r="AH53" s="82">
        <f t="shared" si="11"/>
        <v>2</v>
      </c>
      <c r="AI53" s="33"/>
      <c r="AJ53" s="33"/>
      <c r="AK53" s="33"/>
      <c r="AL53" s="33"/>
      <c r="AM53" s="33"/>
      <c r="AN53" s="33"/>
      <c r="AO53" s="33"/>
      <c r="AP53" s="33"/>
      <c r="AQ53" s="33"/>
      <c r="AR53" s="33"/>
      <c r="AS53" s="33"/>
      <c r="AT53" s="33"/>
      <c r="AU53" s="33"/>
      <c r="AV53" s="33"/>
      <c r="AW53" s="33"/>
      <c r="AX53" s="33"/>
      <c r="AY53" s="33"/>
      <c r="AZ53" s="33"/>
      <c r="BA53" s="33"/>
    </row>
    <row r="54" spans="1:54" ht="23.25" hidden="1" customHeight="1" x14ac:dyDescent="0.25">
      <c r="A54" s="86">
        <v>53</v>
      </c>
      <c r="B54" s="86" t="s">
        <v>69</v>
      </c>
      <c r="C54" s="86" t="s">
        <v>243</v>
      </c>
      <c r="D54" s="86" t="s">
        <v>231</v>
      </c>
      <c r="E54" s="86" t="s">
        <v>187</v>
      </c>
      <c r="F54" s="92">
        <v>0.03</v>
      </c>
      <c r="G54" s="93">
        <v>100</v>
      </c>
      <c r="H54" s="93">
        <f t="shared" si="12"/>
        <v>6</v>
      </c>
      <c r="I54" s="93">
        <f t="shared" si="0"/>
        <v>60</v>
      </c>
      <c r="J54" s="94">
        <v>2.1369831788373644E-5</v>
      </c>
      <c r="K54" s="94">
        <v>1E-4</v>
      </c>
      <c r="L54" s="95">
        <v>0.8</v>
      </c>
      <c r="M54" s="86">
        <f t="shared" si="13"/>
        <v>5</v>
      </c>
      <c r="N54" s="86">
        <f t="shared" si="14"/>
        <v>4</v>
      </c>
      <c r="O54" s="86">
        <f t="shared" si="15"/>
        <v>6</v>
      </c>
      <c r="P54" s="95">
        <v>0.7</v>
      </c>
      <c r="Q54" s="86">
        <v>20</v>
      </c>
      <c r="R54" s="86">
        <v>10</v>
      </c>
      <c r="S54" s="86">
        <v>576.09203742398745</v>
      </c>
      <c r="T54" s="87">
        <f t="shared" si="1"/>
        <v>576.0797264340531</v>
      </c>
      <c r="U54" s="86">
        <f t="shared" si="2"/>
        <v>576.0344282202451</v>
      </c>
      <c r="V54" s="88">
        <f t="shared" si="3"/>
        <v>-4.5298213807996035E-2</v>
      </c>
      <c r="W54" s="86">
        <f t="shared" si="4"/>
        <v>2</v>
      </c>
      <c r="X54" s="88">
        <f t="shared" si="5"/>
        <v>-3.6238571046396828E-2</v>
      </c>
      <c r="Y54" s="86">
        <f t="shared" si="6"/>
        <v>1.4</v>
      </c>
      <c r="Z54" s="86">
        <f t="shared" si="7"/>
        <v>-2.0064418154748846E-2</v>
      </c>
      <c r="AA54" s="86">
        <f t="shared" si="8"/>
        <v>1.0417314808554152</v>
      </c>
      <c r="AB54" s="88">
        <f t="shared" si="9"/>
        <v>60.000000000000014</v>
      </c>
      <c r="AC54" s="87">
        <f t="shared" si="10"/>
        <v>1.0000000000000002</v>
      </c>
      <c r="AD54" s="89">
        <f t="shared" si="16"/>
        <v>5.7609203742398742</v>
      </c>
      <c r="AE54" s="32"/>
      <c r="AF54" s="32"/>
      <c r="AG54" s="82">
        <v>1</v>
      </c>
      <c r="AH54" s="82">
        <f t="shared" si="11"/>
        <v>2</v>
      </c>
      <c r="AI54" s="33"/>
      <c r="AJ54" s="33"/>
      <c r="AK54" s="33"/>
      <c r="AL54" s="33"/>
      <c r="AM54" s="33"/>
      <c r="AN54" s="33"/>
      <c r="AO54" s="33"/>
      <c r="AP54" s="33"/>
      <c r="AQ54" s="33"/>
      <c r="AR54" s="33"/>
      <c r="AS54" s="33"/>
      <c r="AT54" s="33"/>
      <c r="AU54" s="33"/>
      <c r="AV54" s="33"/>
      <c r="AW54" s="33"/>
      <c r="AX54" s="33"/>
      <c r="AY54" s="33"/>
      <c r="AZ54" s="33"/>
      <c r="BA54" s="33"/>
    </row>
    <row r="55" spans="1:54" ht="23.25" hidden="1" customHeight="1" x14ac:dyDescent="0.25">
      <c r="A55" s="86">
        <v>54</v>
      </c>
      <c r="B55" s="86" t="s">
        <v>69</v>
      </c>
      <c r="C55" s="86" t="s">
        <v>244</v>
      </c>
      <c r="D55" s="86" t="s">
        <v>235</v>
      </c>
      <c r="E55" s="86" t="s">
        <v>187</v>
      </c>
      <c r="F55" s="92">
        <v>0.03</v>
      </c>
      <c r="G55" s="93">
        <v>100</v>
      </c>
      <c r="H55" s="93">
        <f t="shared" si="12"/>
        <v>6</v>
      </c>
      <c r="I55" s="93">
        <f t="shared" si="0"/>
        <v>60</v>
      </c>
      <c r="J55" s="94">
        <v>0</v>
      </c>
      <c r="K55" s="94">
        <v>1E-4</v>
      </c>
      <c r="L55" s="95">
        <v>0.8</v>
      </c>
      <c r="M55" s="86">
        <f t="shared" si="13"/>
        <v>5</v>
      </c>
      <c r="N55" s="86">
        <f t="shared" si="14"/>
        <v>4</v>
      </c>
      <c r="O55" s="86">
        <f t="shared" si="15"/>
        <v>6</v>
      </c>
      <c r="P55" s="95">
        <v>0.7</v>
      </c>
      <c r="Q55" s="86">
        <v>20</v>
      </c>
      <c r="R55" s="86">
        <v>10</v>
      </c>
      <c r="S55" s="86">
        <v>576.11113884784208</v>
      </c>
      <c r="T55" s="87">
        <f t="shared" si="1"/>
        <v>576.11113884784208</v>
      </c>
      <c r="U55" s="86">
        <f t="shared" si="2"/>
        <v>576.05352773395725</v>
      </c>
      <c r="V55" s="88">
        <f t="shared" si="3"/>
        <v>-5.7611113884831866E-2</v>
      </c>
      <c r="W55" s="86">
        <f t="shared" si="4"/>
        <v>2</v>
      </c>
      <c r="X55" s="88">
        <f t="shared" si="5"/>
        <v>-4.6088891107865494E-2</v>
      </c>
      <c r="Y55" s="86">
        <f t="shared" si="6"/>
        <v>1.4</v>
      </c>
      <c r="Z55" s="86">
        <f t="shared" si="7"/>
        <v>-2.5518301543759295E-2</v>
      </c>
      <c r="AA55" s="86">
        <f t="shared" si="8"/>
        <v>1.0417314808554152</v>
      </c>
      <c r="AB55" s="88">
        <f t="shared" si="9"/>
        <v>59.999999999999972</v>
      </c>
      <c r="AC55" s="87">
        <f t="shared" si="10"/>
        <v>0.99999999999999956</v>
      </c>
      <c r="AD55" s="89">
        <f t="shared" si="16"/>
        <v>5.7611113884784206</v>
      </c>
      <c r="AE55" s="32"/>
      <c r="AF55" s="32"/>
      <c r="AG55" s="82">
        <v>1</v>
      </c>
      <c r="AH55" s="82">
        <f t="shared" si="11"/>
        <v>2</v>
      </c>
      <c r="AI55" s="33"/>
      <c r="AJ55" s="33"/>
      <c r="AK55" s="33"/>
      <c r="AL55" s="33"/>
      <c r="AM55" s="33"/>
      <c r="AN55" s="33"/>
      <c r="AO55" s="33"/>
      <c r="AP55" s="33"/>
      <c r="AQ55" s="33"/>
      <c r="AR55" s="33"/>
      <c r="AS55" s="33"/>
      <c r="AT55" s="33"/>
      <c r="AU55" s="33"/>
      <c r="AV55" s="33"/>
      <c r="AW55" s="33"/>
      <c r="AX55" s="33"/>
      <c r="AY55" s="33"/>
      <c r="AZ55" s="33"/>
      <c r="BA55" s="33"/>
    </row>
    <row r="56" spans="1:54" ht="23.25" hidden="1" customHeight="1" x14ac:dyDescent="0.25">
      <c r="A56" s="86">
        <v>55</v>
      </c>
      <c r="B56" s="86" t="s">
        <v>69</v>
      </c>
      <c r="C56" s="86" t="s">
        <v>76</v>
      </c>
      <c r="D56" s="86" t="s">
        <v>34</v>
      </c>
      <c r="E56" s="86" t="s">
        <v>187</v>
      </c>
      <c r="F56" s="92">
        <v>0.03</v>
      </c>
      <c r="G56" s="93">
        <v>100</v>
      </c>
      <c r="H56" s="93">
        <f t="shared" si="12"/>
        <v>6</v>
      </c>
      <c r="I56" s="93">
        <f t="shared" si="0"/>
        <v>60</v>
      </c>
      <c r="J56" s="94">
        <v>1.2463203874275947E-4</v>
      </c>
      <c r="K56" s="94">
        <v>1E-4</v>
      </c>
      <c r="L56" s="95">
        <v>0.8</v>
      </c>
      <c r="M56" s="86">
        <f t="shared" si="13"/>
        <v>5</v>
      </c>
      <c r="N56" s="86">
        <f t="shared" si="14"/>
        <v>4</v>
      </c>
      <c r="O56" s="86">
        <f t="shared" si="15"/>
        <v>6</v>
      </c>
      <c r="P56" s="95">
        <v>0.7</v>
      </c>
      <c r="Q56" s="86">
        <v>20</v>
      </c>
      <c r="R56" s="86">
        <v>10</v>
      </c>
      <c r="S56" s="86">
        <v>575.99975434702651</v>
      </c>
      <c r="T56" s="87">
        <f t="shared" si="1"/>
        <v>575.92796632332693</v>
      </c>
      <c r="U56" s="86">
        <f t="shared" si="2"/>
        <v>575.94215437159187</v>
      </c>
      <c r="V56" s="88">
        <f t="shared" si="3"/>
        <v>1.4188048264941244E-2</v>
      </c>
      <c r="W56" s="86">
        <f t="shared" si="4"/>
        <v>2</v>
      </c>
      <c r="X56" s="88">
        <f t="shared" si="5"/>
        <v>1.1350438611952996E-2</v>
      </c>
      <c r="Y56" s="86">
        <f t="shared" si="6"/>
        <v>1.4</v>
      </c>
      <c r="Z56" s="86">
        <f t="shared" si="7"/>
        <v>6.2844626588187723E-3</v>
      </c>
      <c r="AA56" s="86">
        <f t="shared" si="8"/>
        <v>1.0417314808554152</v>
      </c>
      <c r="AB56" s="88">
        <f t="shared" si="9"/>
        <v>60</v>
      </c>
      <c r="AC56" s="87">
        <f t="shared" si="10"/>
        <v>1</v>
      </c>
      <c r="AD56" s="89">
        <f t="shared" si="16"/>
        <v>5.7599975434702655</v>
      </c>
      <c r="AE56" s="32"/>
      <c r="AF56" s="32"/>
      <c r="AG56" s="82">
        <v>1</v>
      </c>
      <c r="AH56" s="82">
        <f t="shared" si="11"/>
        <v>2</v>
      </c>
      <c r="AI56" s="33"/>
      <c r="AJ56" s="33"/>
      <c r="AK56" s="33"/>
      <c r="AL56" s="33"/>
      <c r="AM56" s="33"/>
      <c r="AN56" s="33"/>
      <c r="AO56" s="33"/>
      <c r="AP56" s="33"/>
      <c r="AQ56" s="33"/>
      <c r="AR56" s="33"/>
      <c r="AS56" s="33"/>
      <c r="AT56" s="33"/>
      <c r="AU56" s="33"/>
      <c r="AV56" s="33"/>
      <c r="AW56" s="33"/>
      <c r="AX56" s="33"/>
      <c r="AY56" s="33"/>
      <c r="AZ56" s="33"/>
      <c r="BA56" s="33"/>
    </row>
    <row r="57" spans="1:54" ht="23.25" hidden="1" customHeight="1" x14ac:dyDescent="0.25">
      <c r="A57" s="86">
        <v>56</v>
      </c>
      <c r="B57" s="86" t="s">
        <v>69</v>
      </c>
      <c r="C57" s="86" t="s">
        <v>77</v>
      </c>
      <c r="D57" s="86" t="s">
        <v>37</v>
      </c>
      <c r="E57" s="86" t="s">
        <v>187</v>
      </c>
      <c r="F57" s="92">
        <v>0.03</v>
      </c>
      <c r="G57" s="93">
        <v>100</v>
      </c>
      <c r="H57" s="93">
        <f t="shared" si="12"/>
        <v>6</v>
      </c>
      <c r="I57" s="93">
        <f t="shared" si="0"/>
        <v>60</v>
      </c>
      <c r="J57" s="94">
        <v>4.2584401992071986E-5</v>
      </c>
      <c r="K57" s="94">
        <v>1E-4</v>
      </c>
      <c r="L57" s="95">
        <v>0.8</v>
      </c>
      <c r="M57" s="86">
        <f t="shared" si="13"/>
        <v>5</v>
      </c>
      <c r="N57" s="86">
        <f t="shared" si="14"/>
        <v>4</v>
      </c>
      <c r="O57" s="86">
        <f t="shared" si="15"/>
        <v>6</v>
      </c>
      <c r="P57" s="95">
        <v>0.7</v>
      </c>
      <c r="Q57" s="86">
        <v>20</v>
      </c>
      <c r="R57" s="86">
        <v>10</v>
      </c>
      <c r="S57" s="86">
        <v>576.07307603353183</v>
      </c>
      <c r="T57" s="87">
        <f t="shared" si="1"/>
        <v>576.0485443060852</v>
      </c>
      <c r="U57" s="86">
        <f t="shared" si="2"/>
        <v>576.01546872592849</v>
      </c>
      <c r="V57" s="88">
        <f t="shared" si="3"/>
        <v>-3.3075580156719298E-2</v>
      </c>
      <c r="W57" s="86">
        <f t="shared" si="4"/>
        <v>2</v>
      </c>
      <c r="X57" s="88">
        <f t="shared" si="5"/>
        <v>-2.6460464125375439E-2</v>
      </c>
      <c r="Y57" s="86">
        <f t="shared" si="6"/>
        <v>1.4</v>
      </c>
      <c r="Z57" s="86">
        <f t="shared" si="7"/>
        <v>-1.4650517430737706E-2</v>
      </c>
      <c r="AA57" s="86">
        <f t="shared" si="8"/>
        <v>1.0417314808554152</v>
      </c>
      <c r="AB57" s="88">
        <f t="shared" si="9"/>
        <v>60</v>
      </c>
      <c r="AC57" s="87">
        <f t="shared" si="10"/>
        <v>1</v>
      </c>
      <c r="AD57" s="89">
        <f t="shared" si="16"/>
        <v>5.7607307603353179</v>
      </c>
      <c r="AE57" s="32"/>
      <c r="AF57" s="32"/>
      <c r="AG57" s="82">
        <v>1</v>
      </c>
      <c r="AH57" s="82">
        <f t="shared" si="11"/>
        <v>2</v>
      </c>
      <c r="AI57" s="33"/>
      <c r="AJ57" s="33"/>
      <c r="AK57" s="33"/>
      <c r="AL57" s="33"/>
      <c r="AM57" s="33"/>
      <c r="AN57" s="33"/>
      <c r="AO57" s="33"/>
      <c r="AP57" s="33"/>
      <c r="AQ57" s="33"/>
      <c r="AR57" s="33"/>
      <c r="AS57" s="33"/>
      <c r="AT57" s="33"/>
      <c r="AU57" s="33"/>
      <c r="AV57" s="33"/>
      <c r="AW57" s="33"/>
      <c r="AX57" s="33"/>
      <c r="AY57" s="33"/>
      <c r="AZ57" s="33"/>
      <c r="BA57" s="33"/>
    </row>
    <row r="58" spans="1:54" ht="23.25" hidden="1" customHeight="1" x14ac:dyDescent="0.25">
      <c r="A58" s="86">
        <v>57</v>
      </c>
      <c r="B58" s="86" t="s">
        <v>69</v>
      </c>
      <c r="C58" s="86" t="s">
        <v>78</v>
      </c>
      <c r="D58" s="86" t="s">
        <v>40</v>
      </c>
      <c r="E58" s="86" t="s">
        <v>187</v>
      </c>
      <c r="F58" s="92">
        <v>0.03</v>
      </c>
      <c r="G58" s="93">
        <v>100</v>
      </c>
      <c r="H58" s="93">
        <f t="shared" si="12"/>
        <v>6</v>
      </c>
      <c r="I58" s="93">
        <f t="shared" si="0"/>
        <v>60</v>
      </c>
      <c r="J58" s="94">
        <v>8.8569490011508659E-6</v>
      </c>
      <c r="K58" s="94">
        <v>1E-4</v>
      </c>
      <c r="L58" s="95">
        <v>0.8</v>
      </c>
      <c r="M58" s="86">
        <f t="shared" si="13"/>
        <v>5</v>
      </c>
      <c r="N58" s="86">
        <f t="shared" si="14"/>
        <v>4</v>
      </c>
      <c r="O58" s="86">
        <f t="shared" si="15"/>
        <v>6</v>
      </c>
      <c r="P58" s="95">
        <v>0.7</v>
      </c>
      <c r="Q58" s="86">
        <v>20</v>
      </c>
      <c r="R58" s="86">
        <v>10</v>
      </c>
      <c r="S58" s="86">
        <v>576.10322191039779</v>
      </c>
      <c r="T58" s="87">
        <f t="shared" si="1"/>
        <v>576.09811939354199</v>
      </c>
      <c r="U58" s="86">
        <f t="shared" si="2"/>
        <v>576.04561158820673</v>
      </c>
      <c r="V58" s="88">
        <f t="shared" si="3"/>
        <v>-5.2507805335267221E-2</v>
      </c>
      <c r="W58" s="86">
        <f t="shared" si="4"/>
        <v>2</v>
      </c>
      <c r="X58" s="88">
        <f t="shared" si="5"/>
        <v>-4.2006244268213783E-2</v>
      </c>
      <c r="Y58" s="86">
        <f t="shared" si="6"/>
        <v>1.4</v>
      </c>
      <c r="Z58" s="86">
        <f t="shared" si="7"/>
        <v>-2.3257838975738677E-2</v>
      </c>
      <c r="AA58" s="86">
        <f t="shared" si="8"/>
        <v>1.0417314808554152</v>
      </c>
      <c r="AB58" s="88">
        <f t="shared" si="9"/>
        <v>59.999999999999986</v>
      </c>
      <c r="AC58" s="87">
        <f t="shared" si="10"/>
        <v>0.99999999999999978</v>
      </c>
      <c r="AD58" s="89">
        <f t="shared" si="16"/>
        <v>5.7610322191039778</v>
      </c>
      <c r="AE58" s="32"/>
      <c r="AF58" s="32"/>
      <c r="AG58" s="82">
        <v>1</v>
      </c>
      <c r="AH58" s="82">
        <f t="shared" si="11"/>
        <v>2</v>
      </c>
      <c r="AI58" s="33"/>
      <c r="AJ58" s="33"/>
      <c r="AK58" s="33"/>
      <c r="AL58" s="33"/>
      <c r="AM58" s="33"/>
      <c r="AN58" s="33"/>
      <c r="AO58" s="33"/>
      <c r="AP58" s="33"/>
      <c r="AQ58" s="33"/>
      <c r="AR58" s="33"/>
      <c r="AS58" s="33"/>
      <c r="AT58" s="33"/>
      <c r="AU58" s="33"/>
      <c r="AV58" s="33"/>
      <c r="AW58" s="33"/>
      <c r="AX58" s="33"/>
      <c r="AY58" s="33"/>
      <c r="AZ58" s="33"/>
      <c r="BA58" s="33"/>
    </row>
    <row r="59" spans="1:54" ht="23.25" hidden="1" customHeight="1" x14ac:dyDescent="0.25">
      <c r="A59" s="86">
        <v>58</v>
      </c>
      <c r="B59" s="86" t="s">
        <v>69</v>
      </c>
      <c r="C59" s="86" t="s">
        <v>79</v>
      </c>
      <c r="D59" s="86" t="s">
        <v>46</v>
      </c>
      <c r="E59" s="86" t="s">
        <v>187</v>
      </c>
      <c r="F59" s="92">
        <v>0.03</v>
      </c>
      <c r="G59" s="93">
        <v>100</v>
      </c>
      <c r="H59" s="93">
        <f t="shared" si="12"/>
        <v>6</v>
      </c>
      <c r="I59" s="93">
        <f t="shared" si="0"/>
        <v>60</v>
      </c>
      <c r="J59" s="96">
        <v>5.2834789676894942E-5</v>
      </c>
      <c r="K59" s="94">
        <v>1E-4</v>
      </c>
      <c r="L59" s="95">
        <v>0.8</v>
      </c>
      <c r="M59" s="86">
        <f t="shared" si="13"/>
        <v>5</v>
      </c>
      <c r="N59" s="86">
        <f t="shared" si="14"/>
        <v>5</v>
      </c>
      <c r="O59" s="86">
        <f t="shared" si="15"/>
        <v>7</v>
      </c>
      <c r="P59" s="95">
        <v>0.7</v>
      </c>
      <c r="Q59" s="86">
        <v>20</v>
      </c>
      <c r="R59" s="86">
        <v>10</v>
      </c>
      <c r="S59" s="86">
        <v>576.07546967404312</v>
      </c>
      <c r="T59" s="87">
        <f t="shared" si="1"/>
        <v>576.0450328477649</v>
      </c>
      <c r="U59" s="86">
        <f t="shared" si="2"/>
        <v>576.01786212707577</v>
      </c>
      <c r="V59" s="88">
        <f t="shared" si="3"/>
        <v>-2.7170720689127847E-2</v>
      </c>
      <c r="W59" s="86">
        <f t="shared" si="4"/>
        <v>2</v>
      </c>
      <c r="X59" s="88">
        <f t="shared" si="5"/>
        <v>-2.1736576551302279E-2</v>
      </c>
      <c r="Y59" s="86">
        <f t="shared" si="6"/>
        <v>1.4</v>
      </c>
      <c r="Z59" s="86">
        <f t="shared" si="7"/>
        <v>-1.2035015415471292E-2</v>
      </c>
      <c r="AA59" s="86">
        <f t="shared" si="8"/>
        <v>1.0417314808554152</v>
      </c>
      <c r="AB59" s="88">
        <f t="shared" si="9"/>
        <v>60.000000000000014</v>
      </c>
      <c r="AC59" s="87">
        <f t="shared" si="10"/>
        <v>1.0000000000000002</v>
      </c>
      <c r="AD59" s="89">
        <f t="shared" si="16"/>
        <v>5.7607546967404311</v>
      </c>
      <c r="AE59" s="32"/>
      <c r="AF59" s="32"/>
      <c r="AG59" s="82">
        <v>0</v>
      </c>
      <c r="AH59" s="82">
        <f t="shared" si="11"/>
        <v>2</v>
      </c>
      <c r="AI59" s="33"/>
      <c r="AJ59" s="33"/>
      <c r="AK59" s="33"/>
      <c r="AL59" s="33"/>
      <c r="AM59" s="33"/>
      <c r="AN59" s="33"/>
      <c r="AO59" s="33"/>
      <c r="AP59" s="33"/>
      <c r="AQ59" s="33"/>
      <c r="AR59" s="33"/>
      <c r="AS59" s="33"/>
      <c r="AT59" s="33"/>
      <c r="AU59" s="33"/>
      <c r="AV59" s="33"/>
      <c r="AW59" s="33"/>
      <c r="AX59" s="33"/>
      <c r="AY59" s="33"/>
      <c r="AZ59" s="33"/>
      <c r="BA59" s="33"/>
    </row>
    <row r="60" spans="1:54" ht="23.25" hidden="1" customHeight="1" x14ac:dyDescent="0.25">
      <c r="A60" s="86">
        <v>59</v>
      </c>
      <c r="B60" s="86" t="s">
        <v>69</v>
      </c>
      <c r="C60" s="86" t="s">
        <v>80</v>
      </c>
      <c r="D60" s="86" t="s">
        <v>49</v>
      </c>
      <c r="E60" s="86" t="s">
        <v>187</v>
      </c>
      <c r="F60" s="92">
        <v>0.03</v>
      </c>
      <c r="G60" s="93">
        <v>100</v>
      </c>
      <c r="H60" s="93">
        <f t="shared" si="12"/>
        <v>6</v>
      </c>
      <c r="I60" s="93">
        <f t="shared" si="0"/>
        <v>60</v>
      </c>
      <c r="J60" s="94">
        <v>6.6952329941081948E-6</v>
      </c>
      <c r="K60" s="94">
        <v>1E-4</v>
      </c>
      <c r="L60" s="95">
        <v>0.8</v>
      </c>
      <c r="M60" s="86">
        <f t="shared" si="13"/>
        <v>5</v>
      </c>
      <c r="N60" s="86">
        <f t="shared" si="14"/>
        <v>5</v>
      </c>
      <c r="O60" s="86">
        <f t="shared" si="15"/>
        <v>7</v>
      </c>
      <c r="P60" s="95">
        <v>0.7</v>
      </c>
      <c r="Q60" s="86">
        <v>20</v>
      </c>
      <c r="R60" s="86">
        <v>10</v>
      </c>
      <c r="S60" s="86">
        <v>576.12801642036675</v>
      </c>
      <c r="T60" s="87">
        <f t="shared" si="1"/>
        <v>576.12415910906236</v>
      </c>
      <c r="U60" s="86">
        <f t="shared" si="2"/>
        <v>576.07040361872475</v>
      </c>
      <c r="V60" s="88">
        <f t="shared" si="3"/>
        <v>-5.3755490337607625E-2</v>
      </c>
      <c r="W60" s="86">
        <f t="shared" si="4"/>
        <v>2</v>
      </c>
      <c r="X60" s="88">
        <f t="shared" si="5"/>
        <v>-4.3004392270086102E-2</v>
      </c>
      <c r="Y60" s="86">
        <f t="shared" si="6"/>
        <v>1.4</v>
      </c>
      <c r="Z60" s="86">
        <f t="shared" si="7"/>
        <v>-2.3810489323464915E-2</v>
      </c>
      <c r="AA60" s="86">
        <f t="shared" si="8"/>
        <v>1.0417314808554152</v>
      </c>
      <c r="AB60" s="88">
        <f t="shared" si="9"/>
        <v>60.000000000000014</v>
      </c>
      <c r="AC60" s="87">
        <f t="shared" si="10"/>
        <v>1.0000000000000002</v>
      </c>
      <c r="AD60" s="89">
        <f t="shared" si="16"/>
        <v>5.7612801642036677</v>
      </c>
      <c r="AE60" s="32"/>
      <c r="AF60" s="32"/>
      <c r="AG60" s="82">
        <v>0</v>
      </c>
      <c r="AH60" s="82">
        <f t="shared" si="11"/>
        <v>2</v>
      </c>
      <c r="AI60" s="33"/>
      <c r="AJ60" s="33"/>
      <c r="AK60" s="33"/>
      <c r="AL60" s="33"/>
      <c r="AM60" s="33"/>
      <c r="AN60" s="33"/>
      <c r="AO60" s="33"/>
      <c r="AP60" s="33"/>
      <c r="AQ60" s="33"/>
      <c r="AR60" s="33"/>
      <c r="AS60" s="33"/>
      <c r="AT60" s="33"/>
      <c r="AU60" s="33"/>
      <c r="AV60" s="33"/>
      <c r="AW60" s="33"/>
      <c r="AX60" s="33"/>
      <c r="AY60" s="33"/>
      <c r="AZ60" s="33"/>
      <c r="BA60" s="33"/>
    </row>
    <row r="61" spans="1:54" ht="23.25" hidden="1" customHeight="1" x14ac:dyDescent="0.25">
      <c r="A61" s="86">
        <v>60</v>
      </c>
      <c r="B61" s="86" t="s">
        <v>81</v>
      </c>
      <c r="C61" s="86" t="s">
        <v>83</v>
      </c>
      <c r="D61" s="86" t="s">
        <v>20</v>
      </c>
      <c r="E61" s="86" t="s">
        <v>187</v>
      </c>
      <c r="F61" s="92">
        <v>0.03</v>
      </c>
      <c r="G61" s="93">
        <v>100</v>
      </c>
      <c r="H61" s="93">
        <f t="shared" si="12"/>
        <v>6</v>
      </c>
      <c r="I61" s="93">
        <f t="shared" si="0"/>
        <v>60</v>
      </c>
      <c r="J61" s="96">
        <v>1.8171526767251282E-3</v>
      </c>
      <c r="K61" s="94">
        <v>1E-4</v>
      </c>
      <c r="L61" s="95">
        <v>0.8</v>
      </c>
      <c r="M61" s="86">
        <f t="shared" si="13"/>
        <v>5</v>
      </c>
      <c r="N61" s="86">
        <f t="shared" si="14"/>
        <v>4</v>
      </c>
      <c r="O61" s="86">
        <f t="shared" si="15"/>
        <v>6</v>
      </c>
      <c r="P61" s="95">
        <v>0.7</v>
      </c>
      <c r="Q61" s="86">
        <v>20</v>
      </c>
      <c r="R61" s="86">
        <v>10</v>
      </c>
      <c r="S61" s="86">
        <v>574.49138989579717</v>
      </c>
      <c r="T61" s="87">
        <f t="shared" si="1"/>
        <v>573.4474513288925</v>
      </c>
      <c r="U61" s="86">
        <f t="shared" si="2"/>
        <v>574.4339407568076</v>
      </c>
      <c r="V61" s="88">
        <f t="shared" si="3"/>
        <v>0.98648942791510308</v>
      </c>
      <c r="W61" s="86">
        <f t="shared" si="4"/>
        <v>2</v>
      </c>
      <c r="X61" s="88">
        <f t="shared" si="5"/>
        <v>0.78919154233208255</v>
      </c>
      <c r="Y61" s="86">
        <f t="shared" si="6"/>
        <v>1.4</v>
      </c>
      <c r="Z61" s="86">
        <f t="shared" si="7"/>
        <v>0.43695622239819271</v>
      </c>
      <c r="AA61" s="86">
        <f t="shared" si="8"/>
        <v>1.0417314808554152</v>
      </c>
      <c r="AB61" s="88">
        <f t="shared" si="9"/>
        <v>60</v>
      </c>
      <c r="AC61" s="87">
        <f t="shared" si="10"/>
        <v>1</v>
      </c>
      <c r="AD61" s="89">
        <f t="shared" si="16"/>
        <v>5.7449138989579716</v>
      </c>
      <c r="AE61" s="32"/>
      <c r="AF61" s="32"/>
      <c r="AG61" s="82">
        <v>1</v>
      </c>
      <c r="AH61" s="82">
        <f t="shared" si="11"/>
        <v>2</v>
      </c>
      <c r="AI61" s="33"/>
      <c r="AJ61" s="33"/>
      <c r="AK61" s="33"/>
      <c r="AL61" s="33"/>
      <c r="AM61" s="33"/>
      <c r="AN61" s="33"/>
      <c r="AO61" s="33"/>
      <c r="AP61" s="33"/>
      <c r="AQ61" s="33"/>
      <c r="AR61" s="33"/>
      <c r="AS61" s="33"/>
      <c r="AT61" s="33"/>
      <c r="AU61" s="33"/>
      <c r="AV61" s="33"/>
      <c r="AW61" s="33"/>
      <c r="AX61" s="33"/>
      <c r="AY61" s="33"/>
      <c r="AZ61" s="33"/>
      <c r="BA61" s="33"/>
    </row>
    <row r="62" spans="1:54" ht="23.25" hidden="1" customHeight="1" x14ac:dyDescent="0.25">
      <c r="A62" s="86">
        <v>61</v>
      </c>
      <c r="B62" s="86" t="s">
        <v>81</v>
      </c>
      <c r="C62" s="86" t="s">
        <v>245</v>
      </c>
      <c r="D62" s="86" t="s">
        <v>222</v>
      </c>
      <c r="E62" s="86" t="s">
        <v>187</v>
      </c>
      <c r="F62" s="92">
        <v>0.03</v>
      </c>
      <c r="G62" s="93">
        <v>100</v>
      </c>
      <c r="H62" s="93">
        <f t="shared" si="12"/>
        <v>6</v>
      </c>
      <c r="I62" s="93">
        <f t="shared" si="0"/>
        <v>60</v>
      </c>
      <c r="J62" s="94">
        <v>1.1355871935744765E-2</v>
      </c>
      <c r="K62" s="94">
        <v>1E-4</v>
      </c>
      <c r="L62" s="95">
        <v>0.8</v>
      </c>
      <c r="M62" s="86">
        <f t="shared" si="13"/>
        <v>5</v>
      </c>
      <c r="N62" s="86">
        <f t="shared" si="14"/>
        <v>4</v>
      </c>
      <c r="O62" s="86">
        <f t="shared" si="15"/>
        <v>6</v>
      </c>
      <c r="P62" s="95">
        <v>0.7</v>
      </c>
      <c r="Q62" s="86">
        <v>20</v>
      </c>
      <c r="R62" s="86">
        <v>10</v>
      </c>
      <c r="S62" s="86">
        <v>566.13611118151903</v>
      </c>
      <c r="T62" s="87">
        <f t="shared" si="1"/>
        <v>559.70714200474117</v>
      </c>
      <c r="U62" s="86">
        <f t="shared" si="2"/>
        <v>566.07949757040092</v>
      </c>
      <c r="V62" s="88">
        <f t="shared" si="3"/>
        <v>6.3723555656597455</v>
      </c>
      <c r="W62" s="86">
        <f t="shared" si="4"/>
        <v>2</v>
      </c>
      <c r="X62" s="88">
        <f t="shared" si="5"/>
        <v>5.0978844525277971</v>
      </c>
      <c r="Y62" s="86">
        <f t="shared" si="6"/>
        <v>1.4</v>
      </c>
      <c r="Z62" s="86">
        <f t="shared" si="7"/>
        <v>2.8225750190081196</v>
      </c>
      <c r="AA62" s="86">
        <f t="shared" si="8"/>
        <v>1.0417314808554152</v>
      </c>
      <c r="AB62" s="88">
        <f t="shared" si="9"/>
        <v>59.999999999999993</v>
      </c>
      <c r="AC62" s="87">
        <f t="shared" si="10"/>
        <v>0.99999999999999989</v>
      </c>
      <c r="AD62" s="89">
        <f t="shared" si="16"/>
        <v>5.6613611118151903</v>
      </c>
      <c r="AE62" s="32"/>
      <c r="AF62" s="32"/>
      <c r="AG62" s="82">
        <v>1</v>
      </c>
      <c r="AH62" s="82">
        <f t="shared" si="11"/>
        <v>2</v>
      </c>
      <c r="AI62" s="33"/>
      <c r="AJ62" s="33"/>
      <c r="AK62" s="33"/>
      <c r="AL62" s="33"/>
      <c r="AM62" s="33"/>
      <c r="AN62" s="33"/>
      <c r="AO62" s="33"/>
      <c r="AP62" s="33"/>
      <c r="AQ62" s="33"/>
      <c r="AR62" s="33"/>
      <c r="AS62" s="33"/>
      <c r="AT62" s="33"/>
      <c r="AU62" s="33"/>
      <c r="AV62" s="33"/>
      <c r="AW62" s="33"/>
      <c r="AX62" s="33"/>
      <c r="AY62" s="33"/>
      <c r="AZ62" s="33"/>
      <c r="BA62" s="33"/>
    </row>
    <row r="63" spans="1:54" ht="23.25" hidden="1" customHeight="1" x14ac:dyDescent="0.25">
      <c r="A63" s="86">
        <v>62</v>
      </c>
      <c r="B63" s="86" t="s">
        <v>81</v>
      </c>
      <c r="C63" s="86" t="s">
        <v>283</v>
      </c>
      <c r="D63" s="86" t="s">
        <v>300</v>
      </c>
      <c r="E63" s="86" t="s">
        <v>187</v>
      </c>
      <c r="F63" s="92">
        <v>0.03</v>
      </c>
      <c r="G63" s="93">
        <v>100</v>
      </c>
      <c r="H63" s="93">
        <f t="shared" si="12"/>
        <v>6</v>
      </c>
      <c r="I63" s="93">
        <f t="shared" si="0"/>
        <v>60</v>
      </c>
      <c r="J63" s="94">
        <v>4.7037623187604531E-3</v>
      </c>
      <c r="K63" s="94">
        <v>1E-4</v>
      </c>
      <c r="L63" s="95">
        <v>0.8</v>
      </c>
      <c r="M63" s="86">
        <f t="shared" si="13"/>
        <v>5</v>
      </c>
      <c r="N63" s="86">
        <f t="shared" si="14"/>
        <v>4</v>
      </c>
      <c r="O63" s="86">
        <f t="shared" si="15"/>
        <v>6</v>
      </c>
      <c r="P63" s="95">
        <v>0.7</v>
      </c>
      <c r="Q63" s="86">
        <v>20</v>
      </c>
      <c r="R63" s="86">
        <v>10</v>
      </c>
      <c r="S63" s="86">
        <v>571.93700538344092</v>
      </c>
      <c r="T63" s="87">
        <f t="shared" si="1"/>
        <v>569.24674964881353</v>
      </c>
      <c r="U63" s="86">
        <f t="shared" si="2"/>
        <v>571.87981168290253</v>
      </c>
      <c r="V63" s="88">
        <f t="shared" si="3"/>
        <v>2.6330620340889936</v>
      </c>
      <c r="W63" s="86">
        <f t="shared" si="4"/>
        <v>2</v>
      </c>
      <c r="X63" s="88">
        <f t="shared" si="5"/>
        <v>2.106449627271195</v>
      </c>
      <c r="Y63" s="86">
        <f t="shared" si="6"/>
        <v>1.4</v>
      </c>
      <c r="Z63" s="86">
        <f t="shared" si="7"/>
        <v>1.166290086034903</v>
      </c>
      <c r="AA63" s="86">
        <f t="shared" si="8"/>
        <v>1.0417314808554152</v>
      </c>
      <c r="AB63" s="88">
        <f t="shared" si="9"/>
        <v>59.999999999999979</v>
      </c>
      <c r="AC63" s="87">
        <f t="shared" si="10"/>
        <v>0.99999999999999967</v>
      </c>
      <c r="AD63" s="89">
        <f t="shared" si="16"/>
        <v>5.7193700538344094</v>
      </c>
      <c r="AE63" s="32"/>
      <c r="AF63" s="32"/>
      <c r="AG63" s="82">
        <v>1</v>
      </c>
      <c r="AH63" s="82">
        <f t="shared" si="11"/>
        <v>2</v>
      </c>
      <c r="AI63" s="33"/>
      <c r="AJ63" s="33"/>
      <c r="AK63" s="33"/>
      <c r="AL63" s="33"/>
      <c r="AM63" s="33"/>
      <c r="AN63" s="33"/>
      <c r="AO63" s="33"/>
      <c r="AP63" s="33"/>
      <c r="AQ63" s="33"/>
      <c r="AR63" s="33"/>
      <c r="AS63" s="33"/>
      <c r="AT63" s="33"/>
      <c r="AU63" s="33"/>
      <c r="AV63" s="33"/>
      <c r="AW63" s="33"/>
      <c r="AX63" s="33"/>
      <c r="AY63" s="33"/>
      <c r="AZ63" s="33"/>
      <c r="BA63" s="33"/>
    </row>
    <row r="64" spans="1:54" s="11" customFormat="1" ht="23.25" hidden="1" customHeight="1" x14ac:dyDescent="0.25">
      <c r="A64" s="86">
        <v>63</v>
      </c>
      <c r="B64" s="86" t="s">
        <v>81</v>
      </c>
      <c r="C64" s="86" t="s">
        <v>284</v>
      </c>
      <c r="D64" s="86" t="s">
        <v>301</v>
      </c>
      <c r="E64" s="86" t="s">
        <v>187</v>
      </c>
      <c r="F64" s="92">
        <v>0.03</v>
      </c>
      <c r="G64" s="93">
        <v>100</v>
      </c>
      <c r="H64" s="93">
        <f t="shared" si="12"/>
        <v>6</v>
      </c>
      <c r="I64" s="93">
        <f t="shared" si="0"/>
        <v>60</v>
      </c>
      <c r="J64" s="94">
        <v>4.7037623187604531E-3</v>
      </c>
      <c r="K64" s="94">
        <v>1E-4</v>
      </c>
      <c r="L64" s="95">
        <v>0.8</v>
      </c>
      <c r="M64" s="86">
        <f t="shared" si="13"/>
        <v>5</v>
      </c>
      <c r="N64" s="86">
        <f t="shared" si="14"/>
        <v>4</v>
      </c>
      <c r="O64" s="86">
        <f t="shared" si="15"/>
        <v>6</v>
      </c>
      <c r="P64" s="95">
        <v>0.7</v>
      </c>
      <c r="Q64" s="86">
        <v>20</v>
      </c>
      <c r="R64" s="86">
        <v>10</v>
      </c>
      <c r="S64" s="86">
        <v>571.93700538344092</v>
      </c>
      <c r="T64" s="87">
        <f t="shared" si="1"/>
        <v>569.24674964881353</v>
      </c>
      <c r="U64" s="86">
        <f t="shared" si="2"/>
        <v>571.87981168290253</v>
      </c>
      <c r="V64" s="88">
        <f t="shared" si="3"/>
        <v>2.6330620340889936</v>
      </c>
      <c r="W64" s="86">
        <f t="shared" si="4"/>
        <v>2</v>
      </c>
      <c r="X64" s="88">
        <f t="shared" si="5"/>
        <v>2.106449627271195</v>
      </c>
      <c r="Y64" s="86">
        <f t="shared" si="6"/>
        <v>1.4</v>
      </c>
      <c r="Z64" s="86">
        <f t="shared" si="7"/>
        <v>1.166290086034903</v>
      </c>
      <c r="AA64" s="86">
        <f t="shared" si="8"/>
        <v>1.0417314808554152</v>
      </c>
      <c r="AB64" s="88">
        <f t="shared" si="9"/>
        <v>59.999999999999979</v>
      </c>
      <c r="AC64" s="87">
        <f t="shared" si="10"/>
        <v>0.99999999999999967</v>
      </c>
      <c r="AD64" s="89">
        <f t="shared" si="16"/>
        <v>5.7193700538344094</v>
      </c>
      <c r="AE64" s="32"/>
      <c r="AF64" s="32"/>
      <c r="AG64" s="82">
        <v>1</v>
      </c>
      <c r="AH64" s="82">
        <f t="shared" si="11"/>
        <v>2</v>
      </c>
      <c r="AI64" s="33"/>
      <c r="AJ64" s="33"/>
      <c r="AK64" s="33"/>
      <c r="AL64" s="33"/>
      <c r="AM64" s="33"/>
      <c r="AN64" s="33"/>
      <c r="AO64" s="33"/>
      <c r="AP64" s="33"/>
      <c r="AQ64" s="33"/>
      <c r="AR64" s="33"/>
      <c r="AS64" s="33"/>
      <c r="AT64" s="33"/>
      <c r="AU64" s="33"/>
      <c r="AV64" s="33"/>
      <c r="AW64" s="33"/>
      <c r="AX64" s="33"/>
      <c r="AY64" s="33"/>
      <c r="AZ64" s="33"/>
      <c r="BA64" s="33"/>
      <c r="BB64" s="71"/>
    </row>
    <row r="65" spans="1:53" ht="23.25" hidden="1" customHeight="1" x14ac:dyDescent="0.25">
      <c r="A65" s="86">
        <v>64</v>
      </c>
      <c r="B65" s="86" t="s">
        <v>81</v>
      </c>
      <c r="C65" s="86" t="s">
        <v>84</v>
      </c>
      <c r="D65" s="86" t="s">
        <v>22</v>
      </c>
      <c r="E65" s="86" t="s">
        <v>187</v>
      </c>
      <c r="F65" s="92">
        <v>0.03</v>
      </c>
      <c r="G65" s="93">
        <v>100</v>
      </c>
      <c r="H65" s="93">
        <f t="shared" si="12"/>
        <v>6</v>
      </c>
      <c r="I65" s="93">
        <f t="shared" si="0"/>
        <v>60</v>
      </c>
      <c r="J65" s="94">
        <v>7.3861176783989874E-3</v>
      </c>
      <c r="K65" s="94">
        <v>1E-4</v>
      </c>
      <c r="L65" s="95">
        <v>0.8</v>
      </c>
      <c r="M65" s="86">
        <f t="shared" si="13"/>
        <v>5</v>
      </c>
      <c r="N65" s="86">
        <f t="shared" si="14"/>
        <v>4</v>
      </c>
      <c r="O65" s="86">
        <f t="shared" si="15"/>
        <v>6</v>
      </c>
      <c r="P65" s="95">
        <v>0.7</v>
      </c>
      <c r="Q65" s="86">
        <v>20</v>
      </c>
      <c r="R65" s="86">
        <v>10</v>
      </c>
      <c r="S65" s="86">
        <v>569.58364459339032</v>
      </c>
      <c r="T65" s="87">
        <f t="shared" si="1"/>
        <v>565.37663276673209</v>
      </c>
      <c r="U65" s="86">
        <f t="shared" si="2"/>
        <v>569.526686228931</v>
      </c>
      <c r="V65" s="88">
        <f t="shared" si="3"/>
        <v>4.1500534621989118</v>
      </c>
      <c r="W65" s="86">
        <f t="shared" si="4"/>
        <v>2</v>
      </c>
      <c r="X65" s="88">
        <f t="shared" si="5"/>
        <v>3.3200427697591297</v>
      </c>
      <c r="Y65" s="86">
        <f t="shared" si="6"/>
        <v>1.4</v>
      </c>
      <c r="Z65" s="86">
        <f t="shared" si="7"/>
        <v>1.8382271844772746</v>
      </c>
      <c r="AA65" s="86">
        <f t="shared" si="8"/>
        <v>1.0417314808554152</v>
      </c>
      <c r="AB65" s="88">
        <f t="shared" si="9"/>
        <v>59.999999999999979</v>
      </c>
      <c r="AC65" s="87">
        <f t="shared" si="10"/>
        <v>0.99999999999999967</v>
      </c>
      <c r="AD65" s="89">
        <f t="shared" si="16"/>
        <v>5.695836445933903</v>
      </c>
      <c r="AE65" s="32"/>
      <c r="AF65" s="32"/>
      <c r="AG65" s="82">
        <v>1</v>
      </c>
      <c r="AH65" s="82">
        <f t="shared" si="11"/>
        <v>2</v>
      </c>
      <c r="AI65" s="33"/>
      <c r="AJ65" s="33"/>
      <c r="AK65" s="33"/>
      <c r="AL65" s="33"/>
      <c r="AM65" s="33"/>
      <c r="AN65" s="33"/>
      <c r="AO65" s="33"/>
      <c r="AP65" s="33"/>
      <c r="AQ65" s="33"/>
      <c r="AR65" s="33"/>
      <c r="AS65" s="33"/>
      <c r="AT65" s="33"/>
      <c r="AU65" s="33"/>
      <c r="AV65" s="33"/>
      <c r="AW65" s="33"/>
      <c r="AX65" s="33"/>
      <c r="AY65" s="33"/>
      <c r="AZ65" s="33"/>
      <c r="BA65" s="33"/>
    </row>
    <row r="66" spans="1:53" ht="23.25" hidden="1" customHeight="1" x14ac:dyDescent="0.25">
      <c r="A66" s="86">
        <v>65</v>
      </c>
      <c r="B66" s="86" t="s">
        <v>81</v>
      </c>
      <c r="C66" s="86" t="s">
        <v>85</v>
      </c>
      <c r="D66" s="86" t="s">
        <v>24</v>
      </c>
      <c r="E66" s="86" t="s">
        <v>187</v>
      </c>
      <c r="F66" s="92">
        <v>0.03</v>
      </c>
      <c r="G66" s="93">
        <v>100</v>
      </c>
      <c r="H66" s="93">
        <f t="shared" si="12"/>
        <v>6</v>
      </c>
      <c r="I66" s="93">
        <f t="shared" ref="I66:I129" si="17">G66*(H66/10)</f>
        <v>60</v>
      </c>
      <c r="J66" s="94">
        <v>1.6571220654306145E-3</v>
      </c>
      <c r="K66" s="94">
        <v>1E-4</v>
      </c>
      <c r="L66" s="95">
        <v>0.8</v>
      </c>
      <c r="M66" s="86">
        <f t="shared" si="13"/>
        <v>5</v>
      </c>
      <c r="N66" s="86">
        <f t="shared" si="14"/>
        <v>5</v>
      </c>
      <c r="O66" s="86">
        <f t="shared" si="15"/>
        <v>7</v>
      </c>
      <c r="P66" s="95">
        <v>0.7</v>
      </c>
      <c r="Q66" s="86">
        <v>20</v>
      </c>
      <c r="R66" s="86">
        <v>10</v>
      </c>
      <c r="S66" s="86">
        <v>574.25434429895017</v>
      </c>
      <c r="T66" s="87">
        <f t="shared" ref="T66:T129" si="18">S66*(1-J66)</f>
        <v>573.30273475384297</v>
      </c>
      <c r="U66" s="86">
        <f t="shared" ref="U66:U129" si="19">S66*(1-K66)</f>
        <v>574.19691886452028</v>
      </c>
      <c r="V66" s="88">
        <f t="shared" ref="V66:V129" si="20">U66-T66</f>
        <v>0.8941841106773154</v>
      </c>
      <c r="W66" s="86">
        <f t="shared" ref="W66:W129" si="21">O66-N66</f>
        <v>2</v>
      </c>
      <c r="X66" s="88">
        <f t="shared" ref="X66:X129" si="22">V66*L66</f>
        <v>0.71534728854185237</v>
      </c>
      <c r="Y66" s="86">
        <f t="shared" ref="Y66:Y129" si="23">W66*P66</f>
        <v>1.4</v>
      </c>
      <c r="Z66" s="86">
        <f t="shared" ref="Z66:Z129" si="24">(X66/(1+F66)^Q66)</f>
        <v>0.39607044948855991</v>
      </c>
      <c r="AA66" s="86">
        <f t="shared" ref="AA66:AA129" si="25">(Y66/(1+F66)^R66)</f>
        <v>1.0417314808554152</v>
      </c>
      <c r="AB66" s="88">
        <f t="shared" ref="AB66:AB129" si="26">((AA66/10)*T66)+((O66/10)*Z66)</f>
        <v>60.000000000000007</v>
      </c>
      <c r="AC66" s="87">
        <f t="shared" ref="AC66:AC129" si="27">AB66/I66</f>
        <v>1.0000000000000002</v>
      </c>
      <c r="AD66" s="89">
        <f t="shared" ref="AD66:AD129" si="28">S66/100</f>
        <v>5.7425434429895015</v>
      </c>
      <c r="AE66" s="32"/>
      <c r="AF66" s="32"/>
      <c r="AG66" s="82">
        <v>0</v>
      </c>
      <c r="AH66" s="82">
        <f t="shared" ref="AH66:AH129" si="29">$K$380</f>
        <v>2</v>
      </c>
      <c r="AI66" s="33"/>
      <c r="AJ66" s="33"/>
      <c r="AK66" s="33"/>
      <c r="AL66" s="33"/>
      <c r="AM66" s="33"/>
      <c r="AN66" s="33"/>
      <c r="AO66" s="33"/>
      <c r="AP66" s="33"/>
      <c r="AQ66" s="33"/>
      <c r="AR66" s="33"/>
      <c r="AS66" s="33"/>
      <c r="AT66" s="33"/>
      <c r="AU66" s="33"/>
      <c r="AV66" s="33"/>
      <c r="AW66" s="33"/>
      <c r="AX66" s="33"/>
      <c r="AY66" s="33"/>
      <c r="AZ66" s="33"/>
      <c r="BA66" s="33"/>
    </row>
    <row r="67" spans="1:53" ht="23.25" hidden="1" customHeight="1" x14ac:dyDescent="0.25">
      <c r="A67" s="86">
        <v>66</v>
      </c>
      <c r="B67" s="86" t="s">
        <v>81</v>
      </c>
      <c r="C67" s="86" t="s">
        <v>246</v>
      </c>
      <c r="D67" s="86" t="s">
        <v>228</v>
      </c>
      <c r="E67" s="86" t="s">
        <v>187</v>
      </c>
      <c r="F67" s="92">
        <v>0.03</v>
      </c>
      <c r="G67" s="93">
        <v>100</v>
      </c>
      <c r="H67" s="93">
        <f t="shared" ref="H67:H130" si="30">$G$380</f>
        <v>6</v>
      </c>
      <c r="I67" s="93">
        <f t="shared" si="17"/>
        <v>60</v>
      </c>
      <c r="J67" s="94">
        <v>6.9828380557475237E-4</v>
      </c>
      <c r="K67" s="94">
        <v>1E-4</v>
      </c>
      <c r="L67" s="95">
        <v>0.8</v>
      </c>
      <c r="M67" s="86">
        <f t="shared" ref="M67:M130" si="31">$H$380</f>
        <v>5</v>
      </c>
      <c r="N67" s="86">
        <f t="shared" ref="N67:N130" si="32">M67-AG67</f>
        <v>4</v>
      </c>
      <c r="O67" s="86">
        <f t="shared" ref="O67:O130" si="33">N67+AH67</f>
        <v>6</v>
      </c>
      <c r="P67" s="95">
        <v>0.7</v>
      </c>
      <c r="Q67" s="86">
        <v>20</v>
      </c>
      <c r="R67" s="86">
        <v>10</v>
      </c>
      <c r="S67" s="86">
        <v>575.48763271372286</v>
      </c>
      <c r="T67" s="87">
        <f t="shared" si="18"/>
        <v>575.08577901949025</v>
      </c>
      <c r="U67" s="86">
        <f t="shared" si="19"/>
        <v>575.43008395045149</v>
      </c>
      <c r="V67" s="88">
        <f t="shared" si="20"/>
        <v>0.34430493096124337</v>
      </c>
      <c r="W67" s="86">
        <f t="shared" si="21"/>
        <v>2</v>
      </c>
      <c r="X67" s="88">
        <f t="shared" si="22"/>
        <v>0.2754439447689947</v>
      </c>
      <c r="Y67" s="86">
        <f t="shared" si="23"/>
        <v>1.4</v>
      </c>
      <c r="Z67" s="86">
        <f t="shared" si="24"/>
        <v>0.15250663385603233</v>
      </c>
      <c r="AA67" s="86">
        <f t="shared" si="25"/>
        <v>1.0417314808554152</v>
      </c>
      <c r="AB67" s="88">
        <f t="shared" si="26"/>
        <v>59.999999999999986</v>
      </c>
      <c r="AC67" s="87">
        <f t="shared" si="27"/>
        <v>0.99999999999999978</v>
      </c>
      <c r="AD67" s="89">
        <f t="shared" si="28"/>
        <v>5.7548763271372287</v>
      </c>
      <c r="AE67" s="32"/>
      <c r="AF67" s="32"/>
      <c r="AG67" s="82">
        <v>1</v>
      </c>
      <c r="AH67" s="82">
        <f t="shared" si="29"/>
        <v>2</v>
      </c>
      <c r="AI67" s="33"/>
      <c r="AJ67" s="33"/>
      <c r="AK67" s="33"/>
      <c r="AL67" s="33"/>
      <c r="AM67" s="33"/>
      <c r="AN67" s="33"/>
      <c r="AO67" s="33"/>
      <c r="AP67" s="33"/>
      <c r="AQ67" s="33"/>
      <c r="AR67" s="33"/>
      <c r="AS67" s="33"/>
      <c r="AT67" s="33"/>
      <c r="AU67" s="33"/>
      <c r="AV67" s="33"/>
      <c r="AW67" s="33"/>
      <c r="AX67" s="33"/>
      <c r="AY67" s="33"/>
      <c r="AZ67" s="33"/>
      <c r="BA67" s="33"/>
    </row>
    <row r="68" spans="1:53" ht="23.25" hidden="1" customHeight="1" x14ac:dyDescent="0.25">
      <c r="A68" s="86">
        <v>67</v>
      </c>
      <c r="B68" s="86" t="s">
        <v>81</v>
      </c>
      <c r="C68" s="86" t="s">
        <v>247</v>
      </c>
      <c r="D68" s="86" t="s">
        <v>231</v>
      </c>
      <c r="E68" s="86" t="s">
        <v>187</v>
      </c>
      <c r="F68" s="92">
        <v>0.03</v>
      </c>
      <c r="G68" s="93">
        <v>100</v>
      </c>
      <c r="H68" s="93">
        <f t="shared" si="30"/>
        <v>6</v>
      </c>
      <c r="I68" s="93">
        <f t="shared" si="17"/>
        <v>60</v>
      </c>
      <c r="J68" s="94">
        <v>1.4989059080962801E-3</v>
      </c>
      <c r="K68" s="94">
        <v>1E-4</v>
      </c>
      <c r="L68" s="95">
        <v>0.8</v>
      </c>
      <c r="M68" s="86">
        <f t="shared" si="31"/>
        <v>5</v>
      </c>
      <c r="N68" s="86">
        <f t="shared" si="32"/>
        <v>4</v>
      </c>
      <c r="O68" s="86">
        <f t="shared" si="33"/>
        <v>6</v>
      </c>
      <c r="P68" s="95">
        <v>0.7</v>
      </c>
      <c r="Q68" s="86">
        <v>20</v>
      </c>
      <c r="R68" s="86">
        <v>10</v>
      </c>
      <c r="S68" s="86">
        <v>574.7744061908752</v>
      </c>
      <c r="T68" s="87">
        <f t="shared" si="18"/>
        <v>573.91287343761314</v>
      </c>
      <c r="U68" s="86">
        <f t="shared" si="19"/>
        <v>574.7169287502561</v>
      </c>
      <c r="V68" s="88">
        <f t="shared" si="20"/>
        <v>0.8040553126429586</v>
      </c>
      <c r="W68" s="86">
        <f t="shared" si="21"/>
        <v>2</v>
      </c>
      <c r="X68" s="88">
        <f t="shared" si="22"/>
        <v>0.64324425011436692</v>
      </c>
      <c r="Y68" s="86">
        <f t="shared" si="23"/>
        <v>1.4</v>
      </c>
      <c r="Z68" s="86">
        <f t="shared" si="24"/>
        <v>0.35614874530809559</v>
      </c>
      <c r="AA68" s="86">
        <f t="shared" si="25"/>
        <v>1.0417314808554152</v>
      </c>
      <c r="AB68" s="88">
        <f t="shared" si="26"/>
        <v>59.999999999999986</v>
      </c>
      <c r="AC68" s="87">
        <f t="shared" si="27"/>
        <v>0.99999999999999978</v>
      </c>
      <c r="AD68" s="89">
        <f t="shared" si="28"/>
        <v>5.7477440619087519</v>
      </c>
      <c r="AE68" s="32"/>
      <c r="AF68" s="32"/>
      <c r="AG68" s="82">
        <v>1</v>
      </c>
      <c r="AH68" s="82">
        <f t="shared" si="29"/>
        <v>2</v>
      </c>
      <c r="AI68" s="33"/>
      <c r="AJ68" s="33"/>
      <c r="AK68" s="33"/>
      <c r="AL68" s="33"/>
      <c r="AM68" s="33"/>
      <c r="AN68" s="33"/>
      <c r="AO68" s="33"/>
      <c r="AP68" s="33"/>
      <c r="AQ68" s="33"/>
      <c r="AR68" s="33"/>
      <c r="AS68" s="33"/>
      <c r="AT68" s="33"/>
      <c r="AU68" s="33"/>
      <c r="AV68" s="33"/>
      <c r="AW68" s="33"/>
      <c r="AX68" s="33"/>
      <c r="AY68" s="33"/>
      <c r="AZ68" s="33"/>
      <c r="BA68" s="33"/>
    </row>
    <row r="69" spans="1:53" ht="23.25" hidden="1" customHeight="1" x14ac:dyDescent="0.25">
      <c r="A69" s="86">
        <v>68</v>
      </c>
      <c r="B69" s="86" t="s">
        <v>81</v>
      </c>
      <c r="C69" s="86" t="s">
        <v>86</v>
      </c>
      <c r="D69" s="86" t="s">
        <v>28</v>
      </c>
      <c r="E69" s="86" t="s">
        <v>187</v>
      </c>
      <c r="F69" s="92">
        <v>0.03</v>
      </c>
      <c r="G69" s="93">
        <v>100</v>
      </c>
      <c r="H69" s="93">
        <f t="shared" si="30"/>
        <v>6</v>
      </c>
      <c r="I69" s="93">
        <f t="shared" si="17"/>
        <v>60</v>
      </c>
      <c r="J69" s="94">
        <v>5.0200803212851401E-4</v>
      </c>
      <c r="K69" s="94">
        <v>1E-4</v>
      </c>
      <c r="L69" s="95">
        <v>0.8</v>
      </c>
      <c r="M69" s="86">
        <f t="shared" si="31"/>
        <v>5</v>
      </c>
      <c r="N69" s="86">
        <f t="shared" si="32"/>
        <v>4</v>
      </c>
      <c r="O69" s="86">
        <f t="shared" si="33"/>
        <v>6</v>
      </c>
      <c r="P69" s="95">
        <v>0.7</v>
      </c>
      <c r="Q69" s="86">
        <v>20</v>
      </c>
      <c r="R69" s="86">
        <v>10</v>
      </c>
      <c r="S69" s="86">
        <v>575.6627533458169</v>
      </c>
      <c r="T69" s="87">
        <f t="shared" si="18"/>
        <v>575.3737660198401</v>
      </c>
      <c r="U69" s="86">
        <f t="shared" si="19"/>
        <v>575.60518707048232</v>
      </c>
      <c r="V69" s="88">
        <f t="shared" si="20"/>
        <v>0.23142105064221141</v>
      </c>
      <c r="W69" s="86">
        <f t="shared" si="21"/>
        <v>2</v>
      </c>
      <c r="X69" s="88">
        <f t="shared" si="22"/>
        <v>0.18513684051376914</v>
      </c>
      <c r="Y69" s="86">
        <f t="shared" si="23"/>
        <v>1.4</v>
      </c>
      <c r="Z69" s="86">
        <f t="shared" si="24"/>
        <v>0.10250577979913635</v>
      </c>
      <c r="AA69" s="86">
        <f t="shared" si="25"/>
        <v>1.0417314808554152</v>
      </c>
      <c r="AB69" s="88">
        <f t="shared" si="26"/>
        <v>60.000000000000007</v>
      </c>
      <c r="AC69" s="87">
        <f t="shared" si="27"/>
        <v>1.0000000000000002</v>
      </c>
      <c r="AD69" s="89">
        <f t="shared" si="28"/>
        <v>5.7566275334581691</v>
      </c>
      <c r="AE69" s="32"/>
      <c r="AF69" s="32"/>
      <c r="AG69" s="82">
        <v>1</v>
      </c>
      <c r="AH69" s="82">
        <f t="shared" si="29"/>
        <v>2</v>
      </c>
      <c r="AI69" s="33"/>
      <c r="AJ69" s="33"/>
      <c r="AK69" s="33"/>
      <c r="AL69" s="33"/>
      <c r="AM69" s="33"/>
      <c r="AN69" s="33"/>
      <c r="AO69" s="33"/>
      <c r="AP69" s="33"/>
      <c r="AQ69" s="33"/>
      <c r="AR69" s="33"/>
      <c r="AS69" s="33"/>
      <c r="AT69" s="33"/>
      <c r="AU69" s="33"/>
      <c r="AV69" s="33"/>
      <c r="AW69" s="33"/>
      <c r="AX69" s="33"/>
      <c r="AY69" s="33"/>
      <c r="AZ69" s="33"/>
      <c r="BA69" s="33"/>
    </row>
    <row r="70" spans="1:53" ht="23.25" hidden="1" customHeight="1" x14ac:dyDescent="0.25">
      <c r="A70" s="86">
        <v>69</v>
      </c>
      <c r="B70" s="86" t="s">
        <v>81</v>
      </c>
      <c r="C70" s="86" t="s">
        <v>87</v>
      </c>
      <c r="D70" s="86" t="s">
        <v>31</v>
      </c>
      <c r="E70" s="86" t="s">
        <v>187</v>
      </c>
      <c r="F70" s="92">
        <v>0.03</v>
      </c>
      <c r="G70" s="93">
        <v>100</v>
      </c>
      <c r="H70" s="93">
        <f t="shared" si="30"/>
        <v>6</v>
      </c>
      <c r="I70" s="93">
        <f t="shared" si="17"/>
        <v>60</v>
      </c>
      <c r="J70" s="94">
        <v>1.4797813754834639E-2</v>
      </c>
      <c r="K70" s="94">
        <v>1E-4</v>
      </c>
      <c r="L70" s="95">
        <v>0.8</v>
      </c>
      <c r="M70" s="86">
        <f t="shared" si="31"/>
        <v>5</v>
      </c>
      <c r="N70" s="86">
        <f t="shared" si="32"/>
        <v>4</v>
      </c>
      <c r="O70" s="86">
        <f t="shared" si="33"/>
        <v>6</v>
      </c>
      <c r="P70" s="95">
        <v>0.7</v>
      </c>
      <c r="Q70" s="86">
        <v>20</v>
      </c>
      <c r="R70" s="86">
        <v>10</v>
      </c>
      <c r="S70" s="86">
        <v>563.18055968640681</v>
      </c>
      <c r="T70" s="87">
        <f t="shared" si="18"/>
        <v>554.84671865382381</v>
      </c>
      <c r="U70" s="86">
        <f t="shared" si="19"/>
        <v>563.12424163043818</v>
      </c>
      <c r="V70" s="88">
        <f t="shared" si="20"/>
        <v>8.2775229766143639</v>
      </c>
      <c r="W70" s="86">
        <f t="shared" si="21"/>
        <v>2</v>
      </c>
      <c r="X70" s="88">
        <f t="shared" si="22"/>
        <v>6.6220183812914915</v>
      </c>
      <c r="Y70" s="86">
        <f t="shared" si="23"/>
        <v>1.4</v>
      </c>
      <c r="Z70" s="86">
        <f t="shared" si="24"/>
        <v>3.6664510214973394</v>
      </c>
      <c r="AA70" s="86">
        <f t="shared" si="25"/>
        <v>1.0417314808554152</v>
      </c>
      <c r="AB70" s="88">
        <f t="shared" si="26"/>
        <v>59.999999999999986</v>
      </c>
      <c r="AC70" s="87">
        <f t="shared" si="27"/>
        <v>0.99999999999999978</v>
      </c>
      <c r="AD70" s="89">
        <f t="shared" si="28"/>
        <v>5.6318055968640683</v>
      </c>
      <c r="AE70" s="32"/>
      <c r="AF70" s="32"/>
      <c r="AG70" s="82">
        <v>1</v>
      </c>
      <c r="AH70" s="82">
        <f t="shared" si="29"/>
        <v>2</v>
      </c>
      <c r="AI70" s="33"/>
      <c r="AJ70" s="33"/>
      <c r="AK70" s="33"/>
      <c r="AL70" s="33"/>
      <c r="AM70" s="33"/>
      <c r="AN70" s="33"/>
      <c r="AO70" s="33"/>
      <c r="AP70" s="33"/>
      <c r="AQ70" s="33"/>
      <c r="AR70" s="33"/>
      <c r="AS70" s="33"/>
      <c r="AT70" s="33"/>
      <c r="AU70" s="33"/>
      <c r="AV70" s="33"/>
      <c r="AW70" s="33"/>
      <c r="AX70" s="33"/>
      <c r="AY70" s="33"/>
      <c r="AZ70" s="33"/>
      <c r="BA70" s="33"/>
    </row>
    <row r="71" spans="1:53" ht="23.25" hidden="1" customHeight="1" x14ac:dyDescent="0.25">
      <c r="A71" s="86">
        <v>70</v>
      </c>
      <c r="B71" s="86" t="s">
        <v>81</v>
      </c>
      <c r="C71" s="86" t="s">
        <v>248</v>
      </c>
      <c r="D71" s="86" t="s">
        <v>235</v>
      </c>
      <c r="E71" s="86" t="s">
        <v>187</v>
      </c>
      <c r="F71" s="92">
        <v>0.03</v>
      </c>
      <c r="G71" s="93">
        <v>100</v>
      </c>
      <c r="H71" s="93">
        <f t="shared" si="30"/>
        <v>6</v>
      </c>
      <c r="I71" s="93">
        <f t="shared" si="17"/>
        <v>60</v>
      </c>
      <c r="J71" s="94">
        <v>1.7499016597299767E-3</v>
      </c>
      <c r="K71" s="94">
        <v>1E-4</v>
      </c>
      <c r="L71" s="95">
        <v>0.8</v>
      </c>
      <c r="M71" s="86">
        <f t="shared" si="31"/>
        <v>5</v>
      </c>
      <c r="N71" s="86">
        <f t="shared" si="32"/>
        <v>4</v>
      </c>
      <c r="O71" s="86">
        <f t="shared" si="33"/>
        <v>6</v>
      </c>
      <c r="P71" s="95">
        <v>0.7</v>
      </c>
      <c r="Q71" s="86">
        <v>20</v>
      </c>
      <c r="R71" s="86">
        <v>10</v>
      </c>
      <c r="S71" s="86">
        <v>574.55117287987389</v>
      </c>
      <c r="T71" s="87">
        <f t="shared" si="18"/>
        <v>573.54576482885159</v>
      </c>
      <c r="U71" s="86">
        <f t="shared" si="19"/>
        <v>574.4937177625859</v>
      </c>
      <c r="V71" s="88">
        <f t="shared" si="20"/>
        <v>0.94795293373431377</v>
      </c>
      <c r="W71" s="86">
        <f t="shared" si="21"/>
        <v>2</v>
      </c>
      <c r="X71" s="88">
        <f t="shared" si="22"/>
        <v>0.75836234698745109</v>
      </c>
      <c r="Y71" s="86">
        <f t="shared" si="23"/>
        <v>1.4</v>
      </c>
      <c r="Z71" s="86">
        <f t="shared" si="24"/>
        <v>0.41988684441479601</v>
      </c>
      <c r="AA71" s="86">
        <f t="shared" si="25"/>
        <v>1.0417314808554152</v>
      </c>
      <c r="AB71" s="88">
        <f t="shared" si="26"/>
        <v>60.000000000000014</v>
      </c>
      <c r="AC71" s="87">
        <f t="shared" si="27"/>
        <v>1.0000000000000002</v>
      </c>
      <c r="AD71" s="89">
        <f t="shared" si="28"/>
        <v>5.7455117287987392</v>
      </c>
      <c r="AE71" s="32"/>
      <c r="AF71" s="32"/>
      <c r="AG71" s="82">
        <v>1</v>
      </c>
      <c r="AH71" s="82">
        <f t="shared" si="29"/>
        <v>2</v>
      </c>
      <c r="AI71" s="33"/>
      <c r="AJ71" s="33"/>
      <c r="AK71" s="33"/>
      <c r="AL71" s="33"/>
      <c r="AM71" s="33"/>
      <c r="AN71" s="33"/>
      <c r="AO71" s="33"/>
      <c r="AP71" s="33"/>
      <c r="AQ71" s="33"/>
      <c r="AR71" s="33"/>
      <c r="AS71" s="33"/>
      <c r="AT71" s="33"/>
      <c r="AU71" s="33"/>
      <c r="AV71" s="33"/>
      <c r="AW71" s="33"/>
      <c r="AX71" s="33"/>
      <c r="AY71" s="33"/>
      <c r="AZ71" s="33"/>
      <c r="BA71" s="33"/>
    </row>
    <row r="72" spans="1:53" ht="23.25" hidden="1" customHeight="1" x14ac:dyDescent="0.25">
      <c r="A72" s="86">
        <v>71</v>
      </c>
      <c r="B72" s="86" t="s">
        <v>81</v>
      </c>
      <c r="C72" s="86" t="s">
        <v>88</v>
      </c>
      <c r="D72" s="86" t="s">
        <v>34</v>
      </c>
      <c r="E72" s="86" t="s">
        <v>187</v>
      </c>
      <c r="F72" s="92">
        <v>0.03</v>
      </c>
      <c r="G72" s="93">
        <v>100</v>
      </c>
      <c r="H72" s="93">
        <f t="shared" si="30"/>
        <v>6</v>
      </c>
      <c r="I72" s="93">
        <f t="shared" si="17"/>
        <v>60</v>
      </c>
      <c r="J72" s="94">
        <v>4.1121841260335044E-3</v>
      </c>
      <c r="K72" s="94">
        <v>1E-4</v>
      </c>
      <c r="L72" s="95">
        <v>0.8</v>
      </c>
      <c r="M72" s="86">
        <f t="shared" si="31"/>
        <v>5</v>
      </c>
      <c r="N72" s="86">
        <f t="shared" si="32"/>
        <v>4</v>
      </c>
      <c r="O72" s="86">
        <f t="shared" si="33"/>
        <v>6</v>
      </c>
      <c r="P72" s="95">
        <v>0.7</v>
      </c>
      <c r="Q72" s="86">
        <v>20</v>
      </c>
      <c r="R72" s="86">
        <v>10</v>
      </c>
      <c r="S72" s="86">
        <v>572.45864547822589</v>
      </c>
      <c r="T72" s="87">
        <f t="shared" si="18"/>
        <v>570.10459012347962</v>
      </c>
      <c r="U72" s="86">
        <f t="shared" si="19"/>
        <v>572.40139961367811</v>
      </c>
      <c r="V72" s="88">
        <f t="shared" si="20"/>
        <v>2.2968094901984841</v>
      </c>
      <c r="W72" s="86">
        <f t="shared" si="21"/>
        <v>2</v>
      </c>
      <c r="X72" s="88">
        <f t="shared" si="22"/>
        <v>1.8374475921587874</v>
      </c>
      <c r="Y72" s="86">
        <f t="shared" si="23"/>
        <v>1.4</v>
      </c>
      <c r="Z72" s="86">
        <f t="shared" si="24"/>
        <v>1.0173501813663819</v>
      </c>
      <c r="AA72" s="86">
        <f t="shared" si="25"/>
        <v>1.0417314808554152</v>
      </c>
      <c r="AB72" s="88">
        <f t="shared" si="26"/>
        <v>60.000000000000028</v>
      </c>
      <c r="AC72" s="87">
        <f t="shared" si="27"/>
        <v>1.0000000000000004</v>
      </c>
      <c r="AD72" s="89">
        <f t="shared" si="28"/>
        <v>5.7245864547822585</v>
      </c>
      <c r="AE72" s="32"/>
      <c r="AF72" s="32"/>
      <c r="AG72" s="82">
        <v>1</v>
      </c>
      <c r="AH72" s="82">
        <f t="shared" si="29"/>
        <v>2</v>
      </c>
      <c r="AI72" s="33"/>
      <c r="AJ72" s="33"/>
      <c r="AK72" s="33"/>
      <c r="AL72" s="33"/>
      <c r="AM72" s="33"/>
      <c r="AN72" s="33"/>
      <c r="AO72" s="33"/>
      <c r="AP72" s="33"/>
      <c r="AQ72" s="33"/>
      <c r="AR72" s="33"/>
      <c r="AS72" s="33"/>
      <c r="AT72" s="33"/>
      <c r="AU72" s="33"/>
      <c r="AV72" s="33"/>
      <c r="AW72" s="33"/>
      <c r="AX72" s="33"/>
      <c r="AY72" s="33"/>
      <c r="AZ72" s="33"/>
      <c r="BA72" s="33"/>
    </row>
    <row r="73" spans="1:53" ht="23.25" hidden="1" customHeight="1" x14ac:dyDescent="0.25">
      <c r="A73" s="86">
        <v>72</v>
      </c>
      <c r="B73" s="86" t="s">
        <v>81</v>
      </c>
      <c r="C73" s="86" t="s">
        <v>89</v>
      </c>
      <c r="D73" s="86" t="s">
        <v>40</v>
      </c>
      <c r="E73" s="86" t="s">
        <v>187</v>
      </c>
      <c r="F73" s="92">
        <v>0.03</v>
      </c>
      <c r="G73" s="93">
        <v>100</v>
      </c>
      <c r="H73" s="93">
        <f t="shared" si="30"/>
        <v>6</v>
      </c>
      <c r="I73" s="93">
        <f t="shared" si="17"/>
        <v>60</v>
      </c>
      <c r="J73" s="94">
        <v>1.9798028971068555E-3</v>
      </c>
      <c r="K73" s="94">
        <v>1E-4</v>
      </c>
      <c r="L73" s="95">
        <v>0.8</v>
      </c>
      <c r="M73" s="86">
        <f t="shared" si="31"/>
        <v>5</v>
      </c>
      <c r="N73" s="86">
        <f t="shared" si="32"/>
        <v>4</v>
      </c>
      <c r="O73" s="86">
        <f t="shared" si="33"/>
        <v>6</v>
      </c>
      <c r="P73" s="95">
        <v>0.7</v>
      </c>
      <c r="Q73" s="86">
        <v>20</v>
      </c>
      <c r="R73" s="86">
        <v>10</v>
      </c>
      <c r="S73" s="86">
        <v>574.34685293480186</v>
      </c>
      <c r="T73" s="87">
        <f t="shared" si="18"/>
        <v>573.20975937141736</v>
      </c>
      <c r="U73" s="86">
        <f t="shared" si="19"/>
        <v>574.28941824950834</v>
      </c>
      <c r="V73" s="88">
        <f t="shared" si="20"/>
        <v>1.0796588780909815</v>
      </c>
      <c r="W73" s="86">
        <f t="shared" si="21"/>
        <v>2</v>
      </c>
      <c r="X73" s="88">
        <f t="shared" si="22"/>
        <v>0.86372710247278528</v>
      </c>
      <c r="Y73" s="86">
        <f t="shared" si="23"/>
        <v>1.4</v>
      </c>
      <c r="Z73" s="86">
        <f t="shared" si="24"/>
        <v>0.4782247548727972</v>
      </c>
      <c r="AA73" s="86">
        <f t="shared" si="25"/>
        <v>1.0417314808554152</v>
      </c>
      <c r="AB73" s="88">
        <f t="shared" si="26"/>
        <v>59.999999999999964</v>
      </c>
      <c r="AC73" s="87">
        <f t="shared" si="27"/>
        <v>0.99999999999999944</v>
      </c>
      <c r="AD73" s="89">
        <f t="shared" si="28"/>
        <v>5.7434685293480188</v>
      </c>
      <c r="AE73" s="32"/>
      <c r="AF73" s="32"/>
      <c r="AG73" s="82">
        <v>1</v>
      </c>
      <c r="AH73" s="82">
        <f t="shared" si="29"/>
        <v>2</v>
      </c>
      <c r="AI73" s="33"/>
      <c r="AJ73" s="33"/>
      <c r="AK73" s="33"/>
      <c r="AL73" s="33"/>
      <c r="AM73" s="33"/>
      <c r="AN73" s="33"/>
      <c r="AO73" s="33"/>
      <c r="AP73" s="33"/>
      <c r="AQ73" s="33"/>
      <c r="AR73" s="33"/>
      <c r="AS73" s="33"/>
      <c r="AT73" s="33"/>
      <c r="AU73" s="33"/>
      <c r="AV73" s="33"/>
      <c r="AW73" s="33"/>
      <c r="AX73" s="33"/>
      <c r="AY73" s="33"/>
      <c r="AZ73" s="33"/>
      <c r="BA73" s="33"/>
    </row>
    <row r="74" spans="1:53" ht="23.25" hidden="1" customHeight="1" x14ac:dyDescent="0.25">
      <c r="A74" s="86">
        <v>73</v>
      </c>
      <c r="B74" s="86" t="s">
        <v>81</v>
      </c>
      <c r="C74" s="86" t="s">
        <v>90</v>
      </c>
      <c r="D74" s="86" t="s">
        <v>43</v>
      </c>
      <c r="E74" s="86" t="s">
        <v>187</v>
      </c>
      <c r="F74" s="92">
        <v>0.03</v>
      </c>
      <c r="G74" s="93">
        <v>100</v>
      </c>
      <c r="H74" s="93">
        <f t="shared" si="30"/>
        <v>6</v>
      </c>
      <c r="I74" s="93">
        <f t="shared" si="17"/>
        <v>60</v>
      </c>
      <c r="J74" s="94">
        <v>2.5529829263450468E-3</v>
      </c>
      <c r="K74" s="94">
        <v>1E-4</v>
      </c>
      <c r="L74" s="95">
        <v>0.8</v>
      </c>
      <c r="M74" s="86">
        <f t="shared" si="31"/>
        <v>5</v>
      </c>
      <c r="N74" s="86">
        <f t="shared" si="32"/>
        <v>4</v>
      </c>
      <c r="O74" s="86">
        <f t="shared" si="33"/>
        <v>6</v>
      </c>
      <c r="P74" s="95">
        <v>0.7</v>
      </c>
      <c r="Q74" s="86">
        <v>20</v>
      </c>
      <c r="R74" s="86">
        <v>20</v>
      </c>
      <c r="S74" s="86">
        <v>769.54028658268135</v>
      </c>
      <c r="T74" s="87">
        <f t="shared" si="18"/>
        <v>767.57566336990101</v>
      </c>
      <c r="U74" s="86">
        <f t="shared" si="19"/>
        <v>769.46333255402305</v>
      </c>
      <c r="V74" s="88">
        <f t="shared" si="20"/>
        <v>1.8876691841220463</v>
      </c>
      <c r="W74" s="86">
        <f t="shared" si="21"/>
        <v>2</v>
      </c>
      <c r="X74" s="88">
        <f t="shared" si="22"/>
        <v>1.5101353472976371</v>
      </c>
      <c r="Y74" s="86">
        <f t="shared" si="23"/>
        <v>1.4</v>
      </c>
      <c r="Z74" s="86">
        <f t="shared" si="24"/>
        <v>0.83612532733846212</v>
      </c>
      <c r="AA74" s="86">
        <f t="shared" si="25"/>
        <v>0.77514605586086893</v>
      </c>
      <c r="AB74" s="88">
        <f t="shared" si="26"/>
        <v>59.999999999999957</v>
      </c>
      <c r="AC74" s="87">
        <f t="shared" si="27"/>
        <v>0.99999999999999933</v>
      </c>
      <c r="AD74" s="89">
        <f t="shared" si="28"/>
        <v>7.6954028658268134</v>
      </c>
      <c r="AE74" s="32"/>
      <c r="AF74" s="32"/>
      <c r="AG74" s="82">
        <v>1</v>
      </c>
      <c r="AH74" s="82">
        <f t="shared" si="29"/>
        <v>2</v>
      </c>
      <c r="AI74" s="33"/>
      <c r="AJ74" s="33"/>
      <c r="AK74" s="33"/>
      <c r="AL74" s="33"/>
      <c r="AM74" s="33"/>
      <c r="AN74" s="33"/>
      <c r="AO74" s="33"/>
      <c r="AP74" s="33"/>
      <c r="AQ74" s="33"/>
      <c r="AR74" s="33"/>
      <c r="AS74" s="33"/>
      <c r="AT74" s="33"/>
      <c r="AU74" s="33"/>
      <c r="AV74" s="33"/>
      <c r="AW74" s="33"/>
      <c r="AX74" s="33"/>
      <c r="AY74" s="33"/>
      <c r="AZ74" s="33"/>
      <c r="BA74" s="33"/>
    </row>
    <row r="75" spans="1:53" ht="23.25" hidden="1" customHeight="1" x14ac:dyDescent="0.25">
      <c r="A75" s="86">
        <v>74</v>
      </c>
      <c r="B75" s="86" t="s">
        <v>81</v>
      </c>
      <c r="C75" s="86" t="s">
        <v>91</v>
      </c>
      <c r="D75" s="86" t="s">
        <v>46</v>
      </c>
      <c r="E75" s="86" t="s">
        <v>187</v>
      </c>
      <c r="F75" s="92">
        <v>0.03</v>
      </c>
      <c r="G75" s="93">
        <v>100</v>
      </c>
      <c r="H75" s="93">
        <f t="shared" si="30"/>
        <v>6</v>
      </c>
      <c r="I75" s="93">
        <f t="shared" si="17"/>
        <v>60</v>
      </c>
      <c r="J75" s="94">
        <v>1.3527086573354071E-4</v>
      </c>
      <c r="K75" s="94">
        <v>1E-4</v>
      </c>
      <c r="L75" s="95">
        <v>0.8</v>
      </c>
      <c r="M75" s="86">
        <f t="shared" si="31"/>
        <v>5</v>
      </c>
      <c r="N75" s="86">
        <f t="shared" si="32"/>
        <v>4</v>
      </c>
      <c r="O75" s="86">
        <f t="shared" si="33"/>
        <v>6</v>
      </c>
      <c r="P75" s="95">
        <v>0.7</v>
      </c>
      <c r="Q75" s="86">
        <v>20</v>
      </c>
      <c r="R75" s="86">
        <v>10</v>
      </c>
      <c r="S75" s="86">
        <v>575.9902483501221</v>
      </c>
      <c r="T75" s="87">
        <f t="shared" si="18"/>
        <v>575.91233365057371</v>
      </c>
      <c r="U75" s="86">
        <f t="shared" si="19"/>
        <v>575.93264932528712</v>
      </c>
      <c r="V75" s="88">
        <f t="shared" si="20"/>
        <v>2.0315674713401677E-2</v>
      </c>
      <c r="W75" s="86">
        <f t="shared" si="21"/>
        <v>2</v>
      </c>
      <c r="X75" s="88">
        <f t="shared" si="22"/>
        <v>1.6252539770721341E-2</v>
      </c>
      <c r="Y75" s="86">
        <f t="shared" si="23"/>
        <v>1.4</v>
      </c>
      <c r="Z75" s="86">
        <f t="shared" si="24"/>
        <v>8.9986372149975426E-3</v>
      </c>
      <c r="AA75" s="86">
        <f t="shared" si="25"/>
        <v>1.0417314808554152</v>
      </c>
      <c r="AB75" s="88">
        <f t="shared" si="26"/>
        <v>60.000000000000014</v>
      </c>
      <c r="AC75" s="87">
        <f t="shared" si="27"/>
        <v>1.0000000000000002</v>
      </c>
      <c r="AD75" s="89">
        <f t="shared" si="28"/>
        <v>5.7599024835012207</v>
      </c>
      <c r="AE75" s="32"/>
      <c r="AF75" s="32"/>
      <c r="AG75" s="82">
        <v>1</v>
      </c>
      <c r="AH75" s="82">
        <f t="shared" si="29"/>
        <v>2</v>
      </c>
      <c r="AI75" s="33"/>
      <c r="AJ75" s="33"/>
      <c r="AK75" s="33"/>
      <c r="AL75" s="33"/>
      <c r="AM75" s="33"/>
      <c r="AN75" s="33"/>
      <c r="AO75" s="33"/>
      <c r="AP75" s="33"/>
      <c r="AQ75" s="33"/>
      <c r="AR75" s="33"/>
      <c r="AS75" s="33"/>
      <c r="AT75" s="33"/>
      <c r="AU75" s="33"/>
      <c r="AV75" s="33"/>
      <c r="AW75" s="33"/>
      <c r="AX75" s="33"/>
      <c r="AY75" s="33"/>
      <c r="AZ75" s="33"/>
      <c r="BA75" s="33"/>
    </row>
    <row r="76" spans="1:53" ht="23.25" hidden="1" customHeight="1" x14ac:dyDescent="0.25">
      <c r="A76" s="86">
        <v>75</v>
      </c>
      <c r="B76" s="86" t="s">
        <v>92</v>
      </c>
      <c r="C76" s="86" t="s">
        <v>94</v>
      </c>
      <c r="D76" s="86" t="s">
        <v>16</v>
      </c>
      <c r="E76" s="86" t="s">
        <v>187</v>
      </c>
      <c r="F76" s="92">
        <v>0.03</v>
      </c>
      <c r="G76" s="93">
        <v>100</v>
      </c>
      <c r="H76" s="93">
        <f t="shared" si="30"/>
        <v>6</v>
      </c>
      <c r="I76" s="93">
        <f t="shared" si="17"/>
        <v>60</v>
      </c>
      <c r="J76" s="94">
        <v>1.5038179283404219E-5</v>
      </c>
      <c r="K76" s="94">
        <v>1E-4</v>
      </c>
      <c r="L76" s="95">
        <v>0.8</v>
      </c>
      <c r="M76" s="86">
        <f t="shared" si="31"/>
        <v>5</v>
      </c>
      <c r="N76" s="86">
        <f t="shared" si="32"/>
        <v>4</v>
      </c>
      <c r="O76" s="86">
        <f t="shared" si="33"/>
        <v>6</v>
      </c>
      <c r="P76" s="95">
        <v>0.7</v>
      </c>
      <c r="Q76" s="86">
        <v>20</v>
      </c>
      <c r="R76" s="86">
        <v>10</v>
      </c>
      <c r="S76" s="86">
        <v>576.09769683944296</v>
      </c>
      <c r="T76" s="87">
        <f t="shared" si="18"/>
        <v>576.08903337899312</v>
      </c>
      <c r="U76" s="86">
        <f t="shared" si="19"/>
        <v>576.04008706975901</v>
      </c>
      <c r="V76" s="88">
        <f t="shared" si="20"/>
        <v>-4.8946309234111141E-2</v>
      </c>
      <c r="W76" s="86">
        <f t="shared" si="21"/>
        <v>2</v>
      </c>
      <c r="X76" s="88">
        <f t="shared" si="22"/>
        <v>-3.9157047387288917E-2</v>
      </c>
      <c r="Y76" s="86">
        <f t="shared" si="23"/>
        <v>1.4</v>
      </c>
      <c r="Z76" s="86">
        <f t="shared" si="24"/>
        <v>-2.1680307743867248E-2</v>
      </c>
      <c r="AA76" s="86">
        <f t="shared" si="25"/>
        <v>1.0417314808554152</v>
      </c>
      <c r="AB76" s="88">
        <f t="shared" si="26"/>
        <v>60.000000000000007</v>
      </c>
      <c r="AC76" s="87">
        <f t="shared" si="27"/>
        <v>1.0000000000000002</v>
      </c>
      <c r="AD76" s="89">
        <f t="shared" si="28"/>
        <v>5.7609769683944299</v>
      </c>
      <c r="AE76" s="32"/>
      <c r="AF76" s="32"/>
      <c r="AG76" s="82">
        <v>1</v>
      </c>
      <c r="AH76" s="82">
        <f t="shared" si="29"/>
        <v>2</v>
      </c>
      <c r="AI76" s="33"/>
      <c r="AJ76" s="33"/>
      <c r="AK76" s="33"/>
      <c r="AL76" s="33"/>
      <c r="AM76" s="33"/>
      <c r="AN76" s="33"/>
      <c r="AO76" s="33"/>
      <c r="AP76" s="33"/>
      <c r="AQ76" s="33"/>
      <c r="AR76" s="33"/>
      <c r="AS76" s="33"/>
      <c r="AT76" s="33"/>
      <c r="AU76" s="33"/>
      <c r="AV76" s="33"/>
      <c r="AW76" s="33"/>
      <c r="AX76" s="33"/>
      <c r="AY76" s="33"/>
      <c r="AZ76" s="33"/>
      <c r="BA76" s="33"/>
    </row>
    <row r="77" spans="1:53" ht="23.25" hidden="1" customHeight="1" x14ac:dyDescent="0.25">
      <c r="A77" s="86">
        <v>76</v>
      </c>
      <c r="B77" s="86" t="s">
        <v>92</v>
      </c>
      <c r="C77" s="86" t="s">
        <v>95</v>
      </c>
      <c r="D77" s="86" t="s">
        <v>18</v>
      </c>
      <c r="E77" s="86" t="s">
        <v>187</v>
      </c>
      <c r="F77" s="92">
        <v>0.03</v>
      </c>
      <c r="G77" s="93">
        <v>100</v>
      </c>
      <c r="H77" s="93">
        <f t="shared" si="30"/>
        <v>6</v>
      </c>
      <c r="I77" s="93">
        <f t="shared" si="17"/>
        <v>60</v>
      </c>
      <c r="J77" s="94">
        <v>7.4652777777777776E-2</v>
      </c>
      <c r="K77" s="94">
        <v>1E-4</v>
      </c>
      <c r="L77" s="95">
        <v>0.8</v>
      </c>
      <c r="M77" s="86">
        <f t="shared" si="31"/>
        <v>5</v>
      </c>
      <c r="N77" s="86">
        <f t="shared" si="32"/>
        <v>4</v>
      </c>
      <c r="O77" s="86">
        <f t="shared" si="33"/>
        <v>6</v>
      </c>
      <c r="P77" s="95">
        <v>0.7</v>
      </c>
      <c r="Q77" s="86">
        <v>20</v>
      </c>
      <c r="R77" s="86">
        <v>10</v>
      </c>
      <c r="S77" s="86">
        <v>516.30755416343322</v>
      </c>
      <c r="T77" s="87">
        <f t="shared" si="18"/>
        <v>477.7637610574825</v>
      </c>
      <c r="U77" s="86">
        <f t="shared" si="19"/>
        <v>516.25592340801688</v>
      </c>
      <c r="V77" s="88">
        <f t="shared" si="20"/>
        <v>38.492162350534386</v>
      </c>
      <c r="W77" s="86">
        <f t="shared" si="21"/>
        <v>2</v>
      </c>
      <c r="X77" s="88">
        <f t="shared" si="22"/>
        <v>30.793729880427509</v>
      </c>
      <c r="Y77" s="86">
        <f t="shared" si="23"/>
        <v>1.4</v>
      </c>
      <c r="Z77" s="86">
        <f t="shared" si="24"/>
        <v>17.04974161575598</v>
      </c>
      <c r="AA77" s="86">
        <f t="shared" si="25"/>
        <v>1.0417314808554152</v>
      </c>
      <c r="AB77" s="88">
        <f t="shared" si="26"/>
        <v>59.999999999999986</v>
      </c>
      <c r="AC77" s="87">
        <f t="shared" si="27"/>
        <v>0.99999999999999978</v>
      </c>
      <c r="AD77" s="89">
        <f t="shared" si="28"/>
        <v>5.1630755416343321</v>
      </c>
      <c r="AE77" s="32"/>
      <c r="AF77" s="32"/>
      <c r="AG77" s="82">
        <v>1</v>
      </c>
      <c r="AH77" s="82">
        <f t="shared" si="29"/>
        <v>2</v>
      </c>
      <c r="AI77" s="33"/>
      <c r="AJ77" s="33"/>
      <c r="AK77" s="33"/>
      <c r="AL77" s="33"/>
      <c r="AM77" s="33"/>
      <c r="AN77" s="33"/>
      <c r="AO77" s="33"/>
      <c r="AP77" s="33"/>
      <c r="AQ77" s="33"/>
      <c r="AR77" s="33"/>
      <c r="AS77" s="33"/>
      <c r="AT77" s="33"/>
      <c r="AU77" s="33"/>
      <c r="AV77" s="33"/>
      <c r="AW77" s="33"/>
      <c r="AX77" s="33"/>
      <c r="AY77" s="33"/>
      <c r="AZ77" s="33"/>
      <c r="BA77" s="33"/>
    </row>
    <row r="78" spans="1:53" ht="23.25" hidden="1" customHeight="1" x14ac:dyDescent="0.25">
      <c r="A78" s="86">
        <v>77</v>
      </c>
      <c r="B78" s="86" t="s">
        <v>92</v>
      </c>
      <c r="C78" s="86" t="s">
        <v>96</v>
      </c>
      <c r="D78" s="86" t="s">
        <v>20</v>
      </c>
      <c r="E78" s="86" t="s">
        <v>187</v>
      </c>
      <c r="F78" s="92">
        <v>0.03</v>
      </c>
      <c r="G78" s="93">
        <v>100</v>
      </c>
      <c r="H78" s="93">
        <f t="shared" si="30"/>
        <v>6</v>
      </c>
      <c r="I78" s="93">
        <f t="shared" si="17"/>
        <v>60</v>
      </c>
      <c r="J78" s="96">
        <v>1.7637880409803833E-4</v>
      </c>
      <c r="K78" s="94">
        <v>1E-4</v>
      </c>
      <c r="L78" s="95">
        <v>0.8</v>
      </c>
      <c r="M78" s="86">
        <f t="shared" si="31"/>
        <v>5</v>
      </c>
      <c r="N78" s="86">
        <f t="shared" si="32"/>
        <v>4</v>
      </c>
      <c r="O78" s="86">
        <f t="shared" si="33"/>
        <v>6</v>
      </c>
      <c r="P78" s="95">
        <v>0.7</v>
      </c>
      <c r="Q78" s="86">
        <v>20</v>
      </c>
      <c r="R78" s="86">
        <v>10</v>
      </c>
      <c r="S78" s="86">
        <v>575.95352056339436</v>
      </c>
      <c r="T78" s="87">
        <f t="shared" si="18"/>
        <v>575.85193457022137</v>
      </c>
      <c r="U78" s="86">
        <f t="shared" si="19"/>
        <v>575.89592521133807</v>
      </c>
      <c r="V78" s="88">
        <f t="shared" si="20"/>
        <v>4.3990641116693041E-2</v>
      </c>
      <c r="W78" s="86">
        <f t="shared" si="21"/>
        <v>2</v>
      </c>
      <c r="X78" s="88">
        <f t="shared" si="22"/>
        <v>3.5192512893354434E-2</v>
      </c>
      <c r="Y78" s="86">
        <f t="shared" si="23"/>
        <v>1.4</v>
      </c>
      <c r="Z78" s="86">
        <f t="shared" si="24"/>
        <v>1.9485241117940335E-2</v>
      </c>
      <c r="AA78" s="86">
        <f t="shared" si="25"/>
        <v>1.0417314808554152</v>
      </c>
      <c r="AB78" s="88">
        <f t="shared" si="26"/>
        <v>60.000000000000007</v>
      </c>
      <c r="AC78" s="87">
        <f t="shared" si="27"/>
        <v>1.0000000000000002</v>
      </c>
      <c r="AD78" s="89">
        <f t="shared" si="28"/>
        <v>5.7595352056339433</v>
      </c>
      <c r="AE78" s="32"/>
      <c r="AF78" s="32"/>
      <c r="AG78" s="82">
        <v>1</v>
      </c>
      <c r="AH78" s="82">
        <f t="shared" si="29"/>
        <v>2</v>
      </c>
      <c r="AI78" s="33"/>
      <c r="AJ78" s="33"/>
      <c r="AK78" s="33"/>
      <c r="AL78" s="33"/>
      <c r="AM78" s="33"/>
      <c r="AN78" s="33"/>
      <c r="AO78" s="33"/>
      <c r="AP78" s="33"/>
      <c r="AQ78" s="33"/>
      <c r="AR78" s="33"/>
      <c r="AS78" s="33"/>
      <c r="AT78" s="33"/>
      <c r="AU78" s="33"/>
      <c r="AV78" s="33"/>
      <c r="AW78" s="33"/>
      <c r="AX78" s="33"/>
      <c r="AY78" s="33"/>
      <c r="AZ78" s="33"/>
      <c r="BA78" s="33"/>
    </row>
    <row r="79" spans="1:53" ht="23.25" hidden="1" customHeight="1" x14ac:dyDescent="0.25">
      <c r="A79" s="86">
        <v>78</v>
      </c>
      <c r="B79" s="86" t="s">
        <v>92</v>
      </c>
      <c r="C79" s="86" t="s">
        <v>249</v>
      </c>
      <c r="D79" s="86" t="s">
        <v>222</v>
      </c>
      <c r="E79" s="86" t="s">
        <v>187</v>
      </c>
      <c r="F79" s="92">
        <v>0.03</v>
      </c>
      <c r="G79" s="93">
        <v>100</v>
      </c>
      <c r="H79" s="93">
        <f t="shared" si="30"/>
        <v>6</v>
      </c>
      <c r="I79" s="93">
        <f t="shared" si="17"/>
        <v>60</v>
      </c>
      <c r="J79" s="96">
        <v>1.1789695872604488E-3</v>
      </c>
      <c r="K79" s="94">
        <v>1E-4</v>
      </c>
      <c r="L79" s="95">
        <v>0.8</v>
      </c>
      <c r="M79" s="86">
        <f t="shared" si="31"/>
        <v>5</v>
      </c>
      <c r="N79" s="86">
        <f t="shared" si="32"/>
        <v>5</v>
      </c>
      <c r="O79" s="86">
        <f t="shared" si="33"/>
        <v>7</v>
      </c>
      <c r="P79" s="95">
        <v>0.7</v>
      </c>
      <c r="Q79" s="86">
        <v>20</v>
      </c>
      <c r="R79" s="86">
        <v>10</v>
      </c>
      <c r="S79" s="86">
        <v>574.79591905314044</v>
      </c>
      <c r="T79" s="87">
        <f t="shared" si="18"/>
        <v>574.11825214569535</v>
      </c>
      <c r="U79" s="86">
        <f t="shared" si="19"/>
        <v>574.73843946123509</v>
      </c>
      <c r="V79" s="88">
        <f t="shared" si="20"/>
        <v>0.62018731553973794</v>
      </c>
      <c r="W79" s="86">
        <f t="shared" si="21"/>
        <v>2</v>
      </c>
      <c r="X79" s="88">
        <f t="shared" si="22"/>
        <v>0.49614985243179038</v>
      </c>
      <c r="Y79" s="86">
        <f t="shared" si="23"/>
        <v>1.4</v>
      </c>
      <c r="Z79" s="86">
        <f t="shared" si="24"/>
        <v>0.27470614373461033</v>
      </c>
      <c r="AA79" s="86">
        <f t="shared" si="25"/>
        <v>1.0417314808554152</v>
      </c>
      <c r="AB79" s="88">
        <f t="shared" si="26"/>
        <v>60.000000000000021</v>
      </c>
      <c r="AC79" s="87">
        <f t="shared" si="27"/>
        <v>1.0000000000000004</v>
      </c>
      <c r="AD79" s="89">
        <f t="shared" si="28"/>
        <v>5.7479591905314047</v>
      </c>
      <c r="AE79" s="32"/>
      <c r="AF79" s="32"/>
      <c r="AG79" s="82">
        <v>0</v>
      </c>
      <c r="AH79" s="82">
        <f t="shared" si="29"/>
        <v>2</v>
      </c>
      <c r="AI79" s="33"/>
      <c r="AJ79" s="33"/>
      <c r="AK79" s="33"/>
      <c r="AL79" s="33"/>
      <c r="AM79" s="33"/>
      <c r="AN79" s="33"/>
      <c r="AO79" s="33"/>
      <c r="AP79" s="33"/>
      <c r="AQ79" s="33"/>
      <c r="AR79" s="33"/>
      <c r="AS79" s="33"/>
      <c r="AT79" s="33"/>
      <c r="AU79" s="33"/>
      <c r="AV79" s="33"/>
      <c r="AW79" s="33"/>
      <c r="AX79" s="33"/>
      <c r="AY79" s="33"/>
      <c r="AZ79" s="33"/>
      <c r="BA79" s="33"/>
    </row>
    <row r="80" spans="1:53" ht="23.25" hidden="1" customHeight="1" x14ac:dyDescent="0.25">
      <c r="A80" s="86">
        <v>79</v>
      </c>
      <c r="B80" s="86" t="s">
        <v>92</v>
      </c>
      <c r="C80" s="86" t="s">
        <v>285</v>
      </c>
      <c r="D80" s="86" t="s">
        <v>300</v>
      </c>
      <c r="E80" s="86" t="s">
        <v>187</v>
      </c>
      <c r="F80" s="92">
        <v>0.03</v>
      </c>
      <c r="G80" s="93">
        <v>100</v>
      </c>
      <c r="H80" s="93">
        <f t="shared" si="30"/>
        <v>6</v>
      </c>
      <c r="I80" s="93">
        <f t="shared" si="17"/>
        <v>60</v>
      </c>
      <c r="J80" s="96">
        <v>5.597791579239499E-4</v>
      </c>
      <c r="K80" s="94">
        <v>1E-4</v>
      </c>
      <c r="L80" s="95">
        <v>0.8</v>
      </c>
      <c r="M80" s="86">
        <f t="shared" si="31"/>
        <v>5</v>
      </c>
      <c r="N80" s="86">
        <f t="shared" si="32"/>
        <v>4</v>
      </c>
      <c r="O80" s="86">
        <f t="shared" si="33"/>
        <v>6</v>
      </c>
      <c r="P80" s="95">
        <v>0.7</v>
      </c>
      <c r="Q80" s="86">
        <v>20</v>
      </c>
      <c r="R80" s="86">
        <v>10</v>
      </c>
      <c r="S80" s="86">
        <v>575.61119788316091</v>
      </c>
      <c r="T80" s="87">
        <f t="shared" si="18"/>
        <v>575.28898273151833</v>
      </c>
      <c r="U80" s="86">
        <f t="shared" si="19"/>
        <v>575.55363676337265</v>
      </c>
      <c r="V80" s="88">
        <f t="shared" si="20"/>
        <v>0.26465403185432024</v>
      </c>
      <c r="W80" s="86">
        <f t="shared" si="21"/>
        <v>2</v>
      </c>
      <c r="X80" s="88">
        <f t="shared" si="22"/>
        <v>0.21172322548345621</v>
      </c>
      <c r="Y80" s="86">
        <f t="shared" si="23"/>
        <v>1.4</v>
      </c>
      <c r="Z80" s="86">
        <f t="shared" si="24"/>
        <v>0.11722601654831608</v>
      </c>
      <c r="AA80" s="86">
        <f t="shared" si="25"/>
        <v>1.0417314808554152</v>
      </c>
      <c r="AB80" s="88">
        <f t="shared" si="26"/>
        <v>59.999999999999993</v>
      </c>
      <c r="AC80" s="87">
        <f t="shared" si="27"/>
        <v>0.99999999999999989</v>
      </c>
      <c r="AD80" s="89">
        <f t="shared" si="28"/>
        <v>5.7561119788316093</v>
      </c>
      <c r="AE80" s="32"/>
      <c r="AF80" s="32"/>
      <c r="AG80" s="82">
        <v>1</v>
      </c>
      <c r="AH80" s="82">
        <f t="shared" si="29"/>
        <v>2</v>
      </c>
      <c r="AI80" s="33"/>
      <c r="AJ80" s="33"/>
      <c r="AK80" s="33"/>
      <c r="AL80" s="33"/>
      <c r="AM80" s="33"/>
      <c r="AN80" s="33"/>
      <c r="AO80" s="33"/>
      <c r="AP80" s="33"/>
      <c r="AQ80" s="33"/>
      <c r="AR80" s="33"/>
      <c r="AS80" s="33"/>
      <c r="AT80" s="33"/>
      <c r="AU80" s="33"/>
      <c r="AV80" s="33"/>
      <c r="AW80" s="33"/>
      <c r="AX80" s="33"/>
      <c r="AY80" s="33"/>
      <c r="AZ80" s="33"/>
      <c r="BA80" s="33"/>
    </row>
    <row r="81" spans="1:54" s="11" customFormat="1" ht="23.25" hidden="1" customHeight="1" x14ac:dyDescent="0.25">
      <c r="A81" s="86">
        <v>80</v>
      </c>
      <c r="B81" s="86" t="s">
        <v>92</v>
      </c>
      <c r="C81" s="86" t="s">
        <v>286</v>
      </c>
      <c r="D81" s="86" t="s">
        <v>301</v>
      </c>
      <c r="E81" s="86" t="s">
        <v>187</v>
      </c>
      <c r="F81" s="92">
        <v>0.03</v>
      </c>
      <c r="G81" s="93">
        <v>100</v>
      </c>
      <c r="H81" s="93">
        <f t="shared" si="30"/>
        <v>6</v>
      </c>
      <c r="I81" s="93">
        <f t="shared" si="17"/>
        <v>60</v>
      </c>
      <c r="J81" s="96">
        <v>5.597791579239499E-4</v>
      </c>
      <c r="K81" s="94">
        <v>1E-4</v>
      </c>
      <c r="L81" s="95">
        <v>0.8</v>
      </c>
      <c r="M81" s="86">
        <f t="shared" si="31"/>
        <v>5</v>
      </c>
      <c r="N81" s="86">
        <f t="shared" si="32"/>
        <v>4</v>
      </c>
      <c r="O81" s="86">
        <f t="shared" si="33"/>
        <v>6</v>
      </c>
      <c r="P81" s="95">
        <v>0.7</v>
      </c>
      <c r="Q81" s="86">
        <v>20</v>
      </c>
      <c r="R81" s="86">
        <v>10</v>
      </c>
      <c r="S81" s="86">
        <v>575.61119788316091</v>
      </c>
      <c r="T81" s="87">
        <f t="shared" si="18"/>
        <v>575.28898273151833</v>
      </c>
      <c r="U81" s="86">
        <f t="shared" si="19"/>
        <v>575.55363676337265</v>
      </c>
      <c r="V81" s="88">
        <f t="shared" si="20"/>
        <v>0.26465403185432024</v>
      </c>
      <c r="W81" s="86">
        <f t="shared" si="21"/>
        <v>2</v>
      </c>
      <c r="X81" s="88">
        <f t="shared" si="22"/>
        <v>0.21172322548345621</v>
      </c>
      <c r="Y81" s="86">
        <f t="shared" si="23"/>
        <v>1.4</v>
      </c>
      <c r="Z81" s="86">
        <f t="shared" si="24"/>
        <v>0.11722601654831608</v>
      </c>
      <c r="AA81" s="86">
        <f t="shared" si="25"/>
        <v>1.0417314808554152</v>
      </c>
      <c r="AB81" s="88">
        <f t="shared" si="26"/>
        <v>59.999999999999993</v>
      </c>
      <c r="AC81" s="87">
        <f t="shared" si="27"/>
        <v>0.99999999999999989</v>
      </c>
      <c r="AD81" s="89">
        <f t="shared" si="28"/>
        <v>5.7561119788316093</v>
      </c>
      <c r="AE81" s="32"/>
      <c r="AF81" s="32"/>
      <c r="AG81" s="82">
        <v>1</v>
      </c>
      <c r="AH81" s="82">
        <f t="shared" si="29"/>
        <v>2</v>
      </c>
      <c r="AI81" s="33"/>
      <c r="AJ81" s="33"/>
      <c r="AK81" s="33"/>
      <c r="AL81" s="33"/>
      <c r="AM81" s="33"/>
      <c r="AN81" s="33"/>
      <c r="AO81" s="33"/>
      <c r="AP81" s="33"/>
      <c r="AQ81" s="33"/>
      <c r="AR81" s="33"/>
      <c r="AS81" s="33"/>
      <c r="AT81" s="33"/>
      <c r="AU81" s="33"/>
      <c r="AV81" s="33"/>
      <c r="AW81" s="33"/>
      <c r="AX81" s="33"/>
      <c r="AY81" s="33"/>
      <c r="AZ81" s="33"/>
      <c r="BA81" s="33"/>
      <c r="BB81" s="71"/>
    </row>
    <row r="82" spans="1:54" ht="23.25" hidden="1" customHeight="1" x14ac:dyDescent="0.25">
      <c r="A82" s="86">
        <v>81</v>
      </c>
      <c r="B82" s="86" t="s">
        <v>92</v>
      </c>
      <c r="C82" s="86" t="s">
        <v>97</v>
      </c>
      <c r="D82" s="86" t="s">
        <v>22</v>
      </c>
      <c r="E82" s="86" t="s">
        <v>187</v>
      </c>
      <c r="F82" s="92">
        <v>0.03</v>
      </c>
      <c r="G82" s="93">
        <v>100</v>
      </c>
      <c r="H82" s="93">
        <f t="shared" si="30"/>
        <v>6</v>
      </c>
      <c r="I82" s="93">
        <f t="shared" si="17"/>
        <v>60</v>
      </c>
      <c r="J82" s="96">
        <v>4.6261795442671043E-4</v>
      </c>
      <c r="K82" s="94">
        <v>1E-4</v>
      </c>
      <c r="L82" s="95">
        <v>0.8</v>
      </c>
      <c r="M82" s="86">
        <f t="shared" si="31"/>
        <v>5</v>
      </c>
      <c r="N82" s="86">
        <f t="shared" si="32"/>
        <v>4</v>
      </c>
      <c r="O82" s="86">
        <f t="shared" si="33"/>
        <v>6</v>
      </c>
      <c r="P82" s="95">
        <v>0.7</v>
      </c>
      <c r="Q82" s="86">
        <v>20</v>
      </c>
      <c r="R82" s="86">
        <v>10</v>
      </c>
      <c r="S82" s="86">
        <v>575.69791069436064</v>
      </c>
      <c r="T82" s="87">
        <f t="shared" si="18"/>
        <v>575.43158250454746</v>
      </c>
      <c r="U82" s="86">
        <f t="shared" si="19"/>
        <v>575.64034090329119</v>
      </c>
      <c r="V82" s="88">
        <f t="shared" si="20"/>
        <v>0.20875839874372559</v>
      </c>
      <c r="W82" s="86">
        <f t="shared" si="21"/>
        <v>2</v>
      </c>
      <c r="X82" s="88">
        <f t="shared" si="22"/>
        <v>0.16700671899498049</v>
      </c>
      <c r="Y82" s="86">
        <f t="shared" si="23"/>
        <v>1.4</v>
      </c>
      <c r="Z82" s="86">
        <f t="shared" si="24"/>
        <v>9.2467571093731132E-2</v>
      </c>
      <c r="AA82" s="86">
        <f t="shared" si="25"/>
        <v>1.0417314808554152</v>
      </c>
      <c r="AB82" s="88">
        <f t="shared" si="26"/>
        <v>59.999999999999972</v>
      </c>
      <c r="AC82" s="87">
        <f t="shared" si="27"/>
        <v>0.99999999999999956</v>
      </c>
      <c r="AD82" s="89">
        <f t="shared" si="28"/>
        <v>5.7569791069436063</v>
      </c>
      <c r="AE82" s="32"/>
      <c r="AF82" s="32"/>
      <c r="AG82" s="82">
        <v>1</v>
      </c>
      <c r="AH82" s="82">
        <f t="shared" si="29"/>
        <v>2</v>
      </c>
      <c r="AI82" s="33"/>
      <c r="AJ82" s="33"/>
      <c r="AK82" s="33"/>
      <c r="AL82" s="33"/>
      <c r="AM82" s="33"/>
      <c r="AN82" s="33"/>
      <c r="AO82" s="33"/>
      <c r="AP82" s="33"/>
      <c r="AQ82" s="33"/>
      <c r="AR82" s="33"/>
      <c r="AS82" s="33"/>
      <c r="AT82" s="33"/>
      <c r="AU82" s="33"/>
      <c r="AV82" s="33"/>
      <c r="AW82" s="33"/>
      <c r="AX82" s="33"/>
      <c r="AY82" s="33"/>
      <c r="AZ82" s="33"/>
      <c r="BA82" s="33"/>
    </row>
    <row r="83" spans="1:54" ht="23.25" hidden="1" customHeight="1" x14ac:dyDescent="0.25">
      <c r="A83" s="86">
        <v>82</v>
      </c>
      <c r="B83" s="86" t="s">
        <v>92</v>
      </c>
      <c r="C83" s="86" t="s">
        <v>98</v>
      </c>
      <c r="D83" s="86" t="s">
        <v>24</v>
      </c>
      <c r="E83" s="86" t="s">
        <v>187</v>
      </c>
      <c r="F83" s="92">
        <v>0.03</v>
      </c>
      <c r="G83" s="93">
        <v>100</v>
      </c>
      <c r="H83" s="93">
        <f t="shared" si="30"/>
        <v>6</v>
      </c>
      <c r="I83" s="93">
        <f t="shared" si="17"/>
        <v>60</v>
      </c>
      <c r="J83" s="96">
        <v>1.9108785381725181E-4</v>
      </c>
      <c r="K83" s="94">
        <v>1E-4</v>
      </c>
      <c r="L83" s="95">
        <v>0.8</v>
      </c>
      <c r="M83" s="86">
        <f t="shared" si="31"/>
        <v>5</v>
      </c>
      <c r="N83" s="86">
        <f t="shared" si="32"/>
        <v>5</v>
      </c>
      <c r="O83" s="86">
        <f t="shared" si="33"/>
        <v>7</v>
      </c>
      <c r="P83" s="95">
        <v>0.7</v>
      </c>
      <c r="Q83" s="86">
        <v>20</v>
      </c>
      <c r="R83" s="86">
        <v>10</v>
      </c>
      <c r="S83" s="86">
        <v>575.91807541328126</v>
      </c>
      <c r="T83" s="87">
        <f t="shared" si="18"/>
        <v>575.80802446427595</v>
      </c>
      <c r="U83" s="86">
        <f t="shared" si="19"/>
        <v>575.86048360573989</v>
      </c>
      <c r="V83" s="88">
        <f t="shared" si="20"/>
        <v>5.2459141463941705E-2</v>
      </c>
      <c r="W83" s="86">
        <f t="shared" si="21"/>
        <v>2</v>
      </c>
      <c r="X83" s="88">
        <f t="shared" si="22"/>
        <v>4.1967313171153368E-2</v>
      </c>
      <c r="Y83" s="86">
        <f t="shared" si="23"/>
        <v>1.4</v>
      </c>
      <c r="Z83" s="86">
        <f t="shared" si="24"/>
        <v>2.3236283771212451E-2</v>
      </c>
      <c r="AA83" s="86">
        <f t="shared" si="25"/>
        <v>1.0417314808554152</v>
      </c>
      <c r="AB83" s="88">
        <f t="shared" si="26"/>
        <v>59.999999999999979</v>
      </c>
      <c r="AC83" s="87">
        <f t="shared" si="27"/>
        <v>0.99999999999999967</v>
      </c>
      <c r="AD83" s="89">
        <f t="shared" si="28"/>
        <v>5.7591807541328128</v>
      </c>
      <c r="AE83" s="32"/>
      <c r="AF83" s="32"/>
      <c r="AG83" s="82">
        <v>0</v>
      </c>
      <c r="AH83" s="82">
        <f t="shared" si="29"/>
        <v>2</v>
      </c>
      <c r="AI83" s="33"/>
      <c r="AJ83" s="33"/>
      <c r="AK83" s="33"/>
      <c r="AL83" s="33"/>
      <c r="AM83" s="33"/>
      <c r="AN83" s="33"/>
      <c r="AO83" s="33"/>
      <c r="AP83" s="33"/>
      <c r="AQ83" s="33"/>
      <c r="AR83" s="33"/>
      <c r="AS83" s="33"/>
      <c r="AT83" s="33"/>
      <c r="AU83" s="33"/>
      <c r="AV83" s="33"/>
      <c r="AW83" s="33"/>
      <c r="AX83" s="33"/>
      <c r="AY83" s="33"/>
      <c r="AZ83" s="33"/>
      <c r="BA83" s="33"/>
    </row>
    <row r="84" spans="1:54" ht="23.25" hidden="1" customHeight="1" x14ac:dyDescent="0.25">
      <c r="A84" s="86">
        <v>83</v>
      </c>
      <c r="B84" s="86" t="s">
        <v>92</v>
      </c>
      <c r="C84" s="86" t="s">
        <v>99</v>
      </c>
      <c r="D84" s="86" t="s">
        <v>26</v>
      </c>
      <c r="E84" s="86" t="s">
        <v>187</v>
      </c>
      <c r="F84" s="92">
        <v>0.03</v>
      </c>
      <c r="G84" s="93">
        <v>100</v>
      </c>
      <c r="H84" s="93">
        <f t="shared" si="30"/>
        <v>6</v>
      </c>
      <c r="I84" s="93">
        <f t="shared" si="17"/>
        <v>60</v>
      </c>
      <c r="J84" s="96">
        <v>0</v>
      </c>
      <c r="K84" s="94">
        <v>1E-4</v>
      </c>
      <c r="L84" s="95">
        <v>0.8</v>
      </c>
      <c r="M84" s="86">
        <f t="shared" si="31"/>
        <v>5</v>
      </c>
      <c r="N84" s="86">
        <f t="shared" si="32"/>
        <v>4</v>
      </c>
      <c r="O84" s="86">
        <f t="shared" si="33"/>
        <v>6</v>
      </c>
      <c r="P84" s="95">
        <v>0.7</v>
      </c>
      <c r="Q84" s="86">
        <v>20</v>
      </c>
      <c r="R84" s="86">
        <v>10</v>
      </c>
      <c r="S84" s="86">
        <v>576.11113884784208</v>
      </c>
      <c r="T84" s="87">
        <f t="shared" si="18"/>
        <v>576.11113884784208</v>
      </c>
      <c r="U84" s="86">
        <f t="shared" si="19"/>
        <v>576.05352773395725</v>
      </c>
      <c r="V84" s="88">
        <f t="shared" si="20"/>
        <v>-5.7611113884831866E-2</v>
      </c>
      <c r="W84" s="86">
        <f t="shared" si="21"/>
        <v>2</v>
      </c>
      <c r="X84" s="88">
        <f t="shared" si="22"/>
        <v>-4.6088891107865494E-2</v>
      </c>
      <c r="Y84" s="86">
        <f t="shared" si="23"/>
        <v>1.4</v>
      </c>
      <c r="Z84" s="86">
        <f t="shared" si="24"/>
        <v>-2.5518301543759295E-2</v>
      </c>
      <c r="AA84" s="86">
        <f t="shared" si="25"/>
        <v>1.0417314808554152</v>
      </c>
      <c r="AB84" s="88">
        <f t="shared" si="26"/>
        <v>59.999999999999972</v>
      </c>
      <c r="AC84" s="87">
        <f t="shared" si="27"/>
        <v>0.99999999999999956</v>
      </c>
      <c r="AD84" s="89">
        <f t="shared" si="28"/>
        <v>5.7611113884784206</v>
      </c>
      <c r="AE84" s="32"/>
      <c r="AF84" s="32"/>
      <c r="AG84" s="82">
        <v>1</v>
      </c>
      <c r="AH84" s="82">
        <f t="shared" si="29"/>
        <v>2</v>
      </c>
      <c r="AI84" s="33"/>
      <c r="AJ84" s="33"/>
      <c r="AK84" s="33"/>
      <c r="AL84" s="33"/>
      <c r="AM84" s="33"/>
      <c r="AN84" s="33"/>
      <c r="AO84" s="33"/>
      <c r="AP84" s="33"/>
      <c r="AQ84" s="33"/>
      <c r="AR84" s="33"/>
      <c r="AS84" s="33"/>
      <c r="AT84" s="33"/>
      <c r="AU84" s="33"/>
      <c r="AV84" s="33"/>
      <c r="AW84" s="33"/>
      <c r="AX84" s="33"/>
      <c r="AY84" s="33"/>
      <c r="AZ84" s="33"/>
      <c r="BA84" s="33"/>
    </row>
    <row r="85" spans="1:54" ht="23.25" hidden="1" customHeight="1" x14ac:dyDescent="0.25">
      <c r="A85" s="86">
        <v>84</v>
      </c>
      <c r="B85" s="86" t="s">
        <v>92</v>
      </c>
      <c r="C85" s="86" t="s">
        <v>250</v>
      </c>
      <c r="D85" s="86" t="s">
        <v>228</v>
      </c>
      <c r="E85" s="86" t="s">
        <v>187</v>
      </c>
      <c r="F85" s="92">
        <v>0.03</v>
      </c>
      <c r="G85" s="93">
        <v>100</v>
      </c>
      <c r="H85" s="93">
        <f t="shared" si="30"/>
        <v>6</v>
      </c>
      <c r="I85" s="93">
        <f t="shared" si="17"/>
        <v>60</v>
      </c>
      <c r="J85" s="96">
        <v>5.8768614747829219E-4</v>
      </c>
      <c r="K85" s="94">
        <v>1E-4</v>
      </c>
      <c r="L85" s="95">
        <v>0.8</v>
      </c>
      <c r="M85" s="86">
        <f t="shared" si="31"/>
        <v>5</v>
      </c>
      <c r="N85" s="86">
        <f t="shared" si="32"/>
        <v>4</v>
      </c>
      <c r="O85" s="86">
        <f t="shared" si="33"/>
        <v>6</v>
      </c>
      <c r="P85" s="95">
        <v>0.7</v>
      </c>
      <c r="Q85" s="86">
        <v>20</v>
      </c>
      <c r="R85" s="86">
        <v>10</v>
      </c>
      <c r="S85" s="86">
        <v>575.58629674700535</v>
      </c>
      <c r="T85" s="87">
        <f t="shared" si="18"/>
        <v>575.24803265372884</v>
      </c>
      <c r="U85" s="86">
        <f t="shared" si="19"/>
        <v>575.5287381173307</v>
      </c>
      <c r="V85" s="88">
        <f t="shared" si="20"/>
        <v>0.28070546360186199</v>
      </c>
      <c r="W85" s="86">
        <f t="shared" si="21"/>
        <v>2</v>
      </c>
      <c r="X85" s="88">
        <f t="shared" si="22"/>
        <v>0.22456437088148962</v>
      </c>
      <c r="Y85" s="86">
        <f t="shared" si="23"/>
        <v>1.4</v>
      </c>
      <c r="Z85" s="86">
        <f t="shared" si="24"/>
        <v>0.1243358474111886</v>
      </c>
      <c r="AA85" s="86">
        <f t="shared" si="25"/>
        <v>1.0417314808554152</v>
      </c>
      <c r="AB85" s="88">
        <f t="shared" si="26"/>
        <v>60.000000000000036</v>
      </c>
      <c r="AC85" s="87">
        <f t="shared" si="27"/>
        <v>1.0000000000000007</v>
      </c>
      <c r="AD85" s="89">
        <f t="shared" si="28"/>
        <v>5.7558629674700539</v>
      </c>
      <c r="AE85" s="32"/>
      <c r="AF85" s="32"/>
      <c r="AG85" s="82">
        <v>1</v>
      </c>
      <c r="AH85" s="82">
        <f t="shared" si="29"/>
        <v>2</v>
      </c>
      <c r="AI85" s="33"/>
      <c r="AJ85" s="33"/>
      <c r="AK85" s="33"/>
      <c r="AL85" s="33"/>
      <c r="AM85" s="33"/>
      <c r="AN85" s="33"/>
      <c r="AO85" s="33"/>
      <c r="AP85" s="33"/>
      <c r="AQ85" s="33"/>
      <c r="AR85" s="33"/>
      <c r="AS85" s="33"/>
      <c r="AT85" s="33"/>
      <c r="AU85" s="33"/>
      <c r="AV85" s="33"/>
      <c r="AW85" s="33"/>
      <c r="AX85" s="33"/>
      <c r="AY85" s="33"/>
      <c r="AZ85" s="33"/>
      <c r="BA85" s="33"/>
    </row>
    <row r="86" spans="1:54" ht="23.25" hidden="1" customHeight="1" x14ac:dyDescent="0.25">
      <c r="A86" s="86">
        <v>85</v>
      </c>
      <c r="B86" s="86" t="s">
        <v>92</v>
      </c>
      <c r="C86" s="86" t="s">
        <v>251</v>
      </c>
      <c r="D86" s="86" t="s">
        <v>231</v>
      </c>
      <c r="E86" s="86" t="s">
        <v>187</v>
      </c>
      <c r="F86" s="92">
        <v>0.03</v>
      </c>
      <c r="G86" s="93">
        <v>100</v>
      </c>
      <c r="H86" s="93">
        <f t="shared" si="30"/>
        <v>6</v>
      </c>
      <c r="I86" s="93">
        <f t="shared" si="17"/>
        <v>60</v>
      </c>
      <c r="J86" s="96">
        <v>1.4481099248043726E-4</v>
      </c>
      <c r="K86" s="94">
        <v>1E-4</v>
      </c>
      <c r="L86" s="95">
        <v>0.8</v>
      </c>
      <c r="M86" s="86">
        <f t="shared" si="31"/>
        <v>5</v>
      </c>
      <c r="N86" s="86">
        <f t="shared" si="32"/>
        <v>4</v>
      </c>
      <c r="O86" s="86">
        <f t="shared" si="33"/>
        <v>6</v>
      </c>
      <c r="P86" s="95">
        <v>0.7</v>
      </c>
      <c r="Q86" s="86">
        <v>20</v>
      </c>
      <c r="R86" s="86">
        <v>10</v>
      </c>
      <c r="S86" s="86">
        <v>575.98172432988304</v>
      </c>
      <c r="T86" s="87">
        <f t="shared" si="18"/>
        <v>575.89831584473222</v>
      </c>
      <c r="U86" s="86">
        <f t="shared" si="19"/>
        <v>575.92412615745002</v>
      </c>
      <c r="V86" s="88">
        <f t="shared" si="20"/>
        <v>2.5810312717794659E-2</v>
      </c>
      <c r="W86" s="86">
        <f t="shared" si="21"/>
        <v>2</v>
      </c>
      <c r="X86" s="88">
        <f t="shared" si="22"/>
        <v>2.064825017423573E-2</v>
      </c>
      <c r="Y86" s="86">
        <f t="shared" si="23"/>
        <v>1.4</v>
      </c>
      <c r="Z86" s="86">
        <f t="shared" si="24"/>
        <v>1.143243548784809E-2</v>
      </c>
      <c r="AA86" s="86">
        <f t="shared" si="25"/>
        <v>1.0417314808554152</v>
      </c>
      <c r="AB86" s="88">
        <f t="shared" si="26"/>
        <v>59.999999999999964</v>
      </c>
      <c r="AC86" s="87">
        <f t="shared" si="27"/>
        <v>0.99999999999999944</v>
      </c>
      <c r="AD86" s="89">
        <f t="shared" si="28"/>
        <v>5.7598172432988299</v>
      </c>
      <c r="AE86" s="32"/>
      <c r="AF86" s="32"/>
      <c r="AG86" s="82">
        <v>1</v>
      </c>
      <c r="AH86" s="82">
        <f t="shared" si="29"/>
        <v>2</v>
      </c>
      <c r="AI86" s="33"/>
      <c r="AJ86" s="33"/>
      <c r="AK86" s="33"/>
      <c r="AL86" s="33"/>
      <c r="AM86" s="33"/>
      <c r="AN86" s="33"/>
      <c r="AO86" s="33"/>
      <c r="AP86" s="33"/>
      <c r="AQ86" s="33"/>
      <c r="AR86" s="33"/>
      <c r="AS86" s="33"/>
      <c r="AT86" s="33"/>
      <c r="AU86" s="33"/>
      <c r="AV86" s="33"/>
      <c r="AW86" s="33"/>
      <c r="AX86" s="33"/>
      <c r="AY86" s="33"/>
      <c r="AZ86" s="33"/>
      <c r="BA86" s="33"/>
    </row>
    <row r="87" spans="1:54" ht="23.25" hidden="1" customHeight="1" x14ac:dyDescent="0.25">
      <c r="A87" s="86">
        <v>86</v>
      </c>
      <c r="B87" s="86" t="s">
        <v>92</v>
      </c>
      <c r="C87" s="86" t="s">
        <v>100</v>
      </c>
      <c r="D87" s="86" t="s">
        <v>31</v>
      </c>
      <c r="E87" s="86" t="s">
        <v>187</v>
      </c>
      <c r="F87" s="92">
        <v>0.03</v>
      </c>
      <c r="G87" s="93">
        <v>100</v>
      </c>
      <c r="H87" s="93">
        <f t="shared" si="30"/>
        <v>6</v>
      </c>
      <c r="I87" s="93">
        <f t="shared" si="17"/>
        <v>60</v>
      </c>
      <c r="J87" s="96">
        <v>1.6146811112450698E-5</v>
      </c>
      <c r="K87" s="94">
        <v>1E-4</v>
      </c>
      <c r="L87" s="95">
        <v>0.8</v>
      </c>
      <c r="M87" s="86">
        <f t="shared" si="31"/>
        <v>5</v>
      </c>
      <c r="N87" s="86">
        <f t="shared" si="32"/>
        <v>4</v>
      </c>
      <c r="O87" s="86">
        <f t="shared" si="33"/>
        <v>6</v>
      </c>
      <c r="P87" s="95">
        <v>0.7</v>
      </c>
      <c r="Q87" s="86">
        <v>20</v>
      </c>
      <c r="R87" s="86">
        <v>10</v>
      </c>
      <c r="S87" s="86">
        <v>576.09670590398855</v>
      </c>
      <c r="T87" s="87">
        <f t="shared" si="18"/>
        <v>576.08740377929576</v>
      </c>
      <c r="U87" s="86">
        <f t="shared" si="19"/>
        <v>576.03909623339814</v>
      </c>
      <c r="V87" s="88">
        <f t="shared" si="20"/>
        <v>-4.8307545897614546E-2</v>
      </c>
      <c r="W87" s="86">
        <f t="shared" si="21"/>
        <v>2</v>
      </c>
      <c r="X87" s="88">
        <f t="shared" si="22"/>
        <v>-3.8646036718091636E-2</v>
      </c>
      <c r="Y87" s="86">
        <f t="shared" si="23"/>
        <v>1.4</v>
      </c>
      <c r="Z87" s="86">
        <f t="shared" si="24"/>
        <v>-2.139737352620218E-2</v>
      </c>
      <c r="AA87" s="86">
        <f t="shared" si="25"/>
        <v>1.0417314808554152</v>
      </c>
      <c r="AB87" s="88">
        <f t="shared" si="26"/>
        <v>60.000000000000007</v>
      </c>
      <c r="AC87" s="87">
        <f t="shared" si="27"/>
        <v>1.0000000000000002</v>
      </c>
      <c r="AD87" s="89">
        <f t="shared" si="28"/>
        <v>5.7609670590398858</v>
      </c>
      <c r="AE87" s="32"/>
      <c r="AF87" s="32"/>
      <c r="AG87" s="82">
        <v>1</v>
      </c>
      <c r="AH87" s="82">
        <f t="shared" si="29"/>
        <v>2</v>
      </c>
      <c r="AI87" s="33"/>
      <c r="AJ87" s="33"/>
      <c r="AK87" s="33"/>
      <c r="AL87" s="33"/>
      <c r="AM87" s="33"/>
      <c r="AN87" s="33"/>
      <c r="AO87" s="33"/>
      <c r="AP87" s="33"/>
      <c r="AQ87" s="33"/>
      <c r="AR87" s="33"/>
      <c r="AS87" s="33"/>
      <c r="AT87" s="33"/>
      <c r="AU87" s="33"/>
      <c r="AV87" s="33"/>
      <c r="AW87" s="33"/>
      <c r="AX87" s="33"/>
      <c r="AY87" s="33"/>
      <c r="AZ87" s="33"/>
      <c r="BA87" s="33"/>
    </row>
    <row r="88" spans="1:54" ht="23.25" hidden="1" customHeight="1" x14ac:dyDescent="0.25">
      <c r="A88" s="86">
        <v>87</v>
      </c>
      <c r="B88" s="86" t="s">
        <v>92</v>
      </c>
      <c r="C88" s="86" t="s">
        <v>252</v>
      </c>
      <c r="D88" s="86" t="s">
        <v>235</v>
      </c>
      <c r="E88" s="86" t="s">
        <v>187</v>
      </c>
      <c r="F88" s="92">
        <v>0.03</v>
      </c>
      <c r="G88" s="93">
        <v>100</v>
      </c>
      <c r="H88" s="93">
        <f t="shared" si="30"/>
        <v>6</v>
      </c>
      <c r="I88" s="93">
        <f t="shared" si="17"/>
        <v>60</v>
      </c>
      <c r="J88" s="96">
        <v>7.8197357944851572E-5</v>
      </c>
      <c r="K88" s="94">
        <v>1E-4</v>
      </c>
      <c r="L88" s="95">
        <v>0.8</v>
      </c>
      <c r="M88" s="86">
        <f t="shared" si="31"/>
        <v>5</v>
      </c>
      <c r="N88" s="86">
        <f t="shared" si="32"/>
        <v>4</v>
      </c>
      <c r="O88" s="86">
        <f t="shared" si="33"/>
        <v>6</v>
      </c>
      <c r="P88" s="95">
        <v>0.7</v>
      </c>
      <c r="Q88" s="86">
        <v>20</v>
      </c>
      <c r="R88" s="86">
        <v>10</v>
      </c>
      <c r="S88" s="86">
        <v>576.04124830269791</v>
      </c>
      <c r="T88" s="87">
        <f t="shared" si="18"/>
        <v>575.99620339901332</v>
      </c>
      <c r="U88" s="86">
        <f t="shared" si="19"/>
        <v>575.98364417786763</v>
      </c>
      <c r="V88" s="88">
        <f t="shared" si="20"/>
        <v>-1.25592211456933E-2</v>
      </c>
      <c r="W88" s="86">
        <f t="shared" si="21"/>
        <v>2</v>
      </c>
      <c r="X88" s="88">
        <f t="shared" si="22"/>
        <v>-1.0047376916554641E-2</v>
      </c>
      <c r="Y88" s="86">
        <f t="shared" si="23"/>
        <v>1.4</v>
      </c>
      <c r="Z88" s="86">
        <f t="shared" si="24"/>
        <v>-5.5629889918677638E-3</v>
      </c>
      <c r="AA88" s="86">
        <f t="shared" si="25"/>
        <v>1.0417314808554152</v>
      </c>
      <c r="AB88" s="88">
        <f t="shared" si="26"/>
        <v>59.999999999999993</v>
      </c>
      <c r="AC88" s="87">
        <f t="shared" si="27"/>
        <v>0.99999999999999989</v>
      </c>
      <c r="AD88" s="89">
        <f t="shared" si="28"/>
        <v>5.7604124830269789</v>
      </c>
      <c r="AE88" s="32"/>
      <c r="AF88" s="32"/>
      <c r="AG88" s="82">
        <v>1</v>
      </c>
      <c r="AH88" s="82">
        <f t="shared" si="29"/>
        <v>2</v>
      </c>
      <c r="AI88" s="33"/>
      <c r="AJ88" s="33"/>
      <c r="AK88" s="33"/>
      <c r="AL88" s="33"/>
      <c r="AM88" s="33"/>
      <c r="AN88" s="33"/>
      <c r="AO88" s="33"/>
      <c r="AP88" s="33"/>
      <c r="AQ88" s="33"/>
      <c r="AR88" s="33"/>
      <c r="AS88" s="33"/>
      <c r="AT88" s="33"/>
      <c r="AU88" s="33"/>
      <c r="AV88" s="33"/>
      <c r="AW88" s="33"/>
      <c r="AX88" s="33"/>
      <c r="AY88" s="33"/>
      <c r="AZ88" s="33"/>
      <c r="BA88" s="33"/>
    </row>
    <row r="89" spans="1:54" ht="23.25" hidden="1" customHeight="1" x14ac:dyDescent="0.25">
      <c r="A89" s="86">
        <v>88</v>
      </c>
      <c r="B89" s="86" t="s">
        <v>92</v>
      </c>
      <c r="C89" s="86" t="s">
        <v>101</v>
      </c>
      <c r="D89" s="86" t="s">
        <v>34</v>
      </c>
      <c r="E89" s="86" t="s">
        <v>187</v>
      </c>
      <c r="F89" s="92">
        <v>0.03</v>
      </c>
      <c r="G89" s="93">
        <v>100</v>
      </c>
      <c r="H89" s="93">
        <f t="shared" si="30"/>
        <v>6</v>
      </c>
      <c r="I89" s="93">
        <f t="shared" si="17"/>
        <v>60</v>
      </c>
      <c r="J89" s="96">
        <v>6.9640351899029085E-6</v>
      </c>
      <c r="K89" s="94">
        <v>1E-4</v>
      </c>
      <c r="L89" s="95">
        <v>0.8</v>
      </c>
      <c r="M89" s="86">
        <f t="shared" si="31"/>
        <v>5</v>
      </c>
      <c r="N89" s="86">
        <f t="shared" si="32"/>
        <v>4</v>
      </c>
      <c r="O89" s="86">
        <f t="shared" si="33"/>
        <v>6</v>
      </c>
      <c r="P89" s="95">
        <v>0.7</v>
      </c>
      <c r="Q89" s="86">
        <v>20</v>
      </c>
      <c r="R89" s="86">
        <v>10</v>
      </c>
      <c r="S89" s="86">
        <v>576.10491390594871</v>
      </c>
      <c r="T89" s="87">
        <f t="shared" si="18"/>
        <v>576.10090189105517</v>
      </c>
      <c r="U89" s="86">
        <f t="shared" si="19"/>
        <v>576.04730341455809</v>
      </c>
      <c r="V89" s="88">
        <f t="shared" si="20"/>
        <v>-5.3598476497086267E-2</v>
      </c>
      <c r="W89" s="86">
        <f t="shared" si="21"/>
        <v>2</v>
      </c>
      <c r="X89" s="88">
        <f t="shared" si="22"/>
        <v>-4.2878781197669018E-2</v>
      </c>
      <c r="Y89" s="86">
        <f t="shared" si="23"/>
        <v>1.4</v>
      </c>
      <c r="Z89" s="86">
        <f t="shared" si="24"/>
        <v>-2.3740941518210233E-2</v>
      </c>
      <c r="AA89" s="86">
        <f t="shared" si="25"/>
        <v>1.0417314808554152</v>
      </c>
      <c r="AB89" s="88">
        <f t="shared" si="26"/>
        <v>59.999999999999993</v>
      </c>
      <c r="AC89" s="87">
        <f t="shared" si="27"/>
        <v>0.99999999999999989</v>
      </c>
      <c r="AD89" s="89">
        <f t="shared" si="28"/>
        <v>5.7610491390594873</v>
      </c>
      <c r="AE89" s="32"/>
      <c r="AF89" s="32"/>
      <c r="AG89" s="82">
        <v>1</v>
      </c>
      <c r="AH89" s="82">
        <f t="shared" si="29"/>
        <v>2</v>
      </c>
      <c r="AI89" s="33"/>
      <c r="AJ89" s="33"/>
      <c r="AK89" s="33"/>
      <c r="AL89" s="33"/>
      <c r="AM89" s="33"/>
      <c r="AN89" s="33"/>
      <c r="AO89" s="33"/>
      <c r="AP89" s="33"/>
      <c r="AQ89" s="33"/>
      <c r="AR89" s="33"/>
      <c r="AS89" s="33"/>
      <c r="AT89" s="33"/>
      <c r="AU89" s="33"/>
      <c r="AV89" s="33"/>
      <c r="AW89" s="33"/>
      <c r="AX89" s="33"/>
      <c r="AY89" s="33"/>
      <c r="AZ89" s="33"/>
      <c r="BA89" s="33"/>
    </row>
    <row r="90" spans="1:54" ht="23.25" hidden="1" customHeight="1" x14ac:dyDescent="0.25">
      <c r="A90" s="86">
        <v>89</v>
      </c>
      <c r="B90" s="86" t="s">
        <v>92</v>
      </c>
      <c r="C90" s="86" t="s">
        <v>102</v>
      </c>
      <c r="D90" s="86" t="s">
        <v>37</v>
      </c>
      <c r="E90" s="86" t="s">
        <v>187</v>
      </c>
      <c r="F90" s="92">
        <v>0.03</v>
      </c>
      <c r="G90" s="93">
        <v>100</v>
      </c>
      <c r="H90" s="93">
        <f t="shared" si="30"/>
        <v>6</v>
      </c>
      <c r="I90" s="93">
        <f t="shared" si="17"/>
        <v>60</v>
      </c>
      <c r="J90" s="96">
        <v>1.0259356533158239E-5</v>
      </c>
      <c r="K90" s="94">
        <v>1E-4</v>
      </c>
      <c r="L90" s="95">
        <v>0.8</v>
      </c>
      <c r="M90" s="86">
        <f t="shared" si="31"/>
        <v>5</v>
      </c>
      <c r="N90" s="86">
        <f t="shared" si="32"/>
        <v>4</v>
      </c>
      <c r="O90" s="86">
        <f t="shared" si="33"/>
        <v>6</v>
      </c>
      <c r="P90" s="95">
        <v>0.7</v>
      </c>
      <c r="Q90" s="86">
        <v>20</v>
      </c>
      <c r="R90" s="86">
        <v>10</v>
      </c>
      <c r="S90" s="86">
        <v>576.10196836406135</v>
      </c>
      <c r="T90" s="87">
        <f t="shared" si="18"/>
        <v>576.09605792856837</v>
      </c>
      <c r="U90" s="86">
        <f t="shared" si="19"/>
        <v>576.04435816722491</v>
      </c>
      <c r="V90" s="88">
        <f t="shared" si="20"/>
        <v>-5.1699761343456885E-2</v>
      </c>
      <c r="W90" s="86">
        <f t="shared" si="21"/>
        <v>2</v>
      </c>
      <c r="X90" s="88">
        <f t="shared" si="22"/>
        <v>-4.1359809074765511E-2</v>
      </c>
      <c r="Y90" s="86">
        <f t="shared" si="23"/>
        <v>1.4</v>
      </c>
      <c r="Z90" s="86">
        <f t="shared" si="24"/>
        <v>-2.2899923482473616E-2</v>
      </c>
      <c r="AA90" s="86">
        <f t="shared" si="25"/>
        <v>1.0417314808554152</v>
      </c>
      <c r="AB90" s="88">
        <f t="shared" si="26"/>
        <v>59.999999999999972</v>
      </c>
      <c r="AC90" s="87">
        <f t="shared" si="27"/>
        <v>0.99999999999999956</v>
      </c>
      <c r="AD90" s="89">
        <f t="shared" si="28"/>
        <v>5.7610196836406136</v>
      </c>
      <c r="AE90" s="32"/>
      <c r="AF90" s="32"/>
      <c r="AG90" s="82">
        <v>1</v>
      </c>
      <c r="AH90" s="82">
        <f t="shared" si="29"/>
        <v>2</v>
      </c>
      <c r="AI90" s="33"/>
      <c r="AJ90" s="33"/>
      <c r="AK90" s="33"/>
      <c r="AL90" s="33"/>
      <c r="AM90" s="33"/>
      <c r="AN90" s="33"/>
      <c r="AO90" s="33"/>
      <c r="AP90" s="33"/>
      <c r="AQ90" s="33"/>
      <c r="AR90" s="33"/>
      <c r="AS90" s="33"/>
      <c r="AT90" s="33"/>
      <c r="AU90" s="33"/>
      <c r="AV90" s="33"/>
      <c r="AW90" s="33"/>
      <c r="AX90" s="33"/>
      <c r="AY90" s="33"/>
      <c r="AZ90" s="33"/>
      <c r="BA90" s="33"/>
    </row>
    <row r="91" spans="1:54" ht="23.25" hidden="1" customHeight="1" x14ac:dyDescent="0.25">
      <c r="A91" s="86">
        <v>90</v>
      </c>
      <c r="B91" s="86" t="s">
        <v>92</v>
      </c>
      <c r="C91" s="86" t="s">
        <v>103</v>
      </c>
      <c r="D91" s="86" t="s">
        <v>40</v>
      </c>
      <c r="E91" s="86" t="s">
        <v>187</v>
      </c>
      <c r="F91" s="92">
        <v>0.03</v>
      </c>
      <c r="G91" s="93">
        <v>100</v>
      </c>
      <c r="H91" s="93">
        <f t="shared" si="30"/>
        <v>6</v>
      </c>
      <c r="I91" s="93">
        <f t="shared" si="17"/>
        <v>60</v>
      </c>
      <c r="J91" s="96">
        <v>1.3818075815080709E-4</v>
      </c>
      <c r="K91" s="94">
        <v>1E-4</v>
      </c>
      <c r="L91" s="95">
        <v>0.8</v>
      </c>
      <c r="M91" s="86">
        <f t="shared" si="31"/>
        <v>5</v>
      </c>
      <c r="N91" s="86">
        <f t="shared" si="32"/>
        <v>4</v>
      </c>
      <c r="O91" s="86">
        <f t="shared" si="33"/>
        <v>6</v>
      </c>
      <c r="P91" s="95">
        <v>0.7</v>
      </c>
      <c r="Q91" s="86">
        <v>20</v>
      </c>
      <c r="R91" s="86">
        <v>10</v>
      </c>
      <c r="S91" s="86">
        <v>575.98764835982558</v>
      </c>
      <c r="T91" s="87">
        <f t="shared" si="18"/>
        <v>575.90805794988978</v>
      </c>
      <c r="U91" s="86">
        <f t="shared" si="19"/>
        <v>575.93004959498955</v>
      </c>
      <c r="V91" s="88">
        <f t="shared" si="20"/>
        <v>2.199164509977436E-2</v>
      </c>
      <c r="W91" s="86">
        <f t="shared" si="21"/>
        <v>2</v>
      </c>
      <c r="X91" s="88">
        <f t="shared" si="22"/>
        <v>1.7593316079819489E-2</v>
      </c>
      <c r="Y91" s="86">
        <f t="shared" si="23"/>
        <v>1.4</v>
      </c>
      <c r="Z91" s="86">
        <f t="shared" si="24"/>
        <v>9.7409925491326304E-3</v>
      </c>
      <c r="AA91" s="86">
        <f t="shared" si="25"/>
        <v>1.0417314808554152</v>
      </c>
      <c r="AB91" s="88">
        <f t="shared" si="26"/>
        <v>59.999999999999979</v>
      </c>
      <c r="AC91" s="87">
        <f t="shared" si="27"/>
        <v>0.99999999999999967</v>
      </c>
      <c r="AD91" s="89">
        <f t="shared" si="28"/>
        <v>5.7598764835982559</v>
      </c>
      <c r="AE91" s="32"/>
      <c r="AF91" s="32"/>
      <c r="AG91" s="82">
        <v>1</v>
      </c>
      <c r="AH91" s="82">
        <f t="shared" si="29"/>
        <v>2</v>
      </c>
      <c r="AI91" s="33"/>
      <c r="AJ91" s="33"/>
      <c r="AK91" s="33"/>
      <c r="AL91" s="33"/>
      <c r="AM91" s="33"/>
      <c r="AN91" s="33"/>
      <c r="AO91" s="33"/>
      <c r="AP91" s="33"/>
      <c r="AQ91" s="33"/>
      <c r="AR91" s="33"/>
      <c r="AS91" s="33"/>
      <c r="AT91" s="33"/>
      <c r="AU91" s="33"/>
      <c r="AV91" s="33"/>
      <c r="AW91" s="33"/>
      <c r="AX91" s="33"/>
      <c r="AY91" s="33"/>
      <c r="AZ91" s="33"/>
      <c r="BA91" s="33"/>
    </row>
    <row r="92" spans="1:54" ht="23.25" hidden="1" customHeight="1" x14ac:dyDescent="0.25">
      <c r="A92" s="86">
        <v>91</v>
      </c>
      <c r="B92" s="86" t="s">
        <v>92</v>
      </c>
      <c r="C92" s="86" t="s">
        <v>104</v>
      </c>
      <c r="D92" s="86" t="s">
        <v>46</v>
      </c>
      <c r="E92" s="86" t="s">
        <v>187</v>
      </c>
      <c r="F92" s="92">
        <v>0.03</v>
      </c>
      <c r="G92" s="93">
        <v>100</v>
      </c>
      <c r="H92" s="93">
        <f t="shared" si="30"/>
        <v>6</v>
      </c>
      <c r="I92" s="93">
        <f t="shared" si="17"/>
        <v>60</v>
      </c>
      <c r="J92" s="96">
        <v>5.1865337623690513E-4</v>
      </c>
      <c r="K92" s="94">
        <v>1E-4</v>
      </c>
      <c r="L92" s="95">
        <v>0.8</v>
      </c>
      <c r="M92" s="86">
        <f t="shared" si="31"/>
        <v>5</v>
      </c>
      <c r="N92" s="86">
        <f t="shared" si="32"/>
        <v>4</v>
      </c>
      <c r="O92" s="86">
        <f t="shared" si="33"/>
        <v>6</v>
      </c>
      <c r="P92" s="95">
        <v>0.7</v>
      </c>
      <c r="Q92" s="86">
        <v>20</v>
      </c>
      <c r="R92" s="86">
        <v>10</v>
      </c>
      <c r="S92" s="86">
        <v>575.64789794669502</v>
      </c>
      <c r="T92" s="87">
        <f t="shared" si="18"/>
        <v>575.34933622090125</v>
      </c>
      <c r="U92" s="86">
        <f t="shared" si="19"/>
        <v>575.59033315690033</v>
      </c>
      <c r="V92" s="88">
        <f t="shared" si="20"/>
        <v>0.24099693599907823</v>
      </c>
      <c r="W92" s="86">
        <f t="shared" si="21"/>
        <v>2</v>
      </c>
      <c r="X92" s="88">
        <f t="shared" si="22"/>
        <v>0.19279754879926259</v>
      </c>
      <c r="Y92" s="86">
        <f t="shared" si="23"/>
        <v>1.4</v>
      </c>
      <c r="Z92" s="86">
        <f t="shared" si="24"/>
        <v>0.10674732823670843</v>
      </c>
      <c r="AA92" s="86">
        <f t="shared" si="25"/>
        <v>1.0417314808554152</v>
      </c>
      <c r="AB92" s="88">
        <f t="shared" si="26"/>
        <v>59.999999999999993</v>
      </c>
      <c r="AC92" s="87">
        <f t="shared" si="27"/>
        <v>0.99999999999999989</v>
      </c>
      <c r="AD92" s="89">
        <f t="shared" si="28"/>
        <v>5.7564789794669506</v>
      </c>
      <c r="AE92" s="32"/>
      <c r="AF92" s="32"/>
      <c r="AG92" s="82">
        <v>1</v>
      </c>
      <c r="AH92" s="82">
        <f t="shared" si="29"/>
        <v>2</v>
      </c>
      <c r="AI92" s="33"/>
      <c r="AJ92" s="33"/>
      <c r="AK92" s="33"/>
      <c r="AL92" s="33"/>
      <c r="AM92" s="33"/>
      <c r="AN92" s="33"/>
      <c r="AO92" s="33"/>
      <c r="AP92" s="33"/>
      <c r="AQ92" s="33"/>
      <c r="AR92" s="33"/>
      <c r="AS92" s="33"/>
      <c r="AT92" s="33"/>
      <c r="AU92" s="33"/>
      <c r="AV92" s="33"/>
      <c r="AW92" s="33"/>
      <c r="AX92" s="33"/>
      <c r="AY92" s="33"/>
      <c r="AZ92" s="33"/>
      <c r="BA92" s="33"/>
    </row>
    <row r="93" spans="1:54" ht="23.25" hidden="1" customHeight="1" x14ac:dyDescent="0.25">
      <c r="A93" s="86">
        <v>92</v>
      </c>
      <c r="B93" s="86" t="s">
        <v>105</v>
      </c>
      <c r="C93" s="86" t="s">
        <v>107</v>
      </c>
      <c r="D93" s="86" t="s">
        <v>16</v>
      </c>
      <c r="E93" s="86" t="s">
        <v>187</v>
      </c>
      <c r="F93" s="92">
        <v>0.03</v>
      </c>
      <c r="G93" s="93">
        <v>100</v>
      </c>
      <c r="H93" s="93">
        <f t="shared" si="30"/>
        <v>6</v>
      </c>
      <c r="I93" s="93">
        <f t="shared" si="17"/>
        <v>60</v>
      </c>
      <c r="J93" s="96">
        <v>0</v>
      </c>
      <c r="K93" s="94">
        <v>1E-4</v>
      </c>
      <c r="L93" s="95">
        <v>0.8</v>
      </c>
      <c r="M93" s="86">
        <f t="shared" si="31"/>
        <v>5</v>
      </c>
      <c r="N93" s="86">
        <f t="shared" si="32"/>
        <v>5</v>
      </c>
      <c r="O93" s="86">
        <f t="shared" si="33"/>
        <v>7</v>
      </c>
      <c r="P93" s="95">
        <v>0.7</v>
      </c>
      <c r="Q93" s="86">
        <v>20</v>
      </c>
      <c r="R93" s="86">
        <v>10</v>
      </c>
      <c r="S93" s="86">
        <v>576.13564218625447</v>
      </c>
      <c r="T93" s="87">
        <f t="shared" si="18"/>
        <v>576.13564218625447</v>
      </c>
      <c r="U93" s="86">
        <f t="shared" si="19"/>
        <v>576.07802862203584</v>
      </c>
      <c r="V93" s="88">
        <f t="shared" si="20"/>
        <v>-5.7613564218627289E-2</v>
      </c>
      <c r="W93" s="86">
        <f t="shared" si="21"/>
        <v>2</v>
      </c>
      <c r="X93" s="88">
        <f t="shared" si="22"/>
        <v>-4.6090851374901834E-2</v>
      </c>
      <c r="Y93" s="86">
        <f t="shared" si="23"/>
        <v>1.4</v>
      </c>
      <c r="Z93" s="86">
        <f t="shared" si="24"/>
        <v>-2.5519386896089048E-2</v>
      </c>
      <c r="AA93" s="86">
        <f t="shared" si="25"/>
        <v>1.0417314808554152</v>
      </c>
      <c r="AB93" s="88">
        <f t="shared" si="26"/>
        <v>59.999999999999993</v>
      </c>
      <c r="AC93" s="87">
        <f t="shared" si="27"/>
        <v>0.99999999999999989</v>
      </c>
      <c r="AD93" s="89">
        <f t="shared" si="28"/>
        <v>5.761356421862545</v>
      </c>
      <c r="AE93" s="32"/>
      <c r="AF93" s="32"/>
      <c r="AG93" s="82">
        <v>0</v>
      </c>
      <c r="AH93" s="82">
        <f t="shared" si="29"/>
        <v>2</v>
      </c>
      <c r="AI93" s="33"/>
      <c r="AJ93" s="33"/>
      <c r="AK93" s="33"/>
      <c r="AL93" s="33"/>
      <c r="AM93" s="33"/>
      <c r="AN93" s="33"/>
      <c r="AO93" s="33"/>
      <c r="AP93" s="33"/>
      <c r="AQ93" s="33"/>
      <c r="AR93" s="33"/>
      <c r="AS93" s="33"/>
      <c r="AT93" s="33"/>
      <c r="AU93" s="33"/>
      <c r="AV93" s="33"/>
      <c r="AW93" s="33"/>
      <c r="AX93" s="33"/>
      <c r="AY93" s="33"/>
      <c r="AZ93" s="33"/>
      <c r="BA93" s="33"/>
    </row>
    <row r="94" spans="1:54" ht="23.25" hidden="1" customHeight="1" x14ac:dyDescent="0.25">
      <c r="A94" s="86">
        <v>93</v>
      </c>
      <c r="B94" s="86" t="s">
        <v>105</v>
      </c>
      <c r="C94" s="86" t="s">
        <v>108</v>
      </c>
      <c r="D94" s="86" t="s">
        <v>20</v>
      </c>
      <c r="E94" s="86" t="s">
        <v>187</v>
      </c>
      <c r="F94" s="92">
        <v>0.03</v>
      </c>
      <c r="G94" s="93">
        <v>100</v>
      </c>
      <c r="H94" s="93">
        <f t="shared" si="30"/>
        <v>6</v>
      </c>
      <c r="I94" s="93">
        <f t="shared" si="17"/>
        <v>60</v>
      </c>
      <c r="J94" s="96">
        <v>5.9029134616975695E-5</v>
      </c>
      <c r="K94" s="94">
        <v>1E-4</v>
      </c>
      <c r="L94" s="95">
        <v>0.8</v>
      </c>
      <c r="M94" s="86">
        <f t="shared" si="31"/>
        <v>5</v>
      </c>
      <c r="N94" s="86">
        <f t="shared" si="32"/>
        <v>4</v>
      </c>
      <c r="O94" s="86">
        <f t="shared" si="33"/>
        <v>6</v>
      </c>
      <c r="P94" s="95">
        <v>0.7</v>
      </c>
      <c r="Q94" s="86">
        <v>20</v>
      </c>
      <c r="R94" s="86">
        <v>10</v>
      </c>
      <c r="S94" s="86">
        <v>576.05837873939959</v>
      </c>
      <c r="T94" s="87">
        <f t="shared" si="18"/>
        <v>576.02437451181379</v>
      </c>
      <c r="U94" s="86">
        <f t="shared" si="19"/>
        <v>576.00077290152569</v>
      </c>
      <c r="V94" s="88">
        <f t="shared" si="20"/>
        <v>-2.3601610288096708E-2</v>
      </c>
      <c r="W94" s="86">
        <f t="shared" si="21"/>
        <v>2</v>
      </c>
      <c r="X94" s="88">
        <f t="shared" si="22"/>
        <v>-1.8881288230477369E-2</v>
      </c>
      <c r="Y94" s="86">
        <f t="shared" si="23"/>
        <v>1.4</v>
      </c>
      <c r="Z94" s="86">
        <f t="shared" si="24"/>
        <v>-1.0454111501019128E-2</v>
      </c>
      <c r="AA94" s="86">
        <f t="shared" si="25"/>
        <v>1.0417314808554152</v>
      </c>
      <c r="AB94" s="88">
        <f t="shared" si="26"/>
        <v>60</v>
      </c>
      <c r="AC94" s="87">
        <f t="shared" si="27"/>
        <v>1</v>
      </c>
      <c r="AD94" s="89">
        <f t="shared" si="28"/>
        <v>5.7605837873939958</v>
      </c>
      <c r="AE94" s="32"/>
      <c r="AF94" s="32"/>
      <c r="AG94" s="82">
        <v>1</v>
      </c>
      <c r="AH94" s="82">
        <f t="shared" si="29"/>
        <v>2</v>
      </c>
      <c r="AI94" s="33"/>
      <c r="AJ94" s="33"/>
      <c r="AK94" s="33"/>
      <c r="AL94" s="33"/>
      <c r="AM94" s="33"/>
      <c r="AN94" s="33"/>
      <c r="AO94" s="33"/>
      <c r="AP94" s="33"/>
      <c r="AQ94" s="33"/>
      <c r="AR94" s="33"/>
      <c r="AS94" s="33"/>
      <c r="AT94" s="33"/>
      <c r="AU94" s="33"/>
      <c r="AV94" s="33"/>
      <c r="AW94" s="33"/>
      <c r="AX94" s="33"/>
      <c r="AY94" s="33"/>
      <c r="AZ94" s="33"/>
      <c r="BA94" s="33"/>
    </row>
    <row r="95" spans="1:54" ht="23.25" hidden="1" customHeight="1" x14ac:dyDescent="0.25">
      <c r="A95" s="86">
        <v>94</v>
      </c>
      <c r="B95" s="86" t="s">
        <v>105</v>
      </c>
      <c r="C95" s="86" t="s">
        <v>253</v>
      </c>
      <c r="D95" s="86" t="s">
        <v>222</v>
      </c>
      <c r="E95" s="86" t="s">
        <v>187</v>
      </c>
      <c r="F95" s="92">
        <v>0.03</v>
      </c>
      <c r="G95" s="93">
        <v>100</v>
      </c>
      <c r="H95" s="93">
        <f t="shared" si="30"/>
        <v>6</v>
      </c>
      <c r="I95" s="93">
        <f t="shared" si="17"/>
        <v>60</v>
      </c>
      <c r="J95" s="96">
        <v>9.3313641245972075E-3</v>
      </c>
      <c r="K95" s="94">
        <v>1E-4</v>
      </c>
      <c r="L95" s="95">
        <v>0.8</v>
      </c>
      <c r="M95" s="86">
        <f t="shared" si="31"/>
        <v>5</v>
      </c>
      <c r="N95" s="86">
        <f t="shared" si="32"/>
        <v>5</v>
      </c>
      <c r="O95" s="86">
        <f t="shared" si="33"/>
        <v>7</v>
      </c>
      <c r="P95" s="95">
        <v>0.7</v>
      </c>
      <c r="Q95" s="86">
        <v>20</v>
      </c>
      <c r="R95" s="86">
        <v>10</v>
      </c>
      <c r="S95" s="86">
        <v>565.69974249919949</v>
      </c>
      <c r="T95" s="87">
        <f t="shared" si="18"/>
        <v>560.42099221674857</v>
      </c>
      <c r="U95" s="86">
        <f t="shared" si="19"/>
        <v>565.64317252494959</v>
      </c>
      <c r="V95" s="88">
        <f t="shared" si="20"/>
        <v>5.2221803082010183</v>
      </c>
      <c r="W95" s="86">
        <f t="shared" si="21"/>
        <v>2</v>
      </c>
      <c r="X95" s="88">
        <f t="shared" si="22"/>
        <v>4.177744246560815</v>
      </c>
      <c r="Y95" s="86">
        <f t="shared" si="23"/>
        <v>1.4</v>
      </c>
      <c r="Z95" s="86">
        <f t="shared" si="24"/>
        <v>2.3131156965121811</v>
      </c>
      <c r="AA95" s="86">
        <f t="shared" si="25"/>
        <v>1.0417314808554152</v>
      </c>
      <c r="AB95" s="88">
        <f t="shared" si="26"/>
        <v>59.999999999999993</v>
      </c>
      <c r="AC95" s="87">
        <f t="shared" si="27"/>
        <v>0.99999999999999989</v>
      </c>
      <c r="AD95" s="89">
        <f t="shared" si="28"/>
        <v>5.656997424991995</v>
      </c>
      <c r="AE95" s="32"/>
      <c r="AF95" s="32"/>
      <c r="AG95" s="82">
        <v>0</v>
      </c>
      <c r="AH95" s="82">
        <f t="shared" si="29"/>
        <v>2</v>
      </c>
      <c r="AI95" s="33"/>
      <c r="AJ95" s="33"/>
      <c r="AK95" s="33"/>
      <c r="AL95" s="33"/>
      <c r="AM95" s="33"/>
      <c r="AN95" s="33"/>
      <c r="AO95" s="33"/>
      <c r="AP95" s="33"/>
      <c r="AQ95" s="33"/>
      <c r="AR95" s="33"/>
      <c r="AS95" s="33"/>
      <c r="AT95" s="33"/>
      <c r="AU95" s="33"/>
      <c r="AV95" s="33"/>
      <c r="AW95" s="33"/>
      <c r="AX95" s="33"/>
      <c r="AY95" s="33"/>
      <c r="AZ95" s="33"/>
      <c r="BA95" s="33"/>
    </row>
    <row r="96" spans="1:54" ht="23.25" hidden="1" customHeight="1" x14ac:dyDescent="0.25">
      <c r="A96" s="86">
        <v>95</v>
      </c>
      <c r="B96" s="86" t="s">
        <v>105</v>
      </c>
      <c r="C96" s="86" t="s">
        <v>287</v>
      </c>
      <c r="D96" s="86" t="s">
        <v>300</v>
      </c>
      <c r="E96" s="86" t="s">
        <v>187</v>
      </c>
      <c r="F96" s="92">
        <v>0.03</v>
      </c>
      <c r="G96" s="93">
        <v>100</v>
      </c>
      <c r="H96" s="93">
        <f t="shared" si="30"/>
        <v>6</v>
      </c>
      <c r="I96" s="93">
        <f t="shared" si="17"/>
        <v>60</v>
      </c>
      <c r="J96" s="96">
        <v>1.4326364399513771E-4</v>
      </c>
      <c r="K96" s="94">
        <v>1E-4</v>
      </c>
      <c r="L96" s="95">
        <v>0.8</v>
      </c>
      <c r="M96" s="86">
        <f t="shared" si="31"/>
        <v>5</v>
      </c>
      <c r="N96" s="86">
        <f t="shared" si="32"/>
        <v>4</v>
      </c>
      <c r="O96" s="86">
        <f t="shared" si="33"/>
        <v>6</v>
      </c>
      <c r="P96" s="95">
        <v>0.7</v>
      </c>
      <c r="Q96" s="86">
        <v>20</v>
      </c>
      <c r="R96" s="86">
        <v>10</v>
      </c>
      <c r="S96" s="86">
        <v>575.98310685514991</v>
      </c>
      <c r="T96" s="87">
        <f t="shared" si="18"/>
        <v>575.90058941638222</v>
      </c>
      <c r="U96" s="86">
        <f t="shared" si="19"/>
        <v>575.92550854446438</v>
      </c>
      <c r="V96" s="88">
        <f t="shared" si="20"/>
        <v>2.4919128082160569E-2</v>
      </c>
      <c r="W96" s="86">
        <f t="shared" si="21"/>
        <v>2</v>
      </c>
      <c r="X96" s="88">
        <f t="shared" si="22"/>
        <v>1.9935302465728458E-2</v>
      </c>
      <c r="Y96" s="86">
        <f t="shared" si="23"/>
        <v>1.4</v>
      </c>
      <c r="Z96" s="86">
        <f t="shared" si="24"/>
        <v>1.1037693627644908E-2</v>
      </c>
      <c r="AA96" s="86">
        <f t="shared" si="25"/>
        <v>1.0417314808554152</v>
      </c>
      <c r="AB96" s="88">
        <f t="shared" si="26"/>
        <v>60.000000000000021</v>
      </c>
      <c r="AC96" s="87">
        <f t="shared" si="27"/>
        <v>1.0000000000000004</v>
      </c>
      <c r="AD96" s="89">
        <f t="shared" si="28"/>
        <v>5.7598310685514988</v>
      </c>
      <c r="AE96" s="32"/>
      <c r="AF96" s="32"/>
      <c r="AG96" s="82">
        <v>1</v>
      </c>
      <c r="AH96" s="82">
        <f t="shared" si="29"/>
        <v>2</v>
      </c>
      <c r="AI96" s="33"/>
      <c r="AJ96" s="33"/>
      <c r="AK96" s="33"/>
      <c r="AL96" s="33"/>
      <c r="AM96" s="33"/>
      <c r="AN96" s="33"/>
      <c r="AO96" s="33"/>
      <c r="AP96" s="33"/>
      <c r="AQ96" s="33"/>
      <c r="AR96" s="33"/>
      <c r="AS96" s="33"/>
      <c r="AT96" s="33"/>
      <c r="AU96" s="33"/>
      <c r="AV96" s="33"/>
      <c r="AW96" s="33"/>
      <c r="AX96" s="33"/>
      <c r="AY96" s="33"/>
      <c r="AZ96" s="33"/>
      <c r="BA96" s="33"/>
    </row>
    <row r="97" spans="1:54" s="11" customFormat="1" ht="23.25" hidden="1" customHeight="1" x14ac:dyDescent="0.25">
      <c r="A97" s="86">
        <v>96</v>
      </c>
      <c r="B97" s="86" t="s">
        <v>105</v>
      </c>
      <c r="C97" s="86" t="s">
        <v>288</v>
      </c>
      <c r="D97" s="86" t="s">
        <v>301</v>
      </c>
      <c r="E97" s="86" t="s">
        <v>187</v>
      </c>
      <c r="F97" s="92">
        <v>0.03</v>
      </c>
      <c r="G97" s="93">
        <v>100</v>
      </c>
      <c r="H97" s="93">
        <f t="shared" si="30"/>
        <v>6</v>
      </c>
      <c r="I97" s="93">
        <f t="shared" si="17"/>
        <v>60</v>
      </c>
      <c r="J97" s="96">
        <v>1.4326364399513771E-4</v>
      </c>
      <c r="K97" s="94">
        <v>1E-4</v>
      </c>
      <c r="L97" s="95">
        <v>0.8</v>
      </c>
      <c r="M97" s="86">
        <f t="shared" si="31"/>
        <v>5</v>
      </c>
      <c r="N97" s="86">
        <f t="shared" si="32"/>
        <v>4</v>
      </c>
      <c r="O97" s="86">
        <f t="shared" si="33"/>
        <v>6</v>
      </c>
      <c r="P97" s="95">
        <v>0.7</v>
      </c>
      <c r="Q97" s="86">
        <v>20</v>
      </c>
      <c r="R97" s="86">
        <v>10</v>
      </c>
      <c r="S97" s="86">
        <v>575.98310685514991</v>
      </c>
      <c r="T97" s="87">
        <f t="shared" si="18"/>
        <v>575.90058941638222</v>
      </c>
      <c r="U97" s="86">
        <f t="shared" si="19"/>
        <v>575.92550854446438</v>
      </c>
      <c r="V97" s="88">
        <f t="shared" si="20"/>
        <v>2.4919128082160569E-2</v>
      </c>
      <c r="W97" s="86">
        <f t="shared" si="21"/>
        <v>2</v>
      </c>
      <c r="X97" s="88">
        <f t="shared" si="22"/>
        <v>1.9935302465728458E-2</v>
      </c>
      <c r="Y97" s="86">
        <f t="shared" si="23"/>
        <v>1.4</v>
      </c>
      <c r="Z97" s="86">
        <f t="shared" si="24"/>
        <v>1.1037693627644908E-2</v>
      </c>
      <c r="AA97" s="86">
        <f t="shared" si="25"/>
        <v>1.0417314808554152</v>
      </c>
      <c r="AB97" s="88">
        <f t="shared" si="26"/>
        <v>60.000000000000021</v>
      </c>
      <c r="AC97" s="87">
        <f t="shared" si="27"/>
        <v>1.0000000000000004</v>
      </c>
      <c r="AD97" s="89">
        <f t="shared" si="28"/>
        <v>5.7598310685514988</v>
      </c>
      <c r="AE97" s="32"/>
      <c r="AF97" s="32"/>
      <c r="AG97" s="82">
        <v>1</v>
      </c>
      <c r="AH97" s="82">
        <f t="shared" si="29"/>
        <v>2</v>
      </c>
      <c r="AI97" s="33"/>
      <c r="AJ97" s="33"/>
      <c r="AK97" s="33"/>
      <c r="AL97" s="33"/>
      <c r="AM97" s="33"/>
      <c r="AN97" s="33"/>
      <c r="AO97" s="33"/>
      <c r="AP97" s="33"/>
      <c r="AQ97" s="33"/>
      <c r="AR97" s="33"/>
      <c r="AS97" s="33"/>
      <c r="AT97" s="33"/>
      <c r="AU97" s="33"/>
      <c r="AV97" s="33"/>
      <c r="AW97" s="33"/>
      <c r="AX97" s="33"/>
      <c r="AY97" s="33"/>
      <c r="AZ97" s="33"/>
      <c r="BA97" s="33"/>
      <c r="BB97" s="71"/>
    </row>
    <row r="98" spans="1:54" ht="23.25" hidden="1" customHeight="1" x14ac:dyDescent="0.25">
      <c r="A98" s="86">
        <v>97</v>
      </c>
      <c r="B98" s="86" t="s">
        <v>105</v>
      </c>
      <c r="C98" s="86" t="s">
        <v>109</v>
      </c>
      <c r="D98" s="86" t="s">
        <v>22</v>
      </c>
      <c r="E98" s="86" t="s">
        <v>187</v>
      </c>
      <c r="F98" s="92">
        <v>0.03</v>
      </c>
      <c r="G98" s="93">
        <v>100</v>
      </c>
      <c r="H98" s="93">
        <f t="shared" si="30"/>
        <v>6</v>
      </c>
      <c r="I98" s="93">
        <f t="shared" si="17"/>
        <v>60</v>
      </c>
      <c r="J98" s="96">
        <v>2.5278077206627444E-4</v>
      </c>
      <c r="K98" s="94">
        <v>1E-4</v>
      </c>
      <c r="L98" s="95">
        <v>0.8</v>
      </c>
      <c r="M98" s="86">
        <f t="shared" si="31"/>
        <v>5</v>
      </c>
      <c r="N98" s="86">
        <f t="shared" si="32"/>
        <v>4</v>
      </c>
      <c r="O98" s="86">
        <f t="shared" si="33"/>
        <v>6</v>
      </c>
      <c r="P98" s="95">
        <v>0.7</v>
      </c>
      <c r="Q98" s="86">
        <v>20</v>
      </c>
      <c r="R98" s="86">
        <v>10</v>
      </c>
      <c r="S98" s="86">
        <v>575.88527185332896</v>
      </c>
      <c r="T98" s="87">
        <f t="shared" si="18"/>
        <v>575.73969912968835</v>
      </c>
      <c r="U98" s="86">
        <f t="shared" si="19"/>
        <v>575.82768332614364</v>
      </c>
      <c r="V98" s="88">
        <f t="shared" si="20"/>
        <v>8.7984196455295205E-2</v>
      </c>
      <c r="W98" s="86">
        <f t="shared" si="21"/>
        <v>2</v>
      </c>
      <c r="X98" s="88">
        <f t="shared" si="22"/>
        <v>7.0387357164236164E-2</v>
      </c>
      <c r="Y98" s="86">
        <f t="shared" si="23"/>
        <v>1.4</v>
      </c>
      <c r="Z98" s="86">
        <f t="shared" si="24"/>
        <v>3.8971773063091388E-2</v>
      </c>
      <c r="AA98" s="86">
        <f t="shared" si="25"/>
        <v>1.0417314808554152</v>
      </c>
      <c r="AB98" s="88">
        <f t="shared" si="26"/>
        <v>60</v>
      </c>
      <c r="AC98" s="87">
        <f t="shared" si="27"/>
        <v>1</v>
      </c>
      <c r="AD98" s="89">
        <f t="shared" si="28"/>
        <v>5.7588527185332898</v>
      </c>
      <c r="AE98" s="32"/>
      <c r="AF98" s="32"/>
      <c r="AG98" s="82">
        <v>1</v>
      </c>
      <c r="AH98" s="82">
        <f t="shared" si="29"/>
        <v>2</v>
      </c>
      <c r="AI98" s="33"/>
      <c r="AJ98" s="33"/>
      <c r="AK98" s="33"/>
      <c r="AL98" s="33"/>
      <c r="AM98" s="33"/>
      <c r="AN98" s="33"/>
      <c r="AO98" s="33"/>
      <c r="AP98" s="33"/>
      <c r="AQ98" s="33"/>
      <c r="AR98" s="33"/>
      <c r="AS98" s="33"/>
      <c r="AT98" s="33"/>
      <c r="AU98" s="33"/>
      <c r="AV98" s="33"/>
      <c r="AW98" s="33"/>
      <c r="AX98" s="33"/>
      <c r="AY98" s="33"/>
      <c r="AZ98" s="33"/>
      <c r="BA98" s="33"/>
    </row>
    <row r="99" spans="1:54" ht="23.25" hidden="1" customHeight="1" x14ac:dyDescent="0.25">
      <c r="A99" s="86">
        <v>98</v>
      </c>
      <c r="B99" s="86" t="s">
        <v>105</v>
      </c>
      <c r="C99" s="86" t="s">
        <v>110</v>
      </c>
      <c r="D99" s="86" t="s">
        <v>24</v>
      </c>
      <c r="E99" s="86" t="s">
        <v>187</v>
      </c>
      <c r="F99" s="92">
        <v>0.03</v>
      </c>
      <c r="G99" s="93">
        <v>100</v>
      </c>
      <c r="H99" s="93">
        <f t="shared" si="30"/>
        <v>6</v>
      </c>
      <c r="I99" s="93">
        <f t="shared" si="17"/>
        <v>60</v>
      </c>
      <c r="J99" s="96">
        <v>5.3945431325268408E-4</v>
      </c>
      <c r="K99" s="94">
        <v>1E-4</v>
      </c>
      <c r="L99" s="95">
        <v>0.8</v>
      </c>
      <c r="M99" s="86">
        <f t="shared" si="31"/>
        <v>5</v>
      </c>
      <c r="N99" s="86">
        <f t="shared" si="32"/>
        <v>5</v>
      </c>
      <c r="O99" s="86">
        <f t="shared" si="33"/>
        <v>7</v>
      </c>
      <c r="P99" s="95">
        <v>0.7</v>
      </c>
      <c r="Q99" s="86">
        <v>20</v>
      </c>
      <c r="R99" s="86">
        <v>10</v>
      </c>
      <c r="S99" s="86">
        <v>575.52185859900624</v>
      </c>
      <c r="T99" s="87">
        <f t="shared" si="18"/>
        <v>575.2113908500138</v>
      </c>
      <c r="U99" s="86">
        <f t="shared" si="19"/>
        <v>575.46430641314635</v>
      </c>
      <c r="V99" s="88">
        <f t="shared" si="20"/>
        <v>0.25291556313254659</v>
      </c>
      <c r="W99" s="86">
        <f t="shared" si="21"/>
        <v>2</v>
      </c>
      <c r="X99" s="88">
        <f t="shared" si="22"/>
        <v>0.20233245050603729</v>
      </c>
      <c r="Y99" s="86">
        <f t="shared" si="23"/>
        <v>1.4</v>
      </c>
      <c r="Z99" s="86">
        <f t="shared" si="24"/>
        <v>0.11202657213029948</v>
      </c>
      <c r="AA99" s="86">
        <f t="shared" si="25"/>
        <v>1.0417314808554152</v>
      </c>
      <c r="AB99" s="88">
        <f t="shared" si="26"/>
        <v>60.000000000000007</v>
      </c>
      <c r="AC99" s="87">
        <f t="shared" si="27"/>
        <v>1.0000000000000002</v>
      </c>
      <c r="AD99" s="89">
        <f t="shared" si="28"/>
        <v>5.755218585990062</v>
      </c>
      <c r="AE99" s="32"/>
      <c r="AF99" s="32"/>
      <c r="AG99" s="82">
        <v>0</v>
      </c>
      <c r="AH99" s="82">
        <f t="shared" si="29"/>
        <v>2</v>
      </c>
      <c r="AI99" s="33"/>
      <c r="AJ99" s="33"/>
      <c r="AK99" s="33"/>
      <c r="AL99" s="33"/>
      <c r="AM99" s="33"/>
      <c r="AN99" s="33"/>
      <c r="AO99" s="33"/>
      <c r="AP99" s="33"/>
      <c r="AQ99" s="33"/>
      <c r="AR99" s="33"/>
      <c r="AS99" s="33"/>
      <c r="AT99" s="33"/>
      <c r="AU99" s="33"/>
      <c r="AV99" s="33"/>
      <c r="AW99" s="33"/>
      <c r="AX99" s="33"/>
      <c r="AY99" s="33"/>
      <c r="AZ99" s="33"/>
      <c r="BA99" s="33"/>
    </row>
    <row r="100" spans="1:54" ht="23.25" hidden="1" customHeight="1" x14ac:dyDescent="0.25">
      <c r="A100" s="86">
        <v>99</v>
      </c>
      <c r="B100" s="86" t="s">
        <v>105</v>
      </c>
      <c r="C100" s="86" t="s">
        <v>111</v>
      </c>
      <c r="D100" s="86" t="s">
        <v>26</v>
      </c>
      <c r="E100" s="86" t="s">
        <v>187</v>
      </c>
      <c r="F100" s="92">
        <v>0.03</v>
      </c>
      <c r="G100" s="93">
        <v>100</v>
      </c>
      <c r="H100" s="93">
        <f t="shared" si="30"/>
        <v>6</v>
      </c>
      <c r="I100" s="93">
        <f t="shared" si="17"/>
        <v>60</v>
      </c>
      <c r="J100" s="96">
        <v>0</v>
      </c>
      <c r="K100" s="94">
        <v>1E-4</v>
      </c>
      <c r="L100" s="95">
        <v>0.8</v>
      </c>
      <c r="M100" s="86">
        <f t="shared" si="31"/>
        <v>5</v>
      </c>
      <c r="N100" s="86">
        <f t="shared" si="32"/>
        <v>4</v>
      </c>
      <c r="O100" s="86">
        <f t="shared" si="33"/>
        <v>6</v>
      </c>
      <c r="P100" s="95">
        <v>0.7</v>
      </c>
      <c r="Q100" s="86">
        <v>20</v>
      </c>
      <c r="R100" s="86">
        <v>10</v>
      </c>
      <c r="S100" s="86">
        <v>576.11113884784208</v>
      </c>
      <c r="T100" s="87">
        <f t="shared" si="18"/>
        <v>576.11113884784208</v>
      </c>
      <c r="U100" s="86">
        <f t="shared" si="19"/>
        <v>576.05352773395725</v>
      </c>
      <c r="V100" s="88">
        <f t="shared" si="20"/>
        <v>-5.7611113884831866E-2</v>
      </c>
      <c r="W100" s="86">
        <f t="shared" si="21"/>
        <v>2</v>
      </c>
      <c r="X100" s="88">
        <f t="shared" si="22"/>
        <v>-4.6088891107865494E-2</v>
      </c>
      <c r="Y100" s="86">
        <f t="shared" si="23"/>
        <v>1.4</v>
      </c>
      <c r="Z100" s="86">
        <f t="shared" si="24"/>
        <v>-2.5518301543759295E-2</v>
      </c>
      <c r="AA100" s="86">
        <f t="shared" si="25"/>
        <v>1.0417314808554152</v>
      </c>
      <c r="AB100" s="88">
        <f t="shared" si="26"/>
        <v>59.999999999999972</v>
      </c>
      <c r="AC100" s="87">
        <f t="shared" si="27"/>
        <v>0.99999999999999956</v>
      </c>
      <c r="AD100" s="89">
        <f t="shared" si="28"/>
        <v>5.7611113884784206</v>
      </c>
      <c r="AE100" s="32"/>
      <c r="AF100" s="32"/>
      <c r="AG100" s="82">
        <v>1</v>
      </c>
      <c r="AH100" s="82">
        <f t="shared" si="29"/>
        <v>2</v>
      </c>
      <c r="AI100" s="33"/>
      <c r="AJ100" s="33"/>
      <c r="AK100" s="33"/>
      <c r="AL100" s="33"/>
      <c r="AM100" s="33"/>
      <c r="AN100" s="33"/>
      <c r="AO100" s="33"/>
      <c r="AP100" s="33"/>
      <c r="AQ100" s="33"/>
      <c r="AR100" s="33"/>
      <c r="AS100" s="33"/>
      <c r="AT100" s="33"/>
      <c r="AU100" s="33"/>
      <c r="AV100" s="33"/>
      <c r="AW100" s="33"/>
      <c r="AX100" s="33"/>
      <c r="AY100" s="33"/>
      <c r="AZ100" s="33"/>
      <c r="BA100" s="33"/>
    </row>
    <row r="101" spans="1:54" ht="23.25" hidden="1" customHeight="1" x14ac:dyDescent="0.25">
      <c r="A101" s="86">
        <v>100</v>
      </c>
      <c r="B101" s="86" t="s">
        <v>105</v>
      </c>
      <c r="C101" s="86" t="s">
        <v>254</v>
      </c>
      <c r="D101" s="86" t="s">
        <v>228</v>
      </c>
      <c r="E101" s="86" t="s">
        <v>187</v>
      </c>
      <c r="F101" s="92">
        <v>0.03</v>
      </c>
      <c r="G101" s="93">
        <v>100</v>
      </c>
      <c r="H101" s="93">
        <f t="shared" si="30"/>
        <v>6</v>
      </c>
      <c r="I101" s="93">
        <f t="shared" si="17"/>
        <v>60</v>
      </c>
      <c r="J101" s="96">
        <v>4.0567693973463892E-5</v>
      </c>
      <c r="K101" s="94">
        <v>1E-4</v>
      </c>
      <c r="L101" s="95">
        <v>0.8</v>
      </c>
      <c r="M101" s="86">
        <f t="shared" si="31"/>
        <v>5</v>
      </c>
      <c r="N101" s="86">
        <f t="shared" si="32"/>
        <v>4</v>
      </c>
      <c r="O101" s="86">
        <f t="shared" si="33"/>
        <v>6</v>
      </c>
      <c r="P101" s="95">
        <v>0.7</v>
      </c>
      <c r="Q101" s="86">
        <v>20</v>
      </c>
      <c r="R101" s="86">
        <v>10</v>
      </c>
      <c r="S101" s="86">
        <v>576.07487849518145</v>
      </c>
      <c r="T101" s="87">
        <f t="shared" si="18"/>
        <v>576.05150846580489</v>
      </c>
      <c r="U101" s="86">
        <f t="shared" si="19"/>
        <v>576.01727100733194</v>
      </c>
      <c r="V101" s="88">
        <f t="shared" si="20"/>
        <v>-3.4237458472944127E-2</v>
      </c>
      <c r="W101" s="86">
        <f t="shared" si="21"/>
        <v>2</v>
      </c>
      <c r="X101" s="88">
        <f t="shared" si="22"/>
        <v>-2.7389966778355302E-2</v>
      </c>
      <c r="Y101" s="86">
        <f t="shared" si="23"/>
        <v>1.4</v>
      </c>
      <c r="Z101" s="86">
        <f t="shared" si="24"/>
        <v>-1.5165160513144531E-2</v>
      </c>
      <c r="AA101" s="86">
        <f t="shared" si="25"/>
        <v>1.0417314808554152</v>
      </c>
      <c r="AB101" s="88">
        <f t="shared" si="26"/>
        <v>59.999999999999986</v>
      </c>
      <c r="AC101" s="87">
        <f t="shared" si="27"/>
        <v>0.99999999999999978</v>
      </c>
      <c r="AD101" s="89">
        <f t="shared" si="28"/>
        <v>5.7607487849518142</v>
      </c>
      <c r="AE101" s="32"/>
      <c r="AF101" s="32"/>
      <c r="AG101" s="82">
        <v>1</v>
      </c>
      <c r="AH101" s="82">
        <f t="shared" si="29"/>
        <v>2</v>
      </c>
      <c r="AI101" s="33"/>
      <c r="AJ101" s="33"/>
      <c r="AK101" s="33"/>
      <c r="AL101" s="33"/>
      <c r="AM101" s="33"/>
      <c r="AN101" s="33"/>
      <c r="AO101" s="33"/>
      <c r="AP101" s="33"/>
      <c r="AQ101" s="33"/>
      <c r="AR101" s="33"/>
      <c r="AS101" s="33"/>
      <c r="AT101" s="33"/>
      <c r="AU101" s="33"/>
      <c r="AV101" s="33"/>
      <c r="AW101" s="33"/>
      <c r="AX101" s="33"/>
      <c r="AY101" s="33"/>
      <c r="AZ101" s="33"/>
      <c r="BA101" s="33"/>
    </row>
    <row r="102" spans="1:54" ht="23.25" hidden="1" customHeight="1" x14ac:dyDescent="0.25">
      <c r="A102" s="86">
        <v>101</v>
      </c>
      <c r="B102" s="86" t="s">
        <v>105</v>
      </c>
      <c r="C102" s="86" t="s">
        <v>255</v>
      </c>
      <c r="D102" s="86" t="s">
        <v>231</v>
      </c>
      <c r="E102" s="86" t="s">
        <v>187</v>
      </c>
      <c r="F102" s="92">
        <v>0.03</v>
      </c>
      <c r="G102" s="93">
        <v>100</v>
      </c>
      <c r="H102" s="93">
        <f t="shared" si="30"/>
        <v>6</v>
      </c>
      <c r="I102" s="93">
        <f t="shared" si="17"/>
        <v>60</v>
      </c>
      <c r="J102" s="96">
        <v>1.0590056742270634E-4</v>
      </c>
      <c r="K102" s="94">
        <v>1E-4</v>
      </c>
      <c r="L102" s="95">
        <v>0.8</v>
      </c>
      <c r="M102" s="86">
        <f t="shared" si="31"/>
        <v>5</v>
      </c>
      <c r="N102" s="86">
        <f t="shared" si="32"/>
        <v>4</v>
      </c>
      <c r="O102" s="86">
        <f t="shared" si="33"/>
        <v>6</v>
      </c>
      <c r="P102" s="95">
        <v>0.7</v>
      </c>
      <c r="Q102" s="86">
        <v>20</v>
      </c>
      <c r="R102" s="86">
        <v>10</v>
      </c>
      <c r="S102" s="86">
        <v>576.01649204014825</v>
      </c>
      <c r="T102" s="87">
        <f t="shared" si="18"/>
        <v>575.95549156679635</v>
      </c>
      <c r="U102" s="86">
        <f t="shared" si="19"/>
        <v>575.95889039094425</v>
      </c>
      <c r="V102" s="88">
        <f t="shared" si="20"/>
        <v>3.3988241478937198E-3</v>
      </c>
      <c r="W102" s="86">
        <f t="shared" si="21"/>
        <v>2</v>
      </c>
      <c r="X102" s="88">
        <f t="shared" si="22"/>
        <v>2.7190593183149762E-3</v>
      </c>
      <c r="Y102" s="86">
        <f t="shared" si="23"/>
        <v>1.4</v>
      </c>
      <c r="Z102" s="86">
        <f t="shared" si="24"/>
        <v>1.5054772187454264E-3</v>
      </c>
      <c r="AA102" s="86">
        <f t="shared" si="25"/>
        <v>1.0417314808554152</v>
      </c>
      <c r="AB102" s="88">
        <f t="shared" si="26"/>
        <v>59.999999999999986</v>
      </c>
      <c r="AC102" s="87">
        <f t="shared" si="27"/>
        <v>0.99999999999999978</v>
      </c>
      <c r="AD102" s="89">
        <f t="shared" si="28"/>
        <v>5.7601649204014826</v>
      </c>
      <c r="AE102" s="32"/>
      <c r="AF102" s="32"/>
      <c r="AG102" s="82">
        <v>1</v>
      </c>
      <c r="AH102" s="82">
        <f t="shared" si="29"/>
        <v>2</v>
      </c>
      <c r="AI102" s="33"/>
      <c r="AJ102" s="33"/>
      <c r="AK102" s="33"/>
      <c r="AL102" s="33"/>
      <c r="AM102" s="33"/>
      <c r="AN102" s="33"/>
      <c r="AO102" s="33"/>
      <c r="AP102" s="33"/>
      <c r="AQ102" s="33"/>
      <c r="AR102" s="33"/>
      <c r="AS102" s="33"/>
      <c r="AT102" s="33"/>
      <c r="AU102" s="33"/>
      <c r="AV102" s="33"/>
      <c r="AW102" s="33"/>
      <c r="AX102" s="33"/>
      <c r="AY102" s="33"/>
      <c r="AZ102" s="33"/>
      <c r="BA102" s="33"/>
    </row>
    <row r="103" spans="1:54" ht="23.25" hidden="1" customHeight="1" x14ac:dyDescent="0.25">
      <c r="A103" s="86">
        <v>102</v>
      </c>
      <c r="B103" s="86" t="s">
        <v>105</v>
      </c>
      <c r="C103" s="86" t="s">
        <v>112</v>
      </c>
      <c r="D103" s="86" t="s">
        <v>31</v>
      </c>
      <c r="E103" s="86" t="s">
        <v>187</v>
      </c>
      <c r="F103" s="92">
        <v>0.03</v>
      </c>
      <c r="G103" s="93">
        <v>100</v>
      </c>
      <c r="H103" s="93">
        <f t="shared" si="30"/>
        <v>6</v>
      </c>
      <c r="I103" s="93">
        <f t="shared" si="17"/>
        <v>60</v>
      </c>
      <c r="J103" s="96">
        <v>1.567032076437468E-3</v>
      </c>
      <c r="K103" s="94">
        <v>1E-4</v>
      </c>
      <c r="L103" s="95">
        <v>0.8</v>
      </c>
      <c r="M103" s="86">
        <f t="shared" si="31"/>
        <v>5</v>
      </c>
      <c r="N103" s="86">
        <f t="shared" si="32"/>
        <v>4</v>
      </c>
      <c r="O103" s="86">
        <f t="shared" si="33"/>
        <v>6</v>
      </c>
      <c r="P103" s="95">
        <v>0.7</v>
      </c>
      <c r="Q103" s="86">
        <v>20</v>
      </c>
      <c r="R103" s="86">
        <v>10</v>
      </c>
      <c r="S103" s="86">
        <v>574.71379825379609</v>
      </c>
      <c r="T103" s="87">
        <f t="shared" si="18"/>
        <v>573.81320329716118</v>
      </c>
      <c r="U103" s="86">
        <f t="shared" si="19"/>
        <v>574.65632687397067</v>
      </c>
      <c r="V103" s="88">
        <f t="shared" si="20"/>
        <v>0.84312357680948935</v>
      </c>
      <c r="W103" s="86">
        <f t="shared" si="21"/>
        <v>2</v>
      </c>
      <c r="X103" s="88">
        <f t="shared" si="22"/>
        <v>0.67449886144759152</v>
      </c>
      <c r="Y103" s="86">
        <f t="shared" si="23"/>
        <v>1.4</v>
      </c>
      <c r="Z103" s="86">
        <f t="shared" si="24"/>
        <v>0.37345366580981948</v>
      </c>
      <c r="AA103" s="86">
        <f t="shared" si="25"/>
        <v>1.0417314808554152</v>
      </c>
      <c r="AB103" s="88">
        <f t="shared" si="26"/>
        <v>60.000000000000007</v>
      </c>
      <c r="AC103" s="87">
        <f t="shared" si="27"/>
        <v>1.0000000000000002</v>
      </c>
      <c r="AD103" s="89">
        <f t="shared" si="28"/>
        <v>5.7471379825379607</v>
      </c>
      <c r="AE103" s="32"/>
      <c r="AF103" s="32"/>
      <c r="AG103" s="82">
        <v>1</v>
      </c>
      <c r="AH103" s="82">
        <f t="shared" si="29"/>
        <v>2</v>
      </c>
      <c r="AI103" s="33"/>
      <c r="AJ103" s="33"/>
      <c r="AK103" s="33"/>
      <c r="AL103" s="33"/>
      <c r="AM103" s="33"/>
      <c r="AN103" s="33"/>
      <c r="AO103" s="33"/>
      <c r="AP103" s="33"/>
      <c r="AQ103" s="33"/>
      <c r="AR103" s="33"/>
      <c r="AS103" s="33"/>
      <c r="AT103" s="33"/>
      <c r="AU103" s="33"/>
      <c r="AV103" s="33"/>
      <c r="AW103" s="33"/>
      <c r="AX103" s="33"/>
      <c r="AY103" s="33"/>
      <c r="AZ103" s="33"/>
      <c r="BA103" s="33"/>
    </row>
    <row r="104" spans="1:54" ht="23.25" hidden="1" customHeight="1" x14ac:dyDescent="0.25">
      <c r="A104" s="86">
        <v>103</v>
      </c>
      <c r="B104" s="86" t="s">
        <v>105</v>
      </c>
      <c r="C104" s="86" t="s">
        <v>256</v>
      </c>
      <c r="D104" s="86" t="s">
        <v>235</v>
      </c>
      <c r="E104" s="86" t="s">
        <v>187</v>
      </c>
      <c r="F104" s="92">
        <v>0.03</v>
      </c>
      <c r="G104" s="93">
        <v>100</v>
      </c>
      <c r="H104" s="93">
        <f t="shared" si="30"/>
        <v>6</v>
      </c>
      <c r="I104" s="93">
        <f t="shared" si="17"/>
        <v>60</v>
      </c>
      <c r="J104" s="96">
        <v>2.4380201109570041E-5</v>
      </c>
      <c r="K104" s="94">
        <v>1E-4</v>
      </c>
      <c r="L104" s="95">
        <v>0.8</v>
      </c>
      <c r="M104" s="86">
        <f t="shared" si="31"/>
        <v>5</v>
      </c>
      <c r="N104" s="86">
        <f t="shared" si="32"/>
        <v>4</v>
      </c>
      <c r="O104" s="86">
        <f t="shared" si="33"/>
        <v>6</v>
      </c>
      <c r="P104" s="95">
        <v>0.7</v>
      </c>
      <c r="Q104" s="86">
        <v>20</v>
      </c>
      <c r="R104" s="86">
        <v>10</v>
      </c>
      <c r="S104" s="86">
        <v>576.08934670719384</v>
      </c>
      <c r="T104" s="87">
        <f t="shared" si="18"/>
        <v>576.07530153306402</v>
      </c>
      <c r="U104" s="86">
        <f t="shared" si="19"/>
        <v>576.03173777252312</v>
      </c>
      <c r="V104" s="88">
        <f t="shared" si="20"/>
        <v>-4.3563760540905605E-2</v>
      </c>
      <c r="W104" s="86">
        <f t="shared" si="21"/>
        <v>2</v>
      </c>
      <c r="X104" s="88">
        <f t="shared" si="22"/>
        <v>-3.4851008432724484E-2</v>
      </c>
      <c r="Y104" s="86">
        <f t="shared" si="23"/>
        <v>1.4</v>
      </c>
      <c r="Z104" s="86">
        <f t="shared" si="24"/>
        <v>-1.9296158378143049E-2</v>
      </c>
      <c r="AA104" s="86">
        <f t="shared" si="25"/>
        <v>1.0417314808554152</v>
      </c>
      <c r="AB104" s="88">
        <f t="shared" si="26"/>
        <v>59.999999999999979</v>
      </c>
      <c r="AC104" s="87">
        <f t="shared" si="27"/>
        <v>0.99999999999999967</v>
      </c>
      <c r="AD104" s="89">
        <f t="shared" si="28"/>
        <v>5.7608934670719387</v>
      </c>
      <c r="AE104" s="32"/>
      <c r="AF104" s="32"/>
      <c r="AG104" s="82">
        <v>1</v>
      </c>
      <c r="AH104" s="82">
        <f t="shared" si="29"/>
        <v>2</v>
      </c>
      <c r="AI104" s="33"/>
      <c r="AJ104" s="33"/>
      <c r="AK104" s="33"/>
      <c r="AL104" s="33"/>
      <c r="AM104" s="33"/>
      <c r="AN104" s="33"/>
      <c r="AO104" s="33"/>
      <c r="AP104" s="33"/>
      <c r="AQ104" s="33"/>
      <c r="AR104" s="33"/>
      <c r="AS104" s="33"/>
      <c r="AT104" s="33"/>
      <c r="AU104" s="33"/>
      <c r="AV104" s="33"/>
      <c r="AW104" s="33"/>
      <c r="AX104" s="33"/>
      <c r="AY104" s="33"/>
      <c r="AZ104" s="33"/>
      <c r="BA104" s="33"/>
    </row>
    <row r="105" spans="1:54" ht="23.25" hidden="1" customHeight="1" x14ac:dyDescent="0.25">
      <c r="A105" s="86">
        <v>104</v>
      </c>
      <c r="B105" s="86" t="s">
        <v>105</v>
      </c>
      <c r="C105" s="86" t="s">
        <v>113</v>
      </c>
      <c r="D105" s="86" t="s">
        <v>34</v>
      </c>
      <c r="E105" s="86" t="s">
        <v>187</v>
      </c>
      <c r="F105" s="92">
        <v>0.03</v>
      </c>
      <c r="G105" s="93">
        <v>100</v>
      </c>
      <c r="H105" s="93">
        <f t="shared" si="30"/>
        <v>6</v>
      </c>
      <c r="I105" s="93">
        <f t="shared" si="17"/>
        <v>60</v>
      </c>
      <c r="J105" s="96">
        <v>3.836533814448473E-4</v>
      </c>
      <c r="K105" s="94">
        <v>1E-4</v>
      </c>
      <c r="L105" s="95">
        <v>0.8</v>
      </c>
      <c r="M105" s="86">
        <f t="shared" si="31"/>
        <v>5</v>
      </c>
      <c r="N105" s="86">
        <f t="shared" si="32"/>
        <v>4</v>
      </c>
      <c r="O105" s="86">
        <f t="shared" si="33"/>
        <v>6</v>
      </c>
      <c r="P105" s="95">
        <v>0.7</v>
      </c>
      <c r="Q105" s="86">
        <v>20</v>
      </c>
      <c r="R105" s="86">
        <v>10</v>
      </c>
      <c r="S105" s="86">
        <v>575.76840292696102</v>
      </c>
      <c r="T105" s="87">
        <f t="shared" si="18"/>
        <v>575.54750743224895</v>
      </c>
      <c r="U105" s="86">
        <f t="shared" si="19"/>
        <v>575.71082608666836</v>
      </c>
      <c r="V105" s="88">
        <f t="shared" si="20"/>
        <v>0.16331865441941318</v>
      </c>
      <c r="W105" s="86">
        <f t="shared" si="21"/>
        <v>2</v>
      </c>
      <c r="X105" s="88">
        <f t="shared" si="22"/>
        <v>0.13065492353553054</v>
      </c>
      <c r="Y105" s="86">
        <f t="shared" si="23"/>
        <v>1.4</v>
      </c>
      <c r="Z105" s="86">
        <f t="shared" si="24"/>
        <v>7.2340463326692805E-2</v>
      </c>
      <c r="AA105" s="86">
        <f t="shared" si="25"/>
        <v>1.0417314808554152</v>
      </c>
      <c r="AB105" s="88">
        <f t="shared" si="26"/>
        <v>60</v>
      </c>
      <c r="AC105" s="87">
        <f t="shared" si="27"/>
        <v>1</v>
      </c>
      <c r="AD105" s="89">
        <f t="shared" si="28"/>
        <v>5.7576840292696101</v>
      </c>
      <c r="AE105" s="32"/>
      <c r="AF105" s="32"/>
      <c r="AG105" s="82">
        <v>1</v>
      </c>
      <c r="AH105" s="82">
        <f t="shared" si="29"/>
        <v>2</v>
      </c>
      <c r="AI105" s="33"/>
      <c r="AJ105" s="33"/>
      <c r="AK105" s="33"/>
      <c r="AL105" s="33"/>
      <c r="AM105" s="33"/>
      <c r="AN105" s="33"/>
      <c r="AO105" s="33"/>
      <c r="AP105" s="33"/>
      <c r="AQ105" s="33"/>
      <c r="AR105" s="33"/>
      <c r="AS105" s="33"/>
      <c r="AT105" s="33"/>
      <c r="AU105" s="33"/>
      <c r="AV105" s="33"/>
      <c r="AW105" s="33"/>
      <c r="AX105" s="33"/>
      <c r="AY105" s="33"/>
      <c r="AZ105" s="33"/>
      <c r="BA105" s="33"/>
    </row>
    <row r="106" spans="1:54" ht="23.25" hidden="1" customHeight="1" x14ac:dyDescent="0.25">
      <c r="A106" s="86">
        <v>105</v>
      </c>
      <c r="B106" s="86" t="s">
        <v>105</v>
      </c>
      <c r="C106" s="86" t="s">
        <v>114</v>
      </c>
      <c r="D106" s="86" t="s">
        <v>37</v>
      </c>
      <c r="E106" s="86" t="s">
        <v>187</v>
      </c>
      <c r="F106" s="92">
        <v>0.03</v>
      </c>
      <c r="G106" s="93">
        <v>100</v>
      </c>
      <c r="H106" s="93">
        <f t="shared" si="30"/>
        <v>6</v>
      </c>
      <c r="I106" s="93">
        <f t="shared" si="17"/>
        <v>60</v>
      </c>
      <c r="J106" s="96">
        <v>6.6472390028077936E-6</v>
      </c>
      <c r="K106" s="94">
        <v>1E-4</v>
      </c>
      <c r="L106" s="95">
        <v>0.8</v>
      </c>
      <c r="M106" s="86">
        <f t="shared" si="31"/>
        <v>5</v>
      </c>
      <c r="N106" s="86">
        <f t="shared" si="32"/>
        <v>4</v>
      </c>
      <c r="O106" s="86">
        <f t="shared" si="33"/>
        <v>6</v>
      </c>
      <c r="P106" s="95">
        <v>0.7</v>
      </c>
      <c r="Q106" s="86">
        <v>20</v>
      </c>
      <c r="R106" s="86">
        <v>10</v>
      </c>
      <c r="S106" s="86">
        <v>576.10519707762478</v>
      </c>
      <c r="T106" s="87">
        <f t="shared" si="18"/>
        <v>576.10136756868906</v>
      </c>
      <c r="U106" s="86">
        <f t="shared" si="19"/>
        <v>576.04758655791704</v>
      </c>
      <c r="V106" s="88">
        <f t="shared" si="20"/>
        <v>-5.378101077201336E-2</v>
      </c>
      <c r="W106" s="86">
        <f t="shared" si="21"/>
        <v>2</v>
      </c>
      <c r="X106" s="88">
        <f t="shared" si="22"/>
        <v>-4.3024808617610689E-2</v>
      </c>
      <c r="Y106" s="86">
        <f t="shared" si="23"/>
        <v>1.4</v>
      </c>
      <c r="Z106" s="86">
        <f t="shared" si="24"/>
        <v>-2.3821793360078322E-2</v>
      </c>
      <c r="AA106" s="86">
        <f t="shared" si="25"/>
        <v>1.0417314808554152</v>
      </c>
      <c r="AB106" s="88">
        <f t="shared" si="26"/>
        <v>59.999999999999993</v>
      </c>
      <c r="AC106" s="87">
        <f t="shared" si="27"/>
        <v>0.99999999999999989</v>
      </c>
      <c r="AD106" s="89">
        <f t="shared" si="28"/>
        <v>5.761051970776248</v>
      </c>
      <c r="AE106" s="32"/>
      <c r="AF106" s="32"/>
      <c r="AG106" s="82">
        <v>1</v>
      </c>
      <c r="AH106" s="82">
        <f t="shared" si="29"/>
        <v>2</v>
      </c>
      <c r="AI106" s="33"/>
      <c r="AJ106" s="33"/>
      <c r="AK106" s="33"/>
      <c r="AL106" s="33"/>
      <c r="AM106" s="33"/>
      <c r="AN106" s="33"/>
      <c r="AO106" s="33"/>
      <c r="AP106" s="33"/>
      <c r="AQ106" s="33"/>
      <c r="AR106" s="33"/>
      <c r="AS106" s="33"/>
      <c r="AT106" s="33"/>
      <c r="AU106" s="33"/>
      <c r="AV106" s="33"/>
      <c r="AW106" s="33"/>
      <c r="AX106" s="33"/>
      <c r="AY106" s="33"/>
      <c r="AZ106" s="33"/>
      <c r="BA106" s="33"/>
    </row>
    <row r="107" spans="1:54" ht="23.25" hidden="1" customHeight="1" x14ac:dyDescent="0.25">
      <c r="A107" s="86">
        <v>106</v>
      </c>
      <c r="B107" s="86" t="s">
        <v>105</v>
      </c>
      <c r="C107" s="86" t="s">
        <v>115</v>
      </c>
      <c r="D107" s="86" t="s">
        <v>40</v>
      </c>
      <c r="E107" s="86" t="s">
        <v>187</v>
      </c>
      <c r="F107" s="92">
        <v>0.03</v>
      </c>
      <c r="G107" s="93">
        <v>100</v>
      </c>
      <c r="H107" s="93">
        <f t="shared" si="30"/>
        <v>6</v>
      </c>
      <c r="I107" s="93">
        <f t="shared" si="17"/>
        <v>60</v>
      </c>
      <c r="J107" s="96">
        <v>1.1918469550088481E-4</v>
      </c>
      <c r="K107" s="94">
        <v>1E-4</v>
      </c>
      <c r="L107" s="95">
        <v>0.8</v>
      </c>
      <c r="M107" s="86">
        <f t="shared" si="31"/>
        <v>5</v>
      </c>
      <c r="N107" s="86">
        <f t="shared" si="32"/>
        <v>4</v>
      </c>
      <c r="O107" s="86">
        <f t="shared" si="33"/>
        <v>6</v>
      </c>
      <c r="P107" s="95">
        <v>0.7</v>
      </c>
      <c r="Q107" s="86">
        <v>20</v>
      </c>
      <c r="R107" s="86">
        <v>10</v>
      </c>
      <c r="S107" s="86">
        <v>576.0046217746326</v>
      </c>
      <c r="T107" s="87">
        <f t="shared" si="18"/>
        <v>575.93597083917928</v>
      </c>
      <c r="U107" s="86">
        <f t="shared" si="19"/>
        <v>575.94702131245515</v>
      </c>
      <c r="V107" s="88">
        <f t="shared" si="20"/>
        <v>1.1050473275872719E-2</v>
      </c>
      <c r="W107" s="86">
        <f t="shared" si="21"/>
        <v>2</v>
      </c>
      <c r="X107" s="88">
        <f t="shared" si="22"/>
        <v>8.8403786206981746E-3</v>
      </c>
      <c r="Y107" s="86">
        <f t="shared" si="23"/>
        <v>1.4</v>
      </c>
      <c r="Z107" s="86">
        <f t="shared" si="24"/>
        <v>4.8947033001078138E-3</v>
      </c>
      <c r="AA107" s="86">
        <f t="shared" si="25"/>
        <v>1.0417314808554152</v>
      </c>
      <c r="AB107" s="88">
        <f t="shared" si="26"/>
        <v>60.000000000000014</v>
      </c>
      <c r="AC107" s="87">
        <f t="shared" si="27"/>
        <v>1.0000000000000002</v>
      </c>
      <c r="AD107" s="89">
        <f t="shared" si="28"/>
        <v>5.7600462177463259</v>
      </c>
      <c r="AE107" s="32"/>
      <c r="AF107" s="32"/>
      <c r="AG107" s="82">
        <v>1</v>
      </c>
      <c r="AH107" s="82">
        <f t="shared" si="29"/>
        <v>2</v>
      </c>
      <c r="AI107" s="33"/>
      <c r="AJ107" s="33"/>
      <c r="AK107" s="33"/>
      <c r="AL107" s="33"/>
      <c r="AM107" s="33"/>
      <c r="AN107" s="33"/>
      <c r="AO107" s="33"/>
      <c r="AP107" s="33"/>
      <c r="AQ107" s="33"/>
      <c r="AR107" s="33"/>
      <c r="AS107" s="33"/>
      <c r="AT107" s="33"/>
      <c r="AU107" s="33"/>
      <c r="AV107" s="33"/>
      <c r="AW107" s="33"/>
      <c r="AX107" s="33"/>
      <c r="AY107" s="33"/>
      <c r="AZ107" s="33"/>
      <c r="BA107" s="33"/>
    </row>
    <row r="108" spans="1:54" ht="23.25" hidden="1" customHeight="1" x14ac:dyDescent="0.25">
      <c r="A108" s="86">
        <v>107</v>
      </c>
      <c r="B108" s="86" t="s">
        <v>105</v>
      </c>
      <c r="C108" s="86" t="s">
        <v>116</v>
      </c>
      <c r="D108" s="86" t="s">
        <v>46</v>
      </c>
      <c r="E108" s="86" t="s">
        <v>187</v>
      </c>
      <c r="F108" s="92">
        <v>0.03</v>
      </c>
      <c r="G108" s="93">
        <v>100</v>
      </c>
      <c r="H108" s="93">
        <f t="shared" si="30"/>
        <v>6</v>
      </c>
      <c r="I108" s="93">
        <f t="shared" si="17"/>
        <v>60</v>
      </c>
      <c r="J108" s="96">
        <v>5.4811248918509225E-5</v>
      </c>
      <c r="K108" s="94">
        <v>1E-4</v>
      </c>
      <c r="L108" s="95">
        <v>0.8</v>
      </c>
      <c r="M108" s="86">
        <f t="shared" si="31"/>
        <v>5</v>
      </c>
      <c r="N108" s="86">
        <f t="shared" si="32"/>
        <v>4</v>
      </c>
      <c r="O108" s="86">
        <f t="shared" si="33"/>
        <v>6</v>
      </c>
      <c r="P108" s="95">
        <v>0.7</v>
      </c>
      <c r="Q108" s="86">
        <v>20</v>
      </c>
      <c r="R108" s="86">
        <v>10</v>
      </c>
      <c r="S108" s="86">
        <v>576.06214835561707</v>
      </c>
      <c r="T108" s="87">
        <f t="shared" si="18"/>
        <v>576.03057366981102</v>
      </c>
      <c r="U108" s="86">
        <f t="shared" si="19"/>
        <v>576.0045421407815</v>
      </c>
      <c r="V108" s="88">
        <f t="shared" si="20"/>
        <v>-2.6031529029523881E-2</v>
      </c>
      <c r="W108" s="86">
        <f t="shared" si="21"/>
        <v>2</v>
      </c>
      <c r="X108" s="88">
        <f t="shared" si="22"/>
        <v>-2.0825223223619106E-2</v>
      </c>
      <c r="Y108" s="86">
        <f t="shared" si="23"/>
        <v>1.4</v>
      </c>
      <c r="Z108" s="86">
        <f t="shared" si="24"/>
        <v>-1.1530421174436086E-2</v>
      </c>
      <c r="AA108" s="86">
        <f t="shared" si="25"/>
        <v>1.0417314808554152</v>
      </c>
      <c r="AB108" s="88">
        <f t="shared" si="26"/>
        <v>59.999999999999993</v>
      </c>
      <c r="AC108" s="87">
        <f t="shared" si="27"/>
        <v>0.99999999999999989</v>
      </c>
      <c r="AD108" s="89">
        <f t="shared" si="28"/>
        <v>5.7606214835561707</v>
      </c>
      <c r="AE108" s="32"/>
      <c r="AF108" s="32"/>
      <c r="AG108" s="82">
        <v>1</v>
      </c>
      <c r="AH108" s="82">
        <f t="shared" si="29"/>
        <v>2</v>
      </c>
      <c r="AI108" s="33"/>
      <c r="AJ108" s="33"/>
      <c r="AK108" s="33"/>
      <c r="AL108" s="33"/>
      <c r="AM108" s="33"/>
      <c r="AN108" s="33"/>
      <c r="AO108" s="33"/>
      <c r="AP108" s="33"/>
      <c r="AQ108" s="33"/>
      <c r="AR108" s="33"/>
      <c r="AS108" s="33"/>
      <c r="AT108" s="33"/>
      <c r="AU108" s="33"/>
      <c r="AV108" s="33"/>
      <c r="AW108" s="33"/>
      <c r="AX108" s="33"/>
      <c r="AY108" s="33"/>
      <c r="AZ108" s="33"/>
      <c r="BA108" s="33"/>
    </row>
    <row r="109" spans="1:54" ht="23.25" hidden="1" customHeight="1" x14ac:dyDescent="0.25">
      <c r="A109" s="86">
        <v>108</v>
      </c>
      <c r="B109" s="86" t="s">
        <v>105</v>
      </c>
      <c r="C109" s="86" t="s">
        <v>117</v>
      </c>
      <c r="D109" s="86" t="s">
        <v>49</v>
      </c>
      <c r="E109" s="86" t="s">
        <v>187</v>
      </c>
      <c r="F109" s="92">
        <v>0.03</v>
      </c>
      <c r="G109" s="93">
        <v>100</v>
      </c>
      <c r="H109" s="93">
        <f t="shared" si="30"/>
        <v>6</v>
      </c>
      <c r="I109" s="93">
        <f t="shared" si="17"/>
        <v>60</v>
      </c>
      <c r="J109" s="96">
        <v>4.8532192373845417E-7</v>
      </c>
      <c r="K109" s="94">
        <v>1E-4</v>
      </c>
      <c r="L109" s="95">
        <v>0.8</v>
      </c>
      <c r="M109" s="86">
        <f t="shared" si="31"/>
        <v>5</v>
      </c>
      <c r="N109" s="86">
        <f t="shared" si="32"/>
        <v>4</v>
      </c>
      <c r="O109" s="86">
        <f t="shared" si="33"/>
        <v>6</v>
      </c>
      <c r="P109" s="95">
        <v>0.7</v>
      </c>
      <c r="Q109" s="86">
        <v>20</v>
      </c>
      <c r="R109" s="86">
        <v>10</v>
      </c>
      <c r="S109" s="86">
        <v>576.11070502879022</v>
      </c>
      <c r="T109" s="87">
        <f t="shared" si="18"/>
        <v>576.11042542963457</v>
      </c>
      <c r="U109" s="86">
        <f t="shared" si="19"/>
        <v>576.05309395828738</v>
      </c>
      <c r="V109" s="88">
        <f t="shared" si="20"/>
        <v>-5.7331471347197294E-2</v>
      </c>
      <c r="W109" s="86">
        <f t="shared" si="21"/>
        <v>2</v>
      </c>
      <c r="X109" s="88">
        <f t="shared" si="22"/>
        <v>-4.5865177077757835E-2</v>
      </c>
      <c r="Y109" s="86">
        <f t="shared" si="23"/>
        <v>1.4</v>
      </c>
      <c r="Z109" s="86">
        <f t="shared" si="24"/>
        <v>-2.5394436509417372E-2</v>
      </c>
      <c r="AA109" s="86">
        <f t="shared" si="25"/>
        <v>1.0417314808554152</v>
      </c>
      <c r="AB109" s="88">
        <f t="shared" si="26"/>
        <v>60</v>
      </c>
      <c r="AC109" s="87">
        <f t="shared" si="27"/>
        <v>1</v>
      </c>
      <c r="AD109" s="89">
        <f t="shared" si="28"/>
        <v>5.7611070502879018</v>
      </c>
      <c r="AE109" s="32"/>
      <c r="AF109" s="32"/>
      <c r="AG109" s="82">
        <v>1</v>
      </c>
      <c r="AH109" s="82">
        <f t="shared" si="29"/>
        <v>2</v>
      </c>
      <c r="AI109" s="33"/>
      <c r="AJ109" s="33"/>
      <c r="AK109" s="33"/>
      <c r="AL109" s="33"/>
      <c r="AM109" s="33"/>
      <c r="AN109" s="33"/>
      <c r="AO109" s="33"/>
      <c r="AP109" s="33"/>
      <c r="AQ109" s="33"/>
      <c r="AR109" s="33"/>
      <c r="AS109" s="33"/>
      <c r="AT109" s="33"/>
      <c r="AU109" s="33"/>
      <c r="AV109" s="33"/>
      <c r="AW109" s="33"/>
      <c r="AX109" s="33"/>
      <c r="AY109" s="33"/>
      <c r="AZ109" s="33"/>
      <c r="BA109" s="33"/>
    </row>
    <row r="110" spans="1:54" ht="23.25" hidden="1" customHeight="1" x14ac:dyDescent="0.25">
      <c r="A110" s="86">
        <v>109</v>
      </c>
      <c r="B110" s="86" t="s">
        <v>118</v>
      </c>
      <c r="C110" s="86" t="s">
        <v>120</v>
      </c>
      <c r="D110" s="86" t="s">
        <v>20</v>
      </c>
      <c r="E110" s="86" t="s">
        <v>187</v>
      </c>
      <c r="F110" s="92">
        <v>0.03</v>
      </c>
      <c r="G110" s="93">
        <v>100</v>
      </c>
      <c r="H110" s="93">
        <f t="shared" si="30"/>
        <v>6</v>
      </c>
      <c r="I110" s="93">
        <f t="shared" si="17"/>
        <v>60</v>
      </c>
      <c r="J110" s="96">
        <v>0</v>
      </c>
      <c r="K110" s="94">
        <v>1E-4</v>
      </c>
      <c r="L110" s="95">
        <v>0.8</v>
      </c>
      <c r="M110" s="86">
        <f t="shared" si="31"/>
        <v>5</v>
      </c>
      <c r="N110" s="86">
        <f t="shared" si="32"/>
        <v>4</v>
      </c>
      <c r="O110" s="86">
        <f t="shared" si="33"/>
        <v>6</v>
      </c>
      <c r="P110" s="95">
        <v>0.7</v>
      </c>
      <c r="Q110" s="86">
        <v>20</v>
      </c>
      <c r="R110" s="86">
        <v>10</v>
      </c>
      <c r="S110" s="86">
        <v>576.11113884784208</v>
      </c>
      <c r="T110" s="87">
        <f t="shared" si="18"/>
        <v>576.11113884784208</v>
      </c>
      <c r="U110" s="86">
        <f t="shared" si="19"/>
        <v>576.05352773395725</v>
      </c>
      <c r="V110" s="88">
        <f t="shared" si="20"/>
        <v>-5.7611113884831866E-2</v>
      </c>
      <c r="W110" s="86">
        <f t="shared" si="21"/>
        <v>2</v>
      </c>
      <c r="X110" s="88">
        <f t="shared" si="22"/>
        <v>-4.6088891107865494E-2</v>
      </c>
      <c r="Y110" s="86">
        <f t="shared" si="23"/>
        <v>1.4</v>
      </c>
      <c r="Z110" s="86">
        <f t="shared" si="24"/>
        <v>-2.5518301543759295E-2</v>
      </c>
      <c r="AA110" s="86">
        <f t="shared" si="25"/>
        <v>1.0417314808554152</v>
      </c>
      <c r="AB110" s="88">
        <f t="shared" si="26"/>
        <v>59.999999999999972</v>
      </c>
      <c r="AC110" s="87">
        <f t="shared" si="27"/>
        <v>0.99999999999999956</v>
      </c>
      <c r="AD110" s="89">
        <f t="shared" si="28"/>
        <v>5.7611113884784206</v>
      </c>
      <c r="AE110" s="32"/>
      <c r="AF110" s="32"/>
      <c r="AG110" s="82">
        <v>1</v>
      </c>
      <c r="AH110" s="82">
        <f t="shared" si="29"/>
        <v>2</v>
      </c>
      <c r="AI110" s="33"/>
      <c r="AJ110" s="33"/>
      <c r="AK110" s="33"/>
      <c r="AL110" s="33"/>
      <c r="AM110" s="33"/>
      <c r="AN110" s="33"/>
      <c r="AO110" s="33"/>
      <c r="AP110" s="33"/>
      <c r="AQ110" s="33"/>
      <c r="AR110" s="33"/>
      <c r="AS110" s="33"/>
      <c r="AT110" s="33"/>
      <c r="AU110" s="33"/>
      <c r="AV110" s="33"/>
      <c r="AW110" s="33"/>
      <c r="AX110" s="33"/>
      <c r="AY110" s="33"/>
      <c r="AZ110" s="33"/>
      <c r="BA110" s="33"/>
    </row>
    <row r="111" spans="1:54" ht="23.25" hidden="1" customHeight="1" x14ac:dyDescent="0.25">
      <c r="A111" s="86">
        <v>110</v>
      </c>
      <c r="B111" s="86" t="s">
        <v>118</v>
      </c>
      <c r="C111" s="86" t="s">
        <v>257</v>
      </c>
      <c r="D111" s="86" t="s">
        <v>222</v>
      </c>
      <c r="E111" s="86" t="s">
        <v>187</v>
      </c>
      <c r="F111" s="92">
        <v>0.03</v>
      </c>
      <c r="G111" s="93">
        <v>100</v>
      </c>
      <c r="H111" s="93">
        <f t="shared" si="30"/>
        <v>6</v>
      </c>
      <c r="I111" s="93">
        <f t="shared" si="17"/>
        <v>60</v>
      </c>
      <c r="J111" s="96">
        <v>2.2998382531338457E-3</v>
      </c>
      <c r="K111" s="94">
        <v>1E-4</v>
      </c>
      <c r="L111" s="95">
        <v>0.8</v>
      </c>
      <c r="M111" s="86">
        <f t="shared" si="31"/>
        <v>5</v>
      </c>
      <c r="N111" s="86">
        <f t="shared" si="32"/>
        <v>5</v>
      </c>
      <c r="O111" s="86">
        <f t="shared" si="33"/>
        <v>7</v>
      </c>
      <c r="P111" s="95">
        <v>0.7</v>
      </c>
      <c r="Q111" s="86">
        <v>20</v>
      </c>
      <c r="R111" s="86">
        <v>10</v>
      </c>
      <c r="S111" s="86">
        <v>573.52798387129042</v>
      </c>
      <c r="T111" s="87">
        <f t="shared" si="18"/>
        <v>572.20896227474054</v>
      </c>
      <c r="U111" s="86">
        <f t="shared" si="19"/>
        <v>573.4706310729033</v>
      </c>
      <c r="V111" s="88">
        <f t="shared" si="20"/>
        <v>1.2616687981627592</v>
      </c>
      <c r="W111" s="86">
        <f t="shared" si="21"/>
        <v>2</v>
      </c>
      <c r="X111" s="88">
        <f t="shared" si="22"/>
        <v>1.0093350385302073</v>
      </c>
      <c r="Y111" s="86">
        <f t="shared" si="23"/>
        <v>1.4</v>
      </c>
      <c r="Z111" s="86">
        <f t="shared" si="24"/>
        <v>0.55884433868490602</v>
      </c>
      <c r="AA111" s="86">
        <f t="shared" si="25"/>
        <v>1.0417314808554152</v>
      </c>
      <c r="AB111" s="88">
        <f t="shared" si="26"/>
        <v>60.000000000000028</v>
      </c>
      <c r="AC111" s="87">
        <f t="shared" si="27"/>
        <v>1.0000000000000004</v>
      </c>
      <c r="AD111" s="89">
        <f t="shared" si="28"/>
        <v>5.7352798387129038</v>
      </c>
      <c r="AE111" s="32"/>
      <c r="AF111" s="32"/>
      <c r="AG111" s="82">
        <v>0</v>
      </c>
      <c r="AH111" s="82">
        <f t="shared" si="29"/>
        <v>2</v>
      </c>
      <c r="AI111" s="33"/>
      <c r="AJ111" s="33"/>
      <c r="AK111" s="33"/>
      <c r="AL111" s="33"/>
      <c r="AM111" s="33"/>
      <c r="AN111" s="33"/>
      <c r="AO111" s="33"/>
      <c r="AP111" s="33"/>
      <c r="AQ111" s="33"/>
      <c r="AR111" s="33"/>
      <c r="AS111" s="33"/>
      <c r="AT111" s="33"/>
      <c r="AU111" s="33"/>
      <c r="AV111" s="33"/>
      <c r="AW111" s="33"/>
      <c r="AX111" s="33"/>
      <c r="AY111" s="33"/>
      <c r="AZ111" s="33"/>
      <c r="BA111" s="33"/>
    </row>
    <row r="112" spans="1:54" ht="23.25" hidden="1" customHeight="1" x14ac:dyDescent="0.25">
      <c r="A112" s="86">
        <v>111</v>
      </c>
      <c r="B112" s="86" t="s">
        <v>118</v>
      </c>
      <c r="C112" s="86" t="s">
        <v>289</v>
      </c>
      <c r="D112" s="86" t="s">
        <v>300</v>
      </c>
      <c r="E112" s="86" t="s">
        <v>187</v>
      </c>
      <c r="F112" s="92">
        <v>0.03</v>
      </c>
      <c r="G112" s="93">
        <v>100</v>
      </c>
      <c r="H112" s="93">
        <f t="shared" si="30"/>
        <v>6</v>
      </c>
      <c r="I112" s="93">
        <f t="shared" si="17"/>
        <v>60</v>
      </c>
      <c r="J112" s="96">
        <v>4.6233811603720276E-4</v>
      </c>
      <c r="K112" s="94">
        <v>1E-4</v>
      </c>
      <c r="L112" s="95">
        <v>0.8</v>
      </c>
      <c r="M112" s="86">
        <f t="shared" si="31"/>
        <v>5</v>
      </c>
      <c r="N112" s="86">
        <f t="shared" si="32"/>
        <v>4</v>
      </c>
      <c r="O112" s="86">
        <f t="shared" si="33"/>
        <v>6</v>
      </c>
      <c r="P112" s="95">
        <v>0.7</v>
      </c>
      <c r="Q112" s="86">
        <v>20</v>
      </c>
      <c r="R112" s="86">
        <v>10</v>
      </c>
      <c r="S112" s="86">
        <v>575.69816047759298</v>
      </c>
      <c r="T112" s="87">
        <f t="shared" si="18"/>
        <v>575.43199327467164</v>
      </c>
      <c r="U112" s="86">
        <f t="shared" si="19"/>
        <v>575.64059066154527</v>
      </c>
      <c r="V112" s="88">
        <f t="shared" si="20"/>
        <v>0.2085973868736346</v>
      </c>
      <c r="W112" s="86">
        <f t="shared" si="21"/>
        <v>2</v>
      </c>
      <c r="X112" s="88">
        <f t="shared" si="22"/>
        <v>0.16687790949890768</v>
      </c>
      <c r="Y112" s="86">
        <f t="shared" si="23"/>
        <v>1.4</v>
      </c>
      <c r="Z112" s="86">
        <f t="shared" si="24"/>
        <v>9.2396252398846662E-2</v>
      </c>
      <c r="AA112" s="86">
        <f t="shared" si="25"/>
        <v>1.0417314808554152</v>
      </c>
      <c r="AB112" s="88">
        <f t="shared" si="26"/>
        <v>60.000000000000007</v>
      </c>
      <c r="AC112" s="87">
        <f t="shared" si="27"/>
        <v>1.0000000000000002</v>
      </c>
      <c r="AD112" s="89">
        <f t="shared" si="28"/>
        <v>5.7569816047759295</v>
      </c>
      <c r="AE112" s="32"/>
      <c r="AF112" s="32"/>
      <c r="AG112" s="82">
        <v>1</v>
      </c>
      <c r="AH112" s="82">
        <f t="shared" si="29"/>
        <v>2</v>
      </c>
      <c r="AI112" s="33"/>
      <c r="AJ112" s="33"/>
      <c r="AK112" s="33"/>
      <c r="AL112" s="33"/>
      <c r="AM112" s="33"/>
      <c r="AN112" s="33"/>
      <c r="AO112" s="33"/>
      <c r="AP112" s="33"/>
      <c r="AQ112" s="33"/>
      <c r="AR112" s="33"/>
      <c r="AS112" s="33"/>
      <c r="AT112" s="33"/>
      <c r="AU112" s="33"/>
      <c r="AV112" s="33"/>
      <c r="AW112" s="33"/>
      <c r="AX112" s="33"/>
      <c r="AY112" s="33"/>
      <c r="AZ112" s="33"/>
      <c r="BA112" s="33"/>
    </row>
    <row r="113" spans="1:54" s="11" customFormat="1" ht="23.25" hidden="1" customHeight="1" x14ac:dyDescent="0.25">
      <c r="A113" s="86">
        <v>112</v>
      </c>
      <c r="B113" s="86" t="s">
        <v>118</v>
      </c>
      <c r="C113" s="86" t="s">
        <v>290</v>
      </c>
      <c r="D113" s="86" t="s">
        <v>301</v>
      </c>
      <c r="E113" s="86" t="s">
        <v>187</v>
      </c>
      <c r="F113" s="92">
        <v>0.03</v>
      </c>
      <c r="G113" s="93">
        <v>100</v>
      </c>
      <c r="H113" s="93">
        <f t="shared" si="30"/>
        <v>6</v>
      </c>
      <c r="I113" s="93">
        <f t="shared" si="17"/>
        <v>60</v>
      </c>
      <c r="J113" s="96">
        <v>4.6233811603720276E-4</v>
      </c>
      <c r="K113" s="94">
        <v>1E-4</v>
      </c>
      <c r="L113" s="95">
        <v>0.8</v>
      </c>
      <c r="M113" s="86">
        <f t="shared" si="31"/>
        <v>5</v>
      </c>
      <c r="N113" s="86">
        <f t="shared" si="32"/>
        <v>4</v>
      </c>
      <c r="O113" s="86">
        <f t="shared" si="33"/>
        <v>6</v>
      </c>
      <c r="P113" s="95">
        <v>0.7</v>
      </c>
      <c r="Q113" s="86">
        <v>20</v>
      </c>
      <c r="R113" s="86">
        <v>10</v>
      </c>
      <c r="S113" s="86">
        <v>575.69816047759298</v>
      </c>
      <c r="T113" s="87">
        <f t="shared" si="18"/>
        <v>575.43199327467164</v>
      </c>
      <c r="U113" s="86">
        <f t="shared" si="19"/>
        <v>575.64059066154527</v>
      </c>
      <c r="V113" s="88">
        <f t="shared" si="20"/>
        <v>0.2085973868736346</v>
      </c>
      <c r="W113" s="86">
        <f t="shared" si="21"/>
        <v>2</v>
      </c>
      <c r="X113" s="88">
        <f t="shared" si="22"/>
        <v>0.16687790949890768</v>
      </c>
      <c r="Y113" s="86">
        <f t="shared" si="23"/>
        <v>1.4</v>
      </c>
      <c r="Z113" s="86">
        <f t="shared" si="24"/>
        <v>9.2396252398846662E-2</v>
      </c>
      <c r="AA113" s="86">
        <f t="shared" si="25"/>
        <v>1.0417314808554152</v>
      </c>
      <c r="AB113" s="88">
        <f t="shared" si="26"/>
        <v>60.000000000000007</v>
      </c>
      <c r="AC113" s="87">
        <f t="shared" si="27"/>
        <v>1.0000000000000002</v>
      </c>
      <c r="AD113" s="89">
        <f t="shared" si="28"/>
        <v>5.7569816047759295</v>
      </c>
      <c r="AE113" s="32"/>
      <c r="AF113" s="32"/>
      <c r="AG113" s="82">
        <v>1</v>
      </c>
      <c r="AH113" s="82">
        <f t="shared" si="29"/>
        <v>2</v>
      </c>
      <c r="AI113" s="33"/>
      <c r="AJ113" s="33"/>
      <c r="AK113" s="33"/>
      <c r="AL113" s="33"/>
      <c r="AM113" s="33"/>
      <c r="AN113" s="33"/>
      <c r="AO113" s="33"/>
      <c r="AP113" s="33"/>
      <c r="AQ113" s="33"/>
      <c r="AR113" s="33"/>
      <c r="AS113" s="33"/>
      <c r="AT113" s="33"/>
      <c r="AU113" s="33"/>
      <c r="AV113" s="33"/>
      <c r="AW113" s="33"/>
      <c r="AX113" s="33"/>
      <c r="AY113" s="33"/>
      <c r="AZ113" s="33"/>
      <c r="BA113" s="33"/>
      <c r="BB113" s="71"/>
    </row>
    <row r="114" spans="1:54" ht="23.25" hidden="1" customHeight="1" x14ac:dyDescent="0.25">
      <c r="A114" s="86">
        <v>113</v>
      </c>
      <c r="B114" s="86" t="s">
        <v>118</v>
      </c>
      <c r="C114" s="86" t="s">
        <v>121</v>
      </c>
      <c r="D114" s="86" t="s">
        <v>22</v>
      </c>
      <c r="E114" s="86" t="s">
        <v>187</v>
      </c>
      <c r="F114" s="92">
        <v>0.03</v>
      </c>
      <c r="G114" s="93">
        <v>100</v>
      </c>
      <c r="H114" s="93">
        <f t="shared" si="30"/>
        <v>6</v>
      </c>
      <c r="I114" s="93">
        <f t="shared" si="17"/>
        <v>60</v>
      </c>
      <c r="J114" s="96">
        <v>1.0090189968238749E-2</v>
      </c>
      <c r="K114" s="94">
        <v>1E-4</v>
      </c>
      <c r="L114" s="95">
        <v>0.8</v>
      </c>
      <c r="M114" s="86">
        <f t="shared" si="31"/>
        <v>5</v>
      </c>
      <c r="N114" s="86">
        <f t="shared" si="32"/>
        <v>4</v>
      </c>
      <c r="O114" s="86">
        <f t="shared" si="33"/>
        <v>6</v>
      </c>
      <c r="P114" s="95">
        <v>0.7</v>
      </c>
      <c r="Q114" s="86">
        <v>20</v>
      </c>
      <c r="R114" s="86">
        <v>10</v>
      </c>
      <c r="S114" s="86">
        <v>567.23075218246072</v>
      </c>
      <c r="T114" s="87">
        <f t="shared" si="18"/>
        <v>561.50728613711271</v>
      </c>
      <c r="U114" s="86">
        <f t="shared" si="19"/>
        <v>567.17402910724252</v>
      </c>
      <c r="V114" s="88">
        <f t="shared" si="20"/>
        <v>5.6667429701298033</v>
      </c>
      <c r="W114" s="86">
        <f t="shared" si="21"/>
        <v>2</v>
      </c>
      <c r="X114" s="88">
        <f t="shared" si="22"/>
        <v>4.5333943761038427</v>
      </c>
      <c r="Y114" s="86">
        <f t="shared" si="23"/>
        <v>1.4</v>
      </c>
      <c r="Z114" s="86">
        <f t="shared" si="24"/>
        <v>2.5100305502133846</v>
      </c>
      <c r="AA114" s="86">
        <f t="shared" si="25"/>
        <v>1.0417314808554152</v>
      </c>
      <c r="AB114" s="88">
        <f t="shared" si="26"/>
        <v>60.000000000000007</v>
      </c>
      <c r="AC114" s="87">
        <f t="shared" si="27"/>
        <v>1.0000000000000002</v>
      </c>
      <c r="AD114" s="89">
        <f t="shared" si="28"/>
        <v>5.6723075218246075</v>
      </c>
      <c r="AE114" s="32"/>
      <c r="AF114" s="32"/>
      <c r="AG114" s="82">
        <v>1</v>
      </c>
      <c r="AH114" s="82">
        <f t="shared" si="29"/>
        <v>2</v>
      </c>
      <c r="AI114" s="33"/>
      <c r="AJ114" s="33"/>
      <c r="AK114" s="33"/>
      <c r="AL114" s="33"/>
      <c r="AM114" s="33"/>
      <c r="AN114" s="33"/>
      <c r="AO114" s="33"/>
      <c r="AP114" s="33"/>
      <c r="AQ114" s="33"/>
      <c r="AR114" s="33"/>
      <c r="AS114" s="33"/>
      <c r="AT114" s="33"/>
      <c r="AU114" s="33"/>
      <c r="AV114" s="33"/>
      <c r="AW114" s="33"/>
      <c r="AX114" s="33"/>
      <c r="AY114" s="33"/>
      <c r="AZ114" s="33"/>
      <c r="BA114" s="33"/>
    </row>
    <row r="115" spans="1:54" ht="23.25" hidden="1" customHeight="1" x14ac:dyDescent="0.25">
      <c r="A115" s="86">
        <v>114</v>
      </c>
      <c r="B115" s="86" t="s">
        <v>118</v>
      </c>
      <c r="C115" s="86" t="s">
        <v>122</v>
      </c>
      <c r="D115" s="86" t="s">
        <v>24</v>
      </c>
      <c r="E115" s="86" t="s">
        <v>187</v>
      </c>
      <c r="F115" s="92">
        <v>0.03</v>
      </c>
      <c r="G115" s="93">
        <v>100</v>
      </c>
      <c r="H115" s="93">
        <f t="shared" si="30"/>
        <v>6</v>
      </c>
      <c r="I115" s="93">
        <f t="shared" si="17"/>
        <v>60</v>
      </c>
      <c r="J115" s="96">
        <v>3.174790103176904E-4</v>
      </c>
      <c r="K115" s="94">
        <v>1E-4</v>
      </c>
      <c r="L115" s="95">
        <v>0.8</v>
      </c>
      <c r="M115" s="86">
        <f t="shared" si="31"/>
        <v>5</v>
      </c>
      <c r="N115" s="86">
        <f t="shared" si="32"/>
        <v>5</v>
      </c>
      <c r="O115" s="86">
        <f t="shared" si="33"/>
        <v>7</v>
      </c>
      <c r="P115" s="95">
        <v>0.7</v>
      </c>
      <c r="Q115" s="86">
        <v>20</v>
      </c>
      <c r="R115" s="86">
        <v>10</v>
      </c>
      <c r="S115" s="86">
        <v>575.77426058133869</v>
      </c>
      <c r="T115" s="87">
        <f t="shared" si="18"/>
        <v>575.59146433892295</v>
      </c>
      <c r="U115" s="86">
        <f t="shared" si="19"/>
        <v>575.71668315528052</v>
      </c>
      <c r="V115" s="88">
        <f t="shared" si="20"/>
        <v>0.12521881635757381</v>
      </c>
      <c r="W115" s="86">
        <f t="shared" si="21"/>
        <v>2</v>
      </c>
      <c r="X115" s="88">
        <f t="shared" si="22"/>
        <v>0.10017505308605906</v>
      </c>
      <c r="Y115" s="86">
        <f t="shared" si="23"/>
        <v>1.4</v>
      </c>
      <c r="Z115" s="86">
        <f t="shared" si="24"/>
        <v>5.5464498068079897E-2</v>
      </c>
      <c r="AA115" s="86">
        <f t="shared" si="25"/>
        <v>1.0417314808554152</v>
      </c>
      <c r="AB115" s="88">
        <f t="shared" si="26"/>
        <v>59.999999999999964</v>
      </c>
      <c r="AC115" s="87">
        <f t="shared" si="27"/>
        <v>0.99999999999999944</v>
      </c>
      <c r="AD115" s="89">
        <f t="shared" si="28"/>
        <v>5.7577426058133874</v>
      </c>
      <c r="AE115" s="32"/>
      <c r="AF115" s="32"/>
      <c r="AG115" s="82">
        <v>0</v>
      </c>
      <c r="AH115" s="82">
        <f t="shared" si="29"/>
        <v>2</v>
      </c>
      <c r="AI115" s="33"/>
      <c r="AJ115" s="33"/>
      <c r="AK115" s="33"/>
      <c r="AL115" s="33"/>
      <c r="AM115" s="33"/>
      <c r="AN115" s="33"/>
      <c r="AO115" s="33"/>
      <c r="AP115" s="33"/>
      <c r="AQ115" s="33"/>
      <c r="AR115" s="33"/>
      <c r="AS115" s="33"/>
      <c r="AT115" s="33"/>
      <c r="AU115" s="33"/>
      <c r="AV115" s="33"/>
      <c r="AW115" s="33"/>
      <c r="AX115" s="33"/>
      <c r="AY115" s="33"/>
      <c r="AZ115" s="33"/>
      <c r="BA115" s="33"/>
    </row>
    <row r="116" spans="1:54" ht="23.25" hidden="1" customHeight="1" x14ac:dyDescent="0.25">
      <c r="A116" s="86">
        <v>115</v>
      </c>
      <c r="B116" s="86" t="s">
        <v>118</v>
      </c>
      <c r="C116" s="86" t="s">
        <v>123</v>
      </c>
      <c r="D116" s="86" t="s">
        <v>26</v>
      </c>
      <c r="E116" s="86" t="s">
        <v>187</v>
      </c>
      <c r="F116" s="92">
        <v>0.03</v>
      </c>
      <c r="G116" s="93">
        <v>100</v>
      </c>
      <c r="H116" s="93">
        <f t="shared" si="30"/>
        <v>6</v>
      </c>
      <c r="I116" s="93">
        <f t="shared" si="17"/>
        <v>60</v>
      </c>
      <c r="J116" s="96">
        <v>8.3762886597938142E-3</v>
      </c>
      <c r="K116" s="94">
        <v>1E-4</v>
      </c>
      <c r="L116" s="95">
        <v>0.8</v>
      </c>
      <c r="M116" s="86">
        <f t="shared" si="31"/>
        <v>5</v>
      </c>
      <c r="N116" s="86">
        <f t="shared" si="32"/>
        <v>4</v>
      </c>
      <c r="O116" s="86">
        <f t="shared" si="33"/>
        <v>6</v>
      </c>
      <c r="P116" s="95">
        <v>0.7</v>
      </c>
      <c r="Q116" s="86">
        <v>20</v>
      </c>
      <c r="R116" s="86">
        <v>10</v>
      </c>
      <c r="S116" s="86">
        <v>568.71980610347555</v>
      </c>
      <c r="T116" s="87">
        <f t="shared" si="18"/>
        <v>563.95604484101091</v>
      </c>
      <c r="U116" s="86">
        <f t="shared" si="19"/>
        <v>568.66293412286518</v>
      </c>
      <c r="V116" s="88">
        <f t="shared" si="20"/>
        <v>4.7068892818542736</v>
      </c>
      <c r="W116" s="86">
        <f t="shared" si="21"/>
        <v>2</v>
      </c>
      <c r="X116" s="88">
        <f t="shared" si="22"/>
        <v>3.7655114254834192</v>
      </c>
      <c r="Y116" s="86">
        <f t="shared" si="23"/>
        <v>1.4</v>
      </c>
      <c r="Z116" s="86">
        <f t="shared" si="24"/>
        <v>2.0848723784017933</v>
      </c>
      <c r="AA116" s="86">
        <f t="shared" si="25"/>
        <v>1.0417314808554152</v>
      </c>
      <c r="AB116" s="88">
        <f t="shared" si="26"/>
        <v>60</v>
      </c>
      <c r="AC116" s="87">
        <f t="shared" si="27"/>
        <v>1</v>
      </c>
      <c r="AD116" s="89">
        <f t="shared" si="28"/>
        <v>5.6871980610347554</v>
      </c>
      <c r="AE116" s="32"/>
      <c r="AF116" s="32"/>
      <c r="AG116" s="82">
        <v>1</v>
      </c>
      <c r="AH116" s="82">
        <f t="shared" si="29"/>
        <v>2</v>
      </c>
      <c r="AI116" s="33"/>
      <c r="AJ116" s="33"/>
      <c r="AK116" s="33"/>
      <c r="AL116" s="33"/>
      <c r="AM116" s="33"/>
      <c r="AN116" s="33"/>
      <c r="AO116" s="33"/>
      <c r="AP116" s="33"/>
      <c r="AQ116" s="33"/>
      <c r="AR116" s="33"/>
      <c r="AS116" s="33"/>
      <c r="AT116" s="33"/>
      <c r="AU116" s="33"/>
      <c r="AV116" s="33"/>
      <c r="AW116" s="33"/>
      <c r="AX116" s="33"/>
      <c r="AY116" s="33"/>
      <c r="AZ116" s="33"/>
      <c r="BA116" s="33"/>
    </row>
    <row r="117" spans="1:54" ht="23.25" hidden="1" customHeight="1" x14ac:dyDescent="0.25">
      <c r="A117" s="86">
        <v>116</v>
      </c>
      <c r="B117" s="86" t="s">
        <v>118</v>
      </c>
      <c r="C117" s="86" t="s">
        <v>124</v>
      </c>
      <c r="D117" s="86" t="s">
        <v>28</v>
      </c>
      <c r="E117" s="86" t="s">
        <v>187</v>
      </c>
      <c r="F117" s="92">
        <v>0.03</v>
      </c>
      <c r="G117" s="93">
        <v>100</v>
      </c>
      <c r="H117" s="93">
        <f t="shared" si="30"/>
        <v>6</v>
      </c>
      <c r="I117" s="93">
        <f t="shared" si="17"/>
        <v>60</v>
      </c>
      <c r="J117" s="96">
        <v>2.1070342037862672E-3</v>
      </c>
      <c r="K117" s="94">
        <v>1E-4</v>
      </c>
      <c r="L117" s="95">
        <v>0.8</v>
      </c>
      <c r="M117" s="86">
        <f t="shared" si="31"/>
        <v>5</v>
      </c>
      <c r="N117" s="86">
        <f t="shared" si="32"/>
        <v>4</v>
      </c>
      <c r="O117" s="86">
        <f t="shared" si="33"/>
        <v>6</v>
      </c>
      <c r="P117" s="95">
        <v>0.7</v>
      </c>
      <c r="Q117" s="86">
        <v>20</v>
      </c>
      <c r="R117" s="86">
        <v>10</v>
      </c>
      <c r="S117" s="86">
        <v>574.23384120838796</v>
      </c>
      <c r="T117" s="87">
        <f t="shared" si="18"/>
        <v>573.0239108639903</v>
      </c>
      <c r="U117" s="86">
        <f t="shared" si="19"/>
        <v>574.17641782426711</v>
      </c>
      <c r="V117" s="88">
        <f t="shared" si="20"/>
        <v>1.1525069602768099</v>
      </c>
      <c r="W117" s="86">
        <f t="shared" si="21"/>
        <v>2</v>
      </c>
      <c r="X117" s="88">
        <f t="shared" si="22"/>
        <v>0.92200556822144797</v>
      </c>
      <c r="Y117" s="86">
        <f t="shared" si="23"/>
        <v>1.4</v>
      </c>
      <c r="Z117" s="86">
        <f t="shared" si="24"/>
        <v>0.51049212834901048</v>
      </c>
      <c r="AA117" s="86">
        <f t="shared" si="25"/>
        <v>1.0417314808554152</v>
      </c>
      <c r="AB117" s="88">
        <f t="shared" si="26"/>
        <v>60.000000000000014</v>
      </c>
      <c r="AC117" s="87">
        <f t="shared" si="27"/>
        <v>1.0000000000000002</v>
      </c>
      <c r="AD117" s="89">
        <f t="shared" si="28"/>
        <v>5.7423384120838792</v>
      </c>
      <c r="AE117" s="32"/>
      <c r="AF117" s="32"/>
      <c r="AG117" s="82">
        <v>1</v>
      </c>
      <c r="AH117" s="82">
        <f t="shared" si="29"/>
        <v>2</v>
      </c>
      <c r="AI117" s="33"/>
      <c r="AJ117" s="33"/>
      <c r="AK117" s="33"/>
      <c r="AL117" s="33"/>
      <c r="AM117" s="33"/>
      <c r="AN117" s="33"/>
      <c r="AO117" s="33"/>
      <c r="AP117" s="33"/>
      <c r="AQ117" s="33"/>
      <c r="AR117" s="33"/>
      <c r="AS117" s="33"/>
      <c r="AT117" s="33"/>
      <c r="AU117" s="33"/>
      <c r="AV117" s="33"/>
      <c r="AW117" s="33"/>
      <c r="AX117" s="33"/>
      <c r="AY117" s="33"/>
      <c r="AZ117" s="33"/>
      <c r="BA117" s="33"/>
    </row>
    <row r="118" spans="1:54" ht="23.25" hidden="1" customHeight="1" x14ac:dyDescent="0.25">
      <c r="A118" s="86">
        <v>117</v>
      </c>
      <c r="B118" s="86" t="s">
        <v>118</v>
      </c>
      <c r="C118" s="86" t="s">
        <v>125</v>
      </c>
      <c r="D118" s="86" t="s">
        <v>31</v>
      </c>
      <c r="E118" s="86" t="s">
        <v>187</v>
      </c>
      <c r="F118" s="92">
        <v>0.03</v>
      </c>
      <c r="G118" s="93">
        <v>100</v>
      </c>
      <c r="H118" s="93">
        <f t="shared" si="30"/>
        <v>6</v>
      </c>
      <c r="I118" s="93">
        <f t="shared" si="17"/>
        <v>60</v>
      </c>
      <c r="J118" s="96">
        <v>3.1109604078759959E-3</v>
      </c>
      <c r="K118" s="94">
        <v>1E-4</v>
      </c>
      <c r="L118" s="95">
        <v>0.8</v>
      </c>
      <c r="M118" s="86">
        <f t="shared" si="31"/>
        <v>5</v>
      </c>
      <c r="N118" s="86">
        <f t="shared" si="32"/>
        <v>4</v>
      </c>
      <c r="O118" s="86">
        <f t="shared" si="33"/>
        <v>6</v>
      </c>
      <c r="P118" s="95">
        <v>0.7</v>
      </c>
      <c r="Q118" s="86">
        <v>20</v>
      </c>
      <c r="R118" s="86">
        <v>10</v>
      </c>
      <c r="S118" s="86">
        <v>573.34367297757251</v>
      </c>
      <c r="T118" s="87">
        <f t="shared" si="18"/>
        <v>571.56002351083316</v>
      </c>
      <c r="U118" s="86">
        <f t="shared" si="19"/>
        <v>573.28633861027481</v>
      </c>
      <c r="V118" s="88">
        <f t="shared" si="20"/>
        <v>1.7263150994416492</v>
      </c>
      <c r="W118" s="86">
        <f t="shared" si="21"/>
        <v>2</v>
      </c>
      <c r="X118" s="88">
        <f t="shared" si="22"/>
        <v>1.3810520795533194</v>
      </c>
      <c r="Y118" s="86">
        <f t="shared" si="23"/>
        <v>1.4</v>
      </c>
      <c r="Z118" s="86">
        <f t="shared" si="24"/>
        <v>0.76465505171729042</v>
      </c>
      <c r="AA118" s="86">
        <f t="shared" si="25"/>
        <v>1.0417314808554152</v>
      </c>
      <c r="AB118" s="88">
        <f t="shared" si="26"/>
        <v>59.999999999999993</v>
      </c>
      <c r="AC118" s="87">
        <f t="shared" si="27"/>
        <v>0.99999999999999989</v>
      </c>
      <c r="AD118" s="89">
        <f t="shared" si="28"/>
        <v>5.7334367297757254</v>
      </c>
      <c r="AE118" s="32"/>
      <c r="AF118" s="32"/>
      <c r="AG118" s="82">
        <v>1</v>
      </c>
      <c r="AH118" s="82">
        <f t="shared" si="29"/>
        <v>2</v>
      </c>
      <c r="AI118" s="33"/>
      <c r="AJ118" s="33"/>
      <c r="AK118" s="33"/>
      <c r="AL118" s="33"/>
      <c r="AM118" s="33"/>
      <c r="AN118" s="33"/>
      <c r="AO118" s="33"/>
      <c r="AP118" s="33"/>
      <c r="AQ118" s="33"/>
      <c r="AR118" s="33"/>
      <c r="AS118" s="33"/>
      <c r="AT118" s="33"/>
      <c r="AU118" s="33"/>
      <c r="AV118" s="33"/>
      <c r="AW118" s="33"/>
      <c r="AX118" s="33"/>
      <c r="AY118" s="33"/>
      <c r="AZ118" s="33"/>
      <c r="BA118" s="33"/>
    </row>
    <row r="119" spans="1:54" ht="23.25" hidden="1" customHeight="1" x14ac:dyDescent="0.25">
      <c r="A119" s="86">
        <v>118</v>
      </c>
      <c r="B119" s="86" t="s">
        <v>118</v>
      </c>
      <c r="C119" s="86" t="s">
        <v>258</v>
      </c>
      <c r="D119" s="86" t="s">
        <v>235</v>
      </c>
      <c r="E119" s="86" t="s">
        <v>187</v>
      </c>
      <c r="F119" s="92">
        <v>0.03</v>
      </c>
      <c r="G119" s="93">
        <v>100</v>
      </c>
      <c r="H119" s="93">
        <f t="shared" si="30"/>
        <v>6</v>
      </c>
      <c r="I119" s="93">
        <f t="shared" si="17"/>
        <v>60</v>
      </c>
      <c r="J119" s="96">
        <v>5.6390658174097666E-4</v>
      </c>
      <c r="K119" s="94">
        <v>1E-4</v>
      </c>
      <c r="L119" s="95">
        <v>0.8</v>
      </c>
      <c r="M119" s="86">
        <f t="shared" si="31"/>
        <v>5</v>
      </c>
      <c r="N119" s="86">
        <f t="shared" si="32"/>
        <v>4</v>
      </c>
      <c r="O119" s="86">
        <f t="shared" si="33"/>
        <v>6</v>
      </c>
      <c r="P119" s="95">
        <v>0.7</v>
      </c>
      <c r="Q119" s="86">
        <v>20</v>
      </c>
      <c r="R119" s="86">
        <v>10</v>
      </c>
      <c r="S119" s="86">
        <v>575.60751488715084</v>
      </c>
      <c r="T119" s="87">
        <f t="shared" si="18"/>
        <v>575.28292602100635</v>
      </c>
      <c r="U119" s="86">
        <f t="shared" si="19"/>
        <v>575.54995413566212</v>
      </c>
      <c r="V119" s="88">
        <f t="shared" si="20"/>
        <v>0.2670281146557727</v>
      </c>
      <c r="W119" s="86">
        <f t="shared" si="21"/>
        <v>2</v>
      </c>
      <c r="X119" s="88">
        <f t="shared" si="22"/>
        <v>0.21362249172461817</v>
      </c>
      <c r="Y119" s="86">
        <f t="shared" si="23"/>
        <v>1.4</v>
      </c>
      <c r="Z119" s="86">
        <f t="shared" si="24"/>
        <v>0.11827759421679207</v>
      </c>
      <c r="AA119" s="86">
        <f t="shared" si="25"/>
        <v>1.0417314808554152</v>
      </c>
      <c r="AB119" s="88">
        <f t="shared" si="26"/>
        <v>60</v>
      </c>
      <c r="AC119" s="87">
        <f t="shared" si="27"/>
        <v>1</v>
      </c>
      <c r="AD119" s="89">
        <f t="shared" si="28"/>
        <v>5.7560751488715081</v>
      </c>
      <c r="AE119" s="32"/>
      <c r="AF119" s="32"/>
      <c r="AG119" s="82">
        <v>1</v>
      </c>
      <c r="AH119" s="82">
        <f t="shared" si="29"/>
        <v>2</v>
      </c>
      <c r="AI119" s="33"/>
      <c r="AJ119" s="33"/>
      <c r="AK119" s="33"/>
      <c r="AL119" s="33"/>
      <c r="AM119" s="33"/>
      <c r="AN119" s="33"/>
      <c r="AO119" s="33"/>
      <c r="AP119" s="33"/>
      <c r="AQ119" s="33"/>
      <c r="AR119" s="33"/>
      <c r="AS119" s="33"/>
      <c r="AT119" s="33"/>
      <c r="AU119" s="33"/>
      <c r="AV119" s="33"/>
      <c r="AW119" s="33"/>
      <c r="AX119" s="33"/>
      <c r="AY119" s="33"/>
      <c r="AZ119" s="33"/>
      <c r="BA119" s="33"/>
    </row>
    <row r="120" spans="1:54" ht="23.25" hidden="1" customHeight="1" x14ac:dyDescent="0.25">
      <c r="A120" s="86">
        <v>119</v>
      </c>
      <c r="B120" s="86" t="s">
        <v>118</v>
      </c>
      <c r="C120" s="86" t="s">
        <v>126</v>
      </c>
      <c r="D120" s="86" t="s">
        <v>34</v>
      </c>
      <c r="E120" s="86" t="s">
        <v>187</v>
      </c>
      <c r="F120" s="92">
        <v>0.03</v>
      </c>
      <c r="G120" s="93">
        <v>100</v>
      </c>
      <c r="H120" s="93">
        <f t="shared" si="30"/>
        <v>6</v>
      </c>
      <c r="I120" s="93">
        <f t="shared" si="17"/>
        <v>60</v>
      </c>
      <c r="J120" s="96">
        <v>3.3781854985207868E-3</v>
      </c>
      <c r="K120" s="94">
        <v>1E-4</v>
      </c>
      <c r="L120" s="95">
        <v>0.8</v>
      </c>
      <c r="M120" s="86">
        <f t="shared" si="31"/>
        <v>5</v>
      </c>
      <c r="N120" s="86">
        <f t="shared" si="32"/>
        <v>4</v>
      </c>
      <c r="O120" s="86">
        <f t="shared" si="33"/>
        <v>6</v>
      </c>
      <c r="P120" s="95">
        <v>0.7</v>
      </c>
      <c r="Q120" s="86">
        <v>20</v>
      </c>
      <c r="R120" s="86">
        <v>10</v>
      </c>
      <c r="S120" s="86">
        <v>573.10719287250868</v>
      </c>
      <c r="T120" s="87">
        <f t="shared" si="18"/>
        <v>571.17113046444888</v>
      </c>
      <c r="U120" s="86">
        <f t="shared" si="19"/>
        <v>573.04988215322146</v>
      </c>
      <c r="V120" s="88">
        <f t="shared" si="20"/>
        <v>1.8787516887725815</v>
      </c>
      <c r="W120" s="86">
        <f t="shared" si="21"/>
        <v>2</v>
      </c>
      <c r="X120" s="88">
        <f t="shared" si="22"/>
        <v>1.5030013510180653</v>
      </c>
      <c r="Y120" s="86">
        <f t="shared" si="23"/>
        <v>1.4</v>
      </c>
      <c r="Z120" s="86">
        <f t="shared" si="24"/>
        <v>0.8321754065680077</v>
      </c>
      <c r="AA120" s="86">
        <f t="shared" si="25"/>
        <v>1.0417314808554152</v>
      </c>
      <c r="AB120" s="88">
        <f t="shared" si="26"/>
        <v>59.999999999999993</v>
      </c>
      <c r="AC120" s="87">
        <f t="shared" si="27"/>
        <v>0.99999999999999989</v>
      </c>
      <c r="AD120" s="89">
        <f t="shared" si="28"/>
        <v>5.7310719287250871</v>
      </c>
      <c r="AE120" s="32"/>
      <c r="AF120" s="32"/>
      <c r="AG120" s="82">
        <v>1</v>
      </c>
      <c r="AH120" s="82">
        <f t="shared" si="29"/>
        <v>2</v>
      </c>
      <c r="AI120" s="33"/>
      <c r="AJ120" s="33"/>
      <c r="AK120" s="33"/>
      <c r="AL120" s="33"/>
      <c r="AM120" s="33"/>
      <c r="AN120" s="33"/>
      <c r="AO120" s="33"/>
      <c r="AP120" s="33"/>
      <c r="AQ120" s="33"/>
      <c r="AR120" s="33"/>
      <c r="AS120" s="33"/>
      <c r="AT120" s="33"/>
      <c r="AU120" s="33"/>
      <c r="AV120" s="33"/>
      <c r="AW120" s="33"/>
      <c r="AX120" s="33"/>
      <c r="AY120" s="33"/>
      <c r="AZ120" s="33"/>
      <c r="BA120" s="33"/>
    </row>
    <row r="121" spans="1:54" ht="23.25" hidden="1" customHeight="1" x14ac:dyDescent="0.25">
      <c r="A121" s="86">
        <v>120</v>
      </c>
      <c r="B121" s="86" t="s">
        <v>118</v>
      </c>
      <c r="C121" s="86" t="s">
        <v>127</v>
      </c>
      <c r="D121" s="86" t="s">
        <v>40</v>
      </c>
      <c r="E121" s="86" t="s">
        <v>187</v>
      </c>
      <c r="F121" s="92">
        <v>0.03</v>
      </c>
      <c r="G121" s="93">
        <v>100</v>
      </c>
      <c r="H121" s="93">
        <f t="shared" si="30"/>
        <v>6</v>
      </c>
      <c r="I121" s="93">
        <f t="shared" si="17"/>
        <v>60</v>
      </c>
      <c r="J121" s="96">
        <v>1.6429056075980284E-4</v>
      </c>
      <c r="K121" s="94">
        <v>1E-4</v>
      </c>
      <c r="L121" s="95">
        <v>0.8</v>
      </c>
      <c r="M121" s="86">
        <f t="shared" si="31"/>
        <v>5</v>
      </c>
      <c r="N121" s="86">
        <f t="shared" si="32"/>
        <v>4</v>
      </c>
      <c r="O121" s="86">
        <f t="shared" si="33"/>
        <v>6</v>
      </c>
      <c r="P121" s="95">
        <v>0.7</v>
      </c>
      <c r="Q121" s="86">
        <v>20</v>
      </c>
      <c r="R121" s="86">
        <v>10</v>
      </c>
      <c r="S121" s="86">
        <v>575.96432028859351</v>
      </c>
      <c r="T121" s="87">
        <f t="shared" si="18"/>
        <v>575.86969478743561</v>
      </c>
      <c r="U121" s="86">
        <f t="shared" si="19"/>
        <v>575.90672385656467</v>
      </c>
      <c r="V121" s="88">
        <f t="shared" si="20"/>
        <v>3.7029069129062009E-2</v>
      </c>
      <c r="W121" s="86">
        <f t="shared" si="21"/>
        <v>2</v>
      </c>
      <c r="X121" s="88">
        <f t="shared" si="22"/>
        <v>2.9623255303249607E-2</v>
      </c>
      <c r="Y121" s="86">
        <f t="shared" si="23"/>
        <v>1.4</v>
      </c>
      <c r="Z121" s="86">
        <f t="shared" si="24"/>
        <v>1.6401678221481072E-2</v>
      </c>
      <c r="AA121" s="86">
        <f t="shared" si="25"/>
        <v>1.0417314808554152</v>
      </c>
      <c r="AB121" s="88">
        <f t="shared" si="26"/>
        <v>60.000000000000021</v>
      </c>
      <c r="AC121" s="87">
        <f t="shared" si="27"/>
        <v>1.0000000000000004</v>
      </c>
      <c r="AD121" s="89">
        <f t="shared" si="28"/>
        <v>5.7596432028859352</v>
      </c>
      <c r="AE121" s="32"/>
      <c r="AF121" s="32"/>
      <c r="AG121" s="82">
        <v>1</v>
      </c>
      <c r="AH121" s="82">
        <f t="shared" si="29"/>
        <v>2</v>
      </c>
      <c r="AI121" s="33"/>
      <c r="AJ121" s="33"/>
      <c r="AK121" s="33"/>
      <c r="AL121" s="33"/>
      <c r="AM121" s="33"/>
      <c r="AN121" s="33"/>
      <c r="AO121" s="33"/>
      <c r="AP121" s="33"/>
      <c r="AQ121" s="33"/>
      <c r="AR121" s="33"/>
      <c r="AS121" s="33"/>
      <c r="AT121" s="33"/>
      <c r="AU121" s="33"/>
      <c r="AV121" s="33"/>
      <c r="AW121" s="33"/>
      <c r="AX121" s="33"/>
      <c r="AY121" s="33"/>
      <c r="AZ121" s="33"/>
      <c r="BA121" s="33"/>
    </row>
    <row r="122" spans="1:54" ht="23.25" hidden="1" customHeight="1" x14ac:dyDescent="0.25">
      <c r="A122" s="86">
        <v>121</v>
      </c>
      <c r="B122" s="86" t="s">
        <v>118</v>
      </c>
      <c r="C122" s="86" t="s">
        <v>128</v>
      </c>
      <c r="D122" s="86" t="s">
        <v>43</v>
      </c>
      <c r="E122" s="86" t="s">
        <v>187</v>
      </c>
      <c r="F122" s="92">
        <v>0.03</v>
      </c>
      <c r="G122" s="93">
        <v>100</v>
      </c>
      <c r="H122" s="93">
        <f t="shared" si="30"/>
        <v>6</v>
      </c>
      <c r="I122" s="93">
        <f t="shared" si="17"/>
        <v>60</v>
      </c>
      <c r="J122" s="96">
        <v>0</v>
      </c>
      <c r="K122" s="94">
        <v>1E-4</v>
      </c>
      <c r="L122" s="95">
        <v>0.8</v>
      </c>
      <c r="M122" s="86">
        <f t="shared" si="31"/>
        <v>5</v>
      </c>
      <c r="N122" s="86">
        <f t="shared" si="32"/>
        <v>4</v>
      </c>
      <c r="O122" s="86">
        <f t="shared" si="33"/>
        <v>6</v>
      </c>
      <c r="P122" s="95">
        <v>0.7</v>
      </c>
      <c r="Q122" s="86">
        <v>20</v>
      </c>
      <c r="R122" s="86">
        <v>20</v>
      </c>
      <c r="S122" s="86">
        <v>774.31315079573562</v>
      </c>
      <c r="T122" s="87">
        <f t="shared" si="18"/>
        <v>774.31315079573562</v>
      </c>
      <c r="U122" s="86">
        <f t="shared" si="19"/>
        <v>774.23571948065603</v>
      </c>
      <c r="V122" s="88">
        <f t="shared" si="20"/>
        <v>-7.7431315079593332E-2</v>
      </c>
      <c r="W122" s="86">
        <f t="shared" si="21"/>
        <v>2</v>
      </c>
      <c r="X122" s="88">
        <f t="shared" si="22"/>
        <v>-6.194505206367467E-2</v>
      </c>
      <c r="Y122" s="86">
        <f t="shared" si="23"/>
        <v>1.4</v>
      </c>
      <c r="Z122" s="86">
        <f t="shared" si="24"/>
        <v>-3.4297473419466859E-2</v>
      </c>
      <c r="AA122" s="86">
        <f t="shared" si="25"/>
        <v>0.77514605586086893</v>
      </c>
      <c r="AB122" s="88">
        <f t="shared" si="26"/>
        <v>59.999999999999986</v>
      </c>
      <c r="AC122" s="87">
        <f t="shared" si="27"/>
        <v>0.99999999999999978</v>
      </c>
      <c r="AD122" s="89">
        <f t="shared" si="28"/>
        <v>7.7431315079573562</v>
      </c>
      <c r="AE122" s="32"/>
      <c r="AF122" s="32"/>
      <c r="AG122" s="82">
        <v>1</v>
      </c>
      <c r="AH122" s="82">
        <f t="shared" si="29"/>
        <v>2</v>
      </c>
      <c r="AI122" s="33"/>
      <c r="AJ122" s="33"/>
      <c r="AK122" s="33"/>
      <c r="AL122" s="33"/>
      <c r="AM122" s="33"/>
      <c r="AN122" s="33"/>
      <c r="AO122" s="33"/>
      <c r="AP122" s="33"/>
      <c r="AQ122" s="33"/>
      <c r="AR122" s="33"/>
      <c r="AS122" s="33"/>
      <c r="AT122" s="33"/>
      <c r="AU122" s="33"/>
      <c r="AV122" s="33"/>
      <c r="AW122" s="33"/>
      <c r="AX122" s="33"/>
      <c r="AY122" s="33"/>
      <c r="AZ122" s="33"/>
      <c r="BA122" s="33"/>
    </row>
    <row r="123" spans="1:54" ht="23.25" hidden="1" customHeight="1" x14ac:dyDescent="0.25">
      <c r="A123" s="86">
        <v>122</v>
      </c>
      <c r="B123" s="86" t="s">
        <v>118</v>
      </c>
      <c r="C123" s="86" t="s">
        <v>129</v>
      </c>
      <c r="D123" s="86" t="s">
        <v>46</v>
      </c>
      <c r="E123" s="86" t="s">
        <v>187</v>
      </c>
      <c r="F123" s="92">
        <v>0.03</v>
      </c>
      <c r="G123" s="93">
        <v>100</v>
      </c>
      <c r="H123" s="93">
        <f t="shared" si="30"/>
        <v>6</v>
      </c>
      <c r="I123" s="93">
        <f t="shared" si="17"/>
        <v>60</v>
      </c>
      <c r="J123" s="96">
        <v>3.5276309713171531E-5</v>
      </c>
      <c r="K123" s="94">
        <v>1E-4</v>
      </c>
      <c r="L123" s="95">
        <v>0.8</v>
      </c>
      <c r="M123" s="86">
        <f t="shared" si="31"/>
        <v>5</v>
      </c>
      <c r="N123" s="86">
        <f t="shared" si="32"/>
        <v>5</v>
      </c>
      <c r="O123" s="86">
        <f t="shared" si="33"/>
        <v>7</v>
      </c>
      <c r="P123" s="95">
        <v>0.7</v>
      </c>
      <c r="Q123" s="86">
        <v>20</v>
      </c>
      <c r="R123" s="86">
        <v>10</v>
      </c>
      <c r="S123" s="86">
        <v>576.09546529016416</v>
      </c>
      <c r="T123" s="87">
        <f t="shared" si="18"/>
        <v>576.07514276810628</v>
      </c>
      <c r="U123" s="86">
        <f t="shared" si="19"/>
        <v>576.03785574363519</v>
      </c>
      <c r="V123" s="88">
        <f t="shared" si="20"/>
        <v>-3.7287024471083896E-2</v>
      </c>
      <c r="W123" s="86">
        <f t="shared" si="21"/>
        <v>2</v>
      </c>
      <c r="X123" s="88">
        <f t="shared" si="22"/>
        <v>-2.9829619576867118E-2</v>
      </c>
      <c r="Y123" s="86">
        <f t="shared" si="23"/>
        <v>1.4</v>
      </c>
      <c r="Z123" s="86">
        <f t="shared" si="24"/>
        <v>-1.6515937116313363E-2</v>
      </c>
      <c r="AA123" s="86">
        <f t="shared" si="25"/>
        <v>1.0417314808554152</v>
      </c>
      <c r="AB123" s="88">
        <f t="shared" si="26"/>
        <v>59.999999999999993</v>
      </c>
      <c r="AC123" s="87">
        <f t="shared" si="27"/>
        <v>0.99999999999999989</v>
      </c>
      <c r="AD123" s="89">
        <f t="shared" si="28"/>
        <v>5.760954652901642</v>
      </c>
      <c r="AE123" s="32"/>
      <c r="AF123" s="32"/>
      <c r="AG123" s="82">
        <v>0</v>
      </c>
      <c r="AH123" s="82">
        <f t="shared" si="29"/>
        <v>2</v>
      </c>
      <c r="AI123" s="33"/>
      <c r="AJ123" s="33"/>
      <c r="AK123" s="33"/>
      <c r="AL123" s="33"/>
      <c r="AM123" s="33"/>
      <c r="AN123" s="33"/>
      <c r="AO123" s="33"/>
      <c r="AP123" s="33"/>
      <c r="AQ123" s="33"/>
      <c r="AR123" s="33"/>
      <c r="AS123" s="33"/>
      <c r="AT123" s="33"/>
      <c r="AU123" s="33"/>
      <c r="AV123" s="33"/>
      <c r="AW123" s="33"/>
      <c r="AX123" s="33"/>
      <c r="AY123" s="33"/>
      <c r="AZ123" s="33"/>
      <c r="BA123" s="33"/>
    </row>
    <row r="124" spans="1:54" ht="23.25" hidden="1" customHeight="1" x14ac:dyDescent="0.25">
      <c r="A124" s="86">
        <v>123</v>
      </c>
      <c r="B124" s="86" t="s">
        <v>130</v>
      </c>
      <c r="C124" s="86" t="s">
        <v>291</v>
      </c>
      <c r="D124" s="86" t="s">
        <v>300</v>
      </c>
      <c r="E124" s="86" t="s">
        <v>187</v>
      </c>
      <c r="F124" s="92">
        <v>0.03</v>
      </c>
      <c r="G124" s="93">
        <v>100</v>
      </c>
      <c r="H124" s="93">
        <f t="shared" si="30"/>
        <v>6</v>
      </c>
      <c r="I124" s="93">
        <f t="shared" si="17"/>
        <v>60</v>
      </c>
      <c r="J124" s="96">
        <v>2.5280660254064511E-3</v>
      </c>
      <c r="K124" s="94">
        <v>1E-4</v>
      </c>
      <c r="L124" s="95">
        <v>0.8</v>
      </c>
      <c r="M124" s="86">
        <f t="shared" si="31"/>
        <v>5</v>
      </c>
      <c r="N124" s="86">
        <f t="shared" si="32"/>
        <v>4</v>
      </c>
      <c r="O124" s="86">
        <f t="shared" si="33"/>
        <v>6</v>
      </c>
      <c r="P124" s="95">
        <v>0.7</v>
      </c>
      <c r="Q124" s="86">
        <v>20</v>
      </c>
      <c r="R124" s="86">
        <v>10</v>
      </c>
      <c r="S124" s="86">
        <v>573.86018148439643</v>
      </c>
      <c r="T124" s="87">
        <f t="shared" si="18"/>
        <v>572.40942505625219</v>
      </c>
      <c r="U124" s="86">
        <f t="shared" si="19"/>
        <v>573.80279546624797</v>
      </c>
      <c r="V124" s="88">
        <f t="shared" si="20"/>
        <v>1.3933704099957822</v>
      </c>
      <c r="W124" s="86">
        <f t="shared" si="21"/>
        <v>2</v>
      </c>
      <c r="X124" s="88">
        <f t="shared" si="22"/>
        <v>1.1146963279966258</v>
      </c>
      <c r="Y124" s="86">
        <f t="shared" si="23"/>
        <v>1.4</v>
      </c>
      <c r="Z124" s="86">
        <f t="shared" si="24"/>
        <v>0.61718033009227002</v>
      </c>
      <c r="AA124" s="86">
        <f t="shared" si="25"/>
        <v>1.0417314808554152</v>
      </c>
      <c r="AB124" s="88">
        <f t="shared" si="26"/>
        <v>60.000000000000007</v>
      </c>
      <c r="AC124" s="87">
        <f t="shared" si="27"/>
        <v>1.0000000000000002</v>
      </c>
      <c r="AD124" s="89">
        <f t="shared" si="28"/>
        <v>5.7386018148439639</v>
      </c>
      <c r="AE124" s="32"/>
      <c r="AF124" s="32"/>
      <c r="AG124" s="82">
        <v>1</v>
      </c>
      <c r="AH124" s="82">
        <f t="shared" si="29"/>
        <v>2</v>
      </c>
      <c r="AI124" s="33"/>
      <c r="AJ124" s="33"/>
      <c r="AK124" s="33"/>
      <c r="AL124" s="33"/>
      <c r="AM124" s="33"/>
      <c r="AN124" s="33"/>
      <c r="AO124" s="33"/>
      <c r="AP124" s="33"/>
      <c r="AQ124" s="33"/>
      <c r="AR124" s="33"/>
      <c r="AS124" s="33"/>
      <c r="AT124" s="33"/>
      <c r="AU124" s="33"/>
      <c r="AV124" s="33"/>
      <c r="AW124" s="33"/>
      <c r="AX124" s="33"/>
      <c r="AY124" s="33"/>
      <c r="AZ124" s="33"/>
      <c r="BA124" s="33"/>
    </row>
    <row r="125" spans="1:54" s="11" customFormat="1" ht="23.25" hidden="1" customHeight="1" x14ac:dyDescent="0.25">
      <c r="A125" s="86">
        <v>124</v>
      </c>
      <c r="B125" s="86" t="s">
        <v>130</v>
      </c>
      <c r="C125" s="86" t="s">
        <v>292</v>
      </c>
      <c r="D125" s="86" t="s">
        <v>301</v>
      </c>
      <c r="E125" s="86" t="s">
        <v>187</v>
      </c>
      <c r="F125" s="92">
        <v>0.03</v>
      </c>
      <c r="G125" s="93">
        <v>100</v>
      </c>
      <c r="H125" s="93">
        <f t="shared" si="30"/>
        <v>6</v>
      </c>
      <c r="I125" s="93">
        <f t="shared" si="17"/>
        <v>60</v>
      </c>
      <c r="J125" s="96">
        <v>2.5280660254064511E-3</v>
      </c>
      <c r="K125" s="94">
        <v>1E-4</v>
      </c>
      <c r="L125" s="95">
        <v>0.8</v>
      </c>
      <c r="M125" s="86">
        <f t="shared" si="31"/>
        <v>5</v>
      </c>
      <c r="N125" s="86">
        <f t="shared" si="32"/>
        <v>4</v>
      </c>
      <c r="O125" s="86">
        <f t="shared" si="33"/>
        <v>6</v>
      </c>
      <c r="P125" s="95">
        <v>0.7</v>
      </c>
      <c r="Q125" s="86">
        <v>20</v>
      </c>
      <c r="R125" s="86">
        <v>10</v>
      </c>
      <c r="S125" s="86">
        <v>573.86018148439643</v>
      </c>
      <c r="T125" s="87">
        <f t="shared" si="18"/>
        <v>572.40942505625219</v>
      </c>
      <c r="U125" s="86">
        <f t="shared" si="19"/>
        <v>573.80279546624797</v>
      </c>
      <c r="V125" s="88">
        <f t="shared" si="20"/>
        <v>1.3933704099957822</v>
      </c>
      <c r="W125" s="86">
        <f t="shared" si="21"/>
        <v>2</v>
      </c>
      <c r="X125" s="88">
        <f t="shared" si="22"/>
        <v>1.1146963279966258</v>
      </c>
      <c r="Y125" s="86">
        <f t="shared" si="23"/>
        <v>1.4</v>
      </c>
      <c r="Z125" s="86">
        <f t="shared" si="24"/>
        <v>0.61718033009227002</v>
      </c>
      <c r="AA125" s="86">
        <f t="shared" si="25"/>
        <v>1.0417314808554152</v>
      </c>
      <c r="AB125" s="88">
        <f t="shared" si="26"/>
        <v>60.000000000000007</v>
      </c>
      <c r="AC125" s="87">
        <f t="shared" si="27"/>
        <v>1.0000000000000002</v>
      </c>
      <c r="AD125" s="89">
        <f t="shared" si="28"/>
        <v>5.7386018148439639</v>
      </c>
      <c r="AE125" s="32"/>
      <c r="AF125" s="32"/>
      <c r="AG125" s="82">
        <v>1</v>
      </c>
      <c r="AH125" s="82">
        <f t="shared" si="29"/>
        <v>2</v>
      </c>
      <c r="AI125" s="33"/>
      <c r="AJ125" s="33"/>
      <c r="AK125" s="33"/>
      <c r="AL125" s="33"/>
      <c r="AM125" s="33"/>
      <c r="AN125" s="33"/>
      <c r="AO125" s="33"/>
      <c r="AP125" s="33"/>
      <c r="AQ125" s="33"/>
      <c r="AR125" s="33"/>
      <c r="AS125" s="33"/>
      <c r="AT125" s="33"/>
      <c r="AU125" s="33"/>
      <c r="AV125" s="33"/>
      <c r="AW125" s="33"/>
      <c r="AX125" s="33"/>
      <c r="AY125" s="33"/>
      <c r="AZ125" s="33"/>
      <c r="BA125" s="33"/>
      <c r="BB125" s="71"/>
    </row>
    <row r="126" spans="1:54" ht="23.25" hidden="1" customHeight="1" x14ac:dyDescent="0.25">
      <c r="A126" s="86">
        <v>125</v>
      </c>
      <c r="B126" s="86" t="s">
        <v>130</v>
      </c>
      <c r="C126" s="86" t="s">
        <v>132</v>
      </c>
      <c r="D126" s="86" t="s">
        <v>22</v>
      </c>
      <c r="E126" s="86" t="s">
        <v>187</v>
      </c>
      <c r="F126" s="92">
        <v>0.03</v>
      </c>
      <c r="G126" s="93">
        <v>100</v>
      </c>
      <c r="H126" s="93">
        <f t="shared" si="30"/>
        <v>6</v>
      </c>
      <c r="I126" s="93">
        <f t="shared" si="17"/>
        <v>60</v>
      </c>
      <c r="J126" s="96">
        <v>3.0145365682566792E-2</v>
      </c>
      <c r="K126" s="94">
        <v>1E-4</v>
      </c>
      <c r="L126" s="95">
        <v>0.8</v>
      </c>
      <c r="M126" s="86">
        <f t="shared" si="31"/>
        <v>5</v>
      </c>
      <c r="N126" s="86">
        <f t="shared" si="32"/>
        <v>4</v>
      </c>
      <c r="O126" s="86">
        <f t="shared" si="33"/>
        <v>6</v>
      </c>
      <c r="P126" s="95">
        <v>0.7</v>
      </c>
      <c r="Q126" s="86">
        <v>20</v>
      </c>
      <c r="R126" s="86">
        <v>10</v>
      </c>
      <c r="S126" s="86">
        <v>550.36884953180947</v>
      </c>
      <c r="T126" s="87">
        <f t="shared" si="18"/>
        <v>533.77777930237949</v>
      </c>
      <c r="U126" s="86">
        <f t="shared" si="19"/>
        <v>550.31381264685626</v>
      </c>
      <c r="V126" s="88">
        <f t="shared" si="20"/>
        <v>16.536033344476778</v>
      </c>
      <c r="W126" s="86">
        <f t="shared" si="21"/>
        <v>2</v>
      </c>
      <c r="X126" s="88">
        <f t="shared" si="22"/>
        <v>13.228826675581423</v>
      </c>
      <c r="Y126" s="86">
        <f t="shared" si="23"/>
        <v>1.4</v>
      </c>
      <c r="Z126" s="86">
        <f t="shared" si="24"/>
        <v>7.3244805866028511</v>
      </c>
      <c r="AA126" s="86">
        <f t="shared" si="25"/>
        <v>1.0417314808554152</v>
      </c>
      <c r="AB126" s="88">
        <f t="shared" si="26"/>
        <v>59.999999999999993</v>
      </c>
      <c r="AC126" s="87">
        <f t="shared" si="27"/>
        <v>0.99999999999999989</v>
      </c>
      <c r="AD126" s="89">
        <f t="shared" si="28"/>
        <v>5.5036884953180945</v>
      </c>
      <c r="AE126" s="32"/>
      <c r="AF126" s="32"/>
      <c r="AG126" s="82">
        <v>1</v>
      </c>
      <c r="AH126" s="82">
        <f t="shared" si="29"/>
        <v>2</v>
      </c>
      <c r="AI126" s="33"/>
      <c r="AJ126" s="33"/>
      <c r="AK126" s="33"/>
      <c r="AL126" s="33"/>
      <c r="AM126" s="33"/>
      <c r="AN126" s="33"/>
      <c r="AO126" s="33"/>
      <c r="AP126" s="33"/>
      <c r="AQ126" s="33"/>
      <c r="AR126" s="33"/>
      <c r="AS126" s="33"/>
      <c r="AT126" s="33"/>
      <c r="AU126" s="33"/>
      <c r="AV126" s="33"/>
      <c r="AW126" s="33"/>
      <c r="AX126" s="33"/>
      <c r="AY126" s="33"/>
      <c r="AZ126" s="33"/>
      <c r="BA126" s="33"/>
    </row>
    <row r="127" spans="1:54" ht="23.25" hidden="1" customHeight="1" x14ac:dyDescent="0.25">
      <c r="A127" s="86">
        <v>126</v>
      </c>
      <c r="B127" s="86" t="s">
        <v>130</v>
      </c>
      <c r="C127" s="86" t="s">
        <v>133</v>
      </c>
      <c r="D127" s="86" t="s">
        <v>24</v>
      </c>
      <c r="E127" s="86" t="s">
        <v>187</v>
      </c>
      <c r="F127" s="92">
        <v>0.03</v>
      </c>
      <c r="G127" s="93">
        <v>100</v>
      </c>
      <c r="H127" s="93">
        <f t="shared" si="30"/>
        <v>6</v>
      </c>
      <c r="I127" s="93">
        <f t="shared" si="17"/>
        <v>60</v>
      </c>
      <c r="J127" s="96">
        <v>0</v>
      </c>
      <c r="K127" s="94">
        <v>1E-4</v>
      </c>
      <c r="L127" s="95">
        <v>0.8</v>
      </c>
      <c r="M127" s="86">
        <f t="shared" si="31"/>
        <v>5</v>
      </c>
      <c r="N127" s="86">
        <f t="shared" si="32"/>
        <v>5</v>
      </c>
      <c r="O127" s="86">
        <f t="shared" si="33"/>
        <v>7</v>
      </c>
      <c r="P127" s="95">
        <v>0.7</v>
      </c>
      <c r="Q127" s="86">
        <v>20</v>
      </c>
      <c r="R127" s="86">
        <v>10</v>
      </c>
      <c r="S127" s="86">
        <v>576.13564218625447</v>
      </c>
      <c r="T127" s="87">
        <f t="shared" si="18"/>
        <v>576.13564218625447</v>
      </c>
      <c r="U127" s="86">
        <f t="shared" si="19"/>
        <v>576.07802862203584</v>
      </c>
      <c r="V127" s="88">
        <f t="shared" si="20"/>
        <v>-5.7613564218627289E-2</v>
      </c>
      <c r="W127" s="86">
        <f t="shared" si="21"/>
        <v>2</v>
      </c>
      <c r="X127" s="88">
        <f t="shared" si="22"/>
        <v>-4.6090851374901834E-2</v>
      </c>
      <c r="Y127" s="86">
        <f t="shared" si="23"/>
        <v>1.4</v>
      </c>
      <c r="Z127" s="86">
        <f t="shared" si="24"/>
        <v>-2.5519386896089048E-2</v>
      </c>
      <c r="AA127" s="86">
        <f t="shared" si="25"/>
        <v>1.0417314808554152</v>
      </c>
      <c r="AB127" s="88">
        <f t="shared" si="26"/>
        <v>59.999999999999993</v>
      </c>
      <c r="AC127" s="87">
        <f t="shared" si="27"/>
        <v>0.99999999999999989</v>
      </c>
      <c r="AD127" s="89">
        <f t="shared" si="28"/>
        <v>5.761356421862545</v>
      </c>
      <c r="AE127" s="32"/>
      <c r="AF127" s="32"/>
      <c r="AG127" s="82">
        <v>0</v>
      </c>
      <c r="AH127" s="82">
        <f t="shared" si="29"/>
        <v>2</v>
      </c>
      <c r="AI127" s="33"/>
      <c r="AJ127" s="33"/>
      <c r="AK127" s="33"/>
      <c r="AL127" s="33"/>
      <c r="AM127" s="33"/>
      <c r="AN127" s="33"/>
      <c r="AO127" s="33"/>
      <c r="AP127" s="33"/>
      <c r="AQ127" s="33"/>
      <c r="AR127" s="33"/>
      <c r="AS127" s="33"/>
      <c r="AT127" s="33"/>
      <c r="AU127" s="33"/>
      <c r="AV127" s="33"/>
      <c r="AW127" s="33"/>
      <c r="AX127" s="33"/>
      <c r="AY127" s="33"/>
      <c r="AZ127" s="33"/>
      <c r="BA127" s="33"/>
    </row>
    <row r="128" spans="1:54" ht="23.25" hidden="1" customHeight="1" x14ac:dyDescent="0.25">
      <c r="A128" s="86">
        <v>127</v>
      </c>
      <c r="B128" s="86" t="s">
        <v>130</v>
      </c>
      <c r="C128" s="86" t="s">
        <v>134</v>
      </c>
      <c r="D128" s="86" t="s">
        <v>26</v>
      </c>
      <c r="E128" s="86" t="s">
        <v>187</v>
      </c>
      <c r="F128" s="92">
        <v>0.03</v>
      </c>
      <c r="G128" s="93">
        <v>100</v>
      </c>
      <c r="H128" s="93">
        <f t="shared" si="30"/>
        <v>6</v>
      </c>
      <c r="I128" s="93">
        <f t="shared" si="17"/>
        <v>60</v>
      </c>
      <c r="J128" s="96">
        <v>1.5288010661305151E-2</v>
      </c>
      <c r="K128" s="94">
        <v>1E-4</v>
      </c>
      <c r="L128" s="95">
        <v>0.8</v>
      </c>
      <c r="M128" s="86">
        <f t="shared" si="31"/>
        <v>5</v>
      </c>
      <c r="N128" s="86">
        <f t="shared" si="32"/>
        <v>4</v>
      </c>
      <c r="O128" s="86">
        <f t="shared" si="33"/>
        <v>6</v>
      </c>
      <c r="P128" s="95">
        <v>0.7</v>
      </c>
      <c r="Q128" s="86">
        <v>20</v>
      </c>
      <c r="R128" s="86">
        <v>10</v>
      </c>
      <c r="S128" s="86">
        <v>562.76214242878166</v>
      </c>
      <c r="T128" s="87">
        <f t="shared" si="18"/>
        <v>554.15862879555152</v>
      </c>
      <c r="U128" s="86">
        <f t="shared" si="19"/>
        <v>562.70586621453879</v>
      </c>
      <c r="V128" s="88">
        <f t="shared" si="20"/>
        <v>8.5472374189872653</v>
      </c>
      <c r="W128" s="86">
        <f t="shared" si="21"/>
        <v>2</v>
      </c>
      <c r="X128" s="88">
        <f t="shared" si="22"/>
        <v>6.8377899351898126</v>
      </c>
      <c r="Y128" s="86">
        <f t="shared" si="23"/>
        <v>1.4</v>
      </c>
      <c r="Z128" s="86">
        <f t="shared" si="24"/>
        <v>3.7859184993339499</v>
      </c>
      <c r="AA128" s="86">
        <f t="shared" si="25"/>
        <v>1.0417314808554152</v>
      </c>
      <c r="AB128" s="88">
        <f t="shared" si="26"/>
        <v>60</v>
      </c>
      <c r="AC128" s="87">
        <f t="shared" si="27"/>
        <v>1</v>
      </c>
      <c r="AD128" s="89">
        <f t="shared" si="28"/>
        <v>5.6276214242878169</v>
      </c>
      <c r="AE128" s="32"/>
      <c r="AF128" s="32"/>
      <c r="AG128" s="82">
        <v>1</v>
      </c>
      <c r="AH128" s="82">
        <f t="shared" si="29"/>
        <v>2</v>
      </c>
      <c r="AI128" s="33"/>
      <c r="AJ128" s="33"/>
      <c r="AK128" s="33"/>
      <c r="AL128" s="33"/>
      <c r="AM128" s="33"/>
      <c r="AN128" s="33"/>
      <c r="AO128" s="33"/>
      <c r="AP128" s="33"/>
      <c r="AQ128" s="33"/>
      <c r="AR128" s="33"/>
      <c r="AS128" s="33"/>
      <c r="AT128" s="33"/>
      <c r="AU128" s="33"/>
      <c r="AV128" s="33"/>
      <c r="AW128" s="33"/>
      <c r="AX128" s="33"/>
      <c r="AY128" s="33"/>
      <c r="AZ128" s="33"/>
      <c r="BA128" s="33"/>
    </row>
    <row r="129" spans="1:54" ht="23.25" hidden="1" customHeight="1" x14ac:dyDescent="0.25">
      <c r="A129" s="86">
        <v>128</v>
      </c>
      <c r="B129" s="86" t="s">
        <v>130</v>
      </c>
      <c r="C129" s="86" t="s">
        <v>135</v>
      </c>
      <c r="D129" s="86" t="s">
        <v>28</v>
      </c>
      <c r="E129" s="86" t="s">
        <v>187</v>
      </c>
      <c r="F129" s="92">
        <v>0.03</v>
      </c>
      <c r="G129" s="93">
        <v>100</v>
      </c>
      <c r="H129" s="93">
        <f t="shared" si="30"/>
        <v>6</v>
      </c>
      <c r="I129" s="93">
        <f t="shared" si="17"/>
        <v>60</v>
      </c>
      <c r="J129" s="96">
        <v>1.0078444843843903E-2</v>
      </c>
      <c r="K129" s="94">
        <v>1E-4</v>
      </c>
      <c r="L129" s="95">
        <v>0.8</v>
      </c>
      <c r="M129" s="86">
        <f t="shared" si="31"/>
        <v>5</v>
      </c>
      <c r="N129" s="86">
        <f t="shared" si="32"/>
        <v>4</v>
      </c>
      <c r="O129" s="86">
        <f t="shared" si="33"/>
        <v>6</v>
      </c>
      <c r="P129" s="95">
        <v>0.7</v>
      </c>
      <c r="Q129" s="86">
        <v>20</v>
      </c>
      <c r="R129" s="86">
        <v>10</v>
      </c>
      <c r="S129" s="86">
        <v>567.24092992456963</v>
      </c>
      <c r="T129" s="87">
        <f t="shared" si="18"/>
        <v>561.52402349915417</v>
      </c>
      <c r="U129" s="86">
        <f t="shared" si="19"/>
        <v>567.18420583157717</v>
      </c>
      <c r="V129" s="88">
        <f t="shared" si="20"/>
        <v>5.6601823324230054</v>
      </c>
      <c r="W129" s="86">
        <f t="shared" si="21"/>
        <v>2</v>
      </c>
      <c r="X129" s="88">
        <f t="shared" si="22"/>
        <v>4.5281458659384048</v>
      </c>
      <c r="Y129" s="86">
        <f t="shared" si="23"/>
        <v>1.4</v>
      </c>
      <c r="Z129" s="86">
        <f t="shared" si="24"/>
        <v>2.507124577389181</v>
      </c>
      <c r="AA129" s="86">
        <f t="shared" si="25"/>
        <v>1.0417314808554152</v>
      </c>
      <c r="AB129" s="88">
        <f t="shared" si="26"/>
        <v>59.999999999999993</v>
      </c>
      <c r="AC129" s="87">
        <f t="shared" si="27"/>
        <v>0.99999999999999989</v>
      </c>
      <c r="AD129" s="89">
        <f t="shared" si="28"/>
        <v>5.6724092992456967</v>
      </c>
      <c r="AE129" s="32"/>
      <c r="AF129" s="32"/>
      <c r="AG129" s="82">
        <v>1</v>
      </c>
      <c r="AH129" s="82">
        <f t="shared" si="29"/>
        <v>2</v>
      </c>
      <c r="AI129" s="33"/>
      <c r="AJ129" s="33"/>
      <c r="AK129" s="33"/>
      <c r="AL129" s="33"/>
      <c r="AM129" s="33"/>
      <c r="AN129" s="33"/>
      <c r="AO129" s="33"/>
      <c r="AP129" s="33"/>
      <c r="AQ129" s="33"/>
      <c r="AR129" s="33"/>
      <c r="AS129" s="33"/>
      <c r="AT129" s="33"/>
      <c r="AU129" s="33"/>
      <c r="AV129" s="33"/>
      <c r="AW129" s="33"/>
      <c r="AX129" s="33"/>
      <c r="AY129" s="33"/>
      <c r="AZ129" s="33"/>
      <c r="BA129" s="33"/>
    </row>
    <row r="130" spans="1:54" ht="23.25" hidden="1" customHeight="1" x14ac:dyDescent="0.25">
      <c r="A130" s="86">
        <v>129</v>
      </c>
      <c r="B130" s="86" t="s">
        <v>130</v>
      </c>
      <c r="C130" s="86" t="s">
        <v>136</v>
      </c>
      <c r="D130" s="86" t="s">
        <v>31</v>
      </c>
      <c r="E130" s="86" t="s">
        <v>187</v>
      </c>
      <c r="F130" s="92">
        <v>0.03</v>
      </c>
      <c r="G130" s="93">
        <v>100</v>
      </c>
      <c r="H130" s="93">
        <f t="shared" si="30"/>
        <v>6</v>
      </c>
      <c r="I130" s="93">
        <f t="shared" ref="I130:I193" si="34">G130*(H130/10)</f>
        <v>60</v>
      </c>
      <c r="J130" s="96">
        <v>8.4901756846867665E-3</v>
      </c>
      <c r="K130" s="94">
        <v>1E-4</v>
      </c>
      <c r="L130" s="95">
        <v>0.8</v>
      </c>
      <c r="M130" s="86">
        <f t="shared" si="31"/>
        <v>5</v>
      </c>
      <c r="N130" s="86">
        <f t="shared" si="32"/>
        <v>4</v>
      </c>
      <c r="O130" s="86">
        <f t="shared" si="33"/>
        <v>6</v>
      </c>
      <c r="P130" s="95">
        <v>0.7</v>
      </c>
      <c r="Q130" s="86">
        <v>20</v>
      </c>
      <c r="R130" s="86">
        <v>10</v>
      </c>
      <c r="S130" s="86">
        <v>568.62061751800593</v>
      </c>
      <c r="T130" s="87">
        <f t="shared" ref="T130:T193" si="35">S130*(1-J130)</f>
        <v>563.79292857734299</v>
      </c>
      <c r="U130" s="86">
        <f t="shared" ref="U130:U193" si="36">S130*(1-K130)</f>
        <v>568.56375545625417</v>
      </c>
      <c r="V130" s="88">
        <f t="shared" ref="V130:V193" si="37">U130-T130</f>
        <v>4.7708268789111798</v>
      </c>
      <c r="W130" s="86">
        <f t="shared" ref="W130:W193" si="38">O130-N130</f>
        <v>2</v>
      </c>
      <c r="X130" s="88">
        <f t="shared" ref="X130:X193" si="39">V130*L130</f>
        <v>3.8166615031289441</v>
      </c>
      <c r="Y130" s="86">
        <f t="shared" ref="Y130:Y193" si="40">W130*P130</f>
        <v>1.4</v>
      </c>
      <c r="Z130" s="86">
        <f t="shared" ref="Z130:Z193" si="41">(X130/(1+F130)^Q130)</f>
        <v>2.1131929362188688</v>
      </c>
      <c r="AA130" s="86">
        <f t="shared" ref="AA130:AA193" si="42">(Y130/(1+F130)^R130)</f>
        <v>1.0417314808554152</v>
      </c>
      <c r="AB130" s="88">
        <f t="shared" ref="AB130:AB193" si="43">((AA130/10)*T130)+((O130/10)*Z130)</f>
        <v>60.000000000000014</v>
      </c>
      <c r="AC130" s="87">
        <f t="shared" ref="AC130:AC193" si="44">AB130/I130</f>
        <v>1.0000000000000002</v>
      </c>
      <c r="AD130" s="89">
        <f t="shared" ref="AD130:AD193" si="45">S130/100</f>
        <v>5.6862061751800592</v>
      </c>
      <c r="AE130" s="32"/>
      <c r="AF130" s="32"/>
      <c r="AG130" s="82">
        <v>1</v>
      </c>
      <c r="AH130" s="82">
        <f t="shared" ref="AH130:AH185" si="46">$K$380</f>
        <v>2</v>
      </c>
      <c r="AI130" s="33"/>
      <c r="AJ130" s="33"/>
      <c r="AK130" s="33"/>
      <c r="AL130" s="33"/>
      <c r="AM130" s="33"/>
      <c r="AN130" s="33"/>
      <c r="AO130" s="33"/>
      <c r="AP130" s="33"/>
      <c r="AQ130" s="33"/>
      <c r="AR130" s="33"/>
      <c r="AS130" s="33"/>
      <c r="AT130" s="33"/>
      <c r="AU130" s="33"/>
      <c r="AV130" s="33"/>
      <c r="AW130" s="33"/>
      <c r="AX130" s="33"/>
      <c r="AY130" s="33"/>
      <c r="AZ130" s="33"/>
      <c r="BA130" s="33"/>
    </row>
    <row r="131" spans="1:54" ht="23.25" hidden="1" customHeight="1" x14ac:dyDescent="0.25">
      <c r="A131" s="86">
        <v>130</v>
      </c>
      <c r="B131" s="86" t="s">
        <v>130</v>
      </c>
      <c r="C131" s="86" t="s">
        <v>259</v>
      </c>
      <c r="D131" s="86" t="s">
        <v>235</v>
      </c>
      <c r="E131" s="86" t="s">
        <v>187</v>
      </c>
      <c r="F131" s="92">
        <v>0.03</v>
      </c>
      <c r="G131" s="93">
        <v>100</v>
      </c>
      <c r="H131" s="93">
        <f t="shared" ref="H131:H186" si="47">$G$380</f>
        <v>6</v>
      </c>
      <c r="I131" s="93">
        <f t="shared" si="34"/>
        <v>60</v>
      </c>
      <c r="J131" s="96">
        <v>2.3601161019366811E-3</v>
      </c>
      <c r="K131" s="94">
        <v>1E-4</v>
      </c>
      <c r="L131" s="95">
        <v>0.8</v>
      </c>
      <c r="M131" s="86">
        <f t="shared" ref="M131:M186" si="48">$H$380</f>
        <v>5</v>
      </c>
      <c r="N131" s="86">
        <f t="shared" ref="N131:N194" si="49">M131-AG131</f>
        <v>4</v>
      </c>
      <c r="O131" s="86">
        <f t="shared" ref="O131:O194" si="50">N131+AH131</f>
        <v>6</v>
      </c>
      <c r="P131" s="95">
        <v>0.7</v>
      </c>
      <c r="Q131" s="86">
        <v>20</v>
      </c>
      <c r="R131" s="86">
        <v>10</v>
      </c>
      <c r="S131" s="86">
        <v>574.00917632503035</v>
      </c>
      <c r="T131" s="87">
        <f t="shared" si="35"/>
        <v>572.65444802532625</v>
      </c>
      <c r="U131" s="86">
        <f t="shared" si="36"/>
        <v>573.9517754073978</v>
      </c>
      <c r="V131" s="88">
        <f t="shared" si="37"/>
        <v>1.2973273820715576</v>
      </c>
      <c r="W131" s="86">
        <f t="shared" si="38"/>
        <v>2</v>
      </c>
      <c r="X131" s="88">
        <f t="shared" si="39"/>
        <v>1.0378619056572462</v>
      </c>
      <c r="Y131" s="86">
        <f t="shared" si="40"/>
        <v>1.4</v>
      </c>
      <c r="Z131" s="86">
        <f t="shared" si="41"/>
        <v>0.57463897335604264</v>
      </c>
      <c r="AA131" s="86">
        <f t="shared" si="42"/>
        <v>1.0417314808554152</v>
      </c>
      <c r="AB131" s="88">
        <f t="shared" si="43"/>
        <v>59.999999999999979</v>
      </c>
      <c r="AC131" s="87">
        <f t="shared" si="44"/>
        <v>0.99999999999999967</v>
      </c>
      <c r="AD131" s="89">
        <f t="shared" si="45"/>
        <v>5.7400917632503035</v>
      </c>
      <c r="AE131" s="32"/>
      <c r="AF131" s="32"/>
      <c r="AG131" s="82">
        <v>1</v>
      </c>
      <c r="AH131" s="82">
        <f t="shared" si="46"/>
        <v>2</v>
      </c>
      <c r="AI131" s="33"/>
      <c r="AJ131" s="33"/>
      <c r="AK131" s="33"/>
      <c r="AL131" s="33"/>
      <c r="AM131" s="33"/>
      <c r="AN131" s="33"/>
      <c r="AO131" s="33"/>
      <c r="AP131" s="33"/>
      <c r="AQ131" s="33"/>
      <c r="AR131" s="33"/>
      <c r="AS131" s="33"/>
      <c r="AT131" s="33"/>
      <c r="AU131" s="33"/>
      <c r="AV131" s="33"/>
      <c r="AW131" s="33"/>
      <c r="AX131" s="33"/>
      <c r="AY131" s="33"/>
      <c r="AZ131" s="33"/>
      <c r="BA131" s="33"/>
    </row>
    <row r="132" spans="1:54" ht="23.25" hidden="1" customHeight="1" x14ac:dyDescent="0.25">
      <c r="A132" s="86">
        <v>131</v>
      </c>
      <c r="B132" s="86" t="s">
        <v>130</v>
      </c>
      <c r="C132" s="86" t="s">
        <v>137</v>
      </c>
      <c r="D132" s="86" t="s">
        <v>34</v>
      </c>
      <c r="E132" s="86" t="s">
        <v>187</v>
      </c>
      <c r="F132" s="92">
        <v>0.03</v>
      </c>
      <c r="G132" s="93">
        <v>100</v>
      </c>
      <c r="H132" s="93">
        <f t="shared" si="47"/>
        <v>6</v>
      </c>
      <c r="I132" s="93">
        <f t="shared" si="34"/>
        <v>60</v>
      </c>
      <c r="J132" s="96">
        <v>0</v>
      </c>
      <c r="K132" s="94">
        <v>1E-4</v>
      </c>
      <c r="L132" s="95">
        <v>0.8</v>
      </c>
      <c r="M132" s="86">
        <f t="shared" si="48"/>
        <v>5</v>
      </c>
      <c r="N132" s="86">
        <f t="shared" si="49"/>
        <v>4</v>
      </c>
      <c r="O132" s="86">
        <f t="shared" si="50"/>
        <v>6</v>
      </c>
      <c r="P132" s="95">
        <v>0.7</v>
      </c>
      <c r="Q132" s="86">
        <v>20</v>
      </c>
      <c r="R132" s="86">
        <v>10</v>
      </c>
      <c r="S132" s="86">
        <v>576.11113884784208</v>
      </c>
      <c r="T132" s="87">
        <f t="shared" si="35"/>
        <v>576.11113884784208</v>
      </c>
      <c r="U132" s="86">
        <f t="shared" si="36"/>
        <v>576.05352773395725</v>
      </c>
      <c r="V132" s="88">
        <f t="shared" si="37"/>
        <v>-5.7611113884831866E-2</v>
      </c>
      <c r="W132" s="86">
        <f t="shared" si="38"/>
        <v>2</v>
      </c>
      <c r="X132" s="88">
        <f t="shared" si="39"/>
        <v>-4.6088891107865494E-2</v>
      </c>
      <c r="Y132" s="86">
        <f t="shared" si="40"/>
        <v>1.4</v>
      </c>
      <c r="Z132" s="86">
        <f t="shared" si="41"/>
        <v>-2.5518301543759295E-2</v>
      </c>
      <c r="AA132" s="86">
        <f t="shared" si="42"/>
        <v>1.0417314808554152</v>
      </c>
      <c r="AB132" s="88">
        <f t="shared" si="43"/>
        <v>59.999999999999972</v>
      </c>
      <c r="AC132" s="87">
        <f t="shared" si="44"/>
        <v>0.99999999999999956</v>
      </c>
      <c r="AD132" s="89">
        <f t="shared" si="45"/>
        <v>5.7611113884784206</v>
      </c>
      <c r="AE132" s="32"/>
      <c r="AF132" s="32"/>
      <c r="AG132" s="82">
        <v>1</v>
      </c>
      <c r="AH132" s="82">
        <f t="shared" si="46"/>
        <v>2</v>
      </c>
      <c r="AI132" s="33"/>
      <c r="AJ132" s="33"/>
      <c r="AK132" s="33"/>
      <c r="AL132" s="33"/>
      <c r="AM132" s="33"/>
      <c r="AN132" s="33"/>
      <c r="AO132" s="33"/>
      <c r="AP132" s="33"/>
      <c r="AQ132" s="33"/>
      <c r="AR132" s="33"/>
      <c r="AS132" s="33"/>
      <c r="AT132" s="33"/>
      <c r="AU132" s="33"/>
      <c r="AV132" s="33"/>
      <c r="AW132" s="33"/>
      <c r="AX132" s="33"/>
      <c r="AY132" s="33"/>
      <c r="AZ132" s="33"/>
      <c r="BA132" s="33"/>
    </row>
    <row r="133" spans="1:54" ht="23.25" hidden="1" customHeight="1" x14ac:dyDescent="0.25">
      <c r="A133" s="86">
        <v>132</v>
      </c>
      <c r="B133" s="86" t="s">
        <v>130</v>
      </c>
      <c r="C133" s="86" t="s">
        <v>138</v>
      </c>
      <c r="D133" s="86" t="s">
        <v>40</v>
      </c>
      <c r="E133" s="86" t="s">
        <v>187</v>
      </c>
      <c r="F133" s="92">
        <v>0.03</v>
      </c>
      <c r="G133" s="93">
        <v>100</v>
      </c>
      <c r="H133" s="93">
        <f t="shared" si="47"/>
        <v>6</v>
      </c>
      <c r="I133" s="93">
        <f t="shared" si="34"/>
        <v>60</v>
      </c>
      <c r="J133" s="96">
        <v>6.006532403258916E-4</v>
      </c>
      <c r="K133" s="94">
        <v>1E-4</v>
      </c>
      <c r="L133" s="95">
        <v>0.8</v>
      </c>
      <c r="M133" s="86">
        <f t="shared" si="48"/>
        <v>5</v>
      </c>
      <c r="N133" s="86">
        <f t="shared" si="49"/>
        <v>4</v>
      </c>
      <c r="O133" s="86">
        <f t="shared" si="50"/>
        <v>6</v>
      </c>
      <c r="P133" s="95">
        <v>0.7</v>
      </c>
      <c r="Q133" s="86">
        <v>20</v>
      </c>
      <c r="R133" s="86">
        <v>10</v>
      </c>
      <c r="S133" s="86">
        <v>575.57472706890633</v>
      </c>
      <c r="T133" s="87">
        <f t="shared" si="35"/>
        <v>575.22900624404269</v>
      </c>
      <c r="U133" s="86">
        <f t="shared" si="36"/>
        <v>575.51716959619944</v>
      </c>
      <c r="V133" s="88">
        <f t="shared" si="37"/>
        <v>0.28816335215674371</v>
      </c>
      <c r="W133" s="86">
        <f t="shared" si="38"/>
        <v>2</v>
      </c>
      <c r="X133" s="88">
        <f t="shared" si="39"/>
        <v>0.23053068172539498</v>
      </c>
      <c r="Y133" s="86">
        <f t="shared" si="40"/>
        <v>1.4</v>
      </c>
      <c r="Z133" s="86">
        <f t="shared" si="41"/>
        <v>0.12763924906739801</v>
      </c>
      <c r="AA133" s="86">
        <f t="shared" si="42"/>
        <v>1.0417314808554152</v>
      </c>
      <c r="AB133" s="88">
        <f t="shared" si="43"/>
        <v>59.999999999999986</v>
      </c>
      <c r="AC133" s="87">
        <f t="shared" si="44"/>
        <v>0.99999999999999978</v>
      </c>
      <c r="AD133" s="89">
        <f t="shared" si="45"/>
        <v>5.7557472706890636</v>
      </c>
      <c r="AE133" s="32"/>
      <c r="AF133" s="32"/>
      <c r="AG133" s="82">
        <v>1</v>
      </c>
      <c r="AH133" s="82">
        <f t="shared" si="46"/>
        <v>2</v>
      </c>
      <c r="AI133" s="33"/>
      <c r="AJ133" s="33"/>
      <c r="AK133" s="33"/>
      <c r="AL133" s="33"/>
      <c r="AM133" s="33"/>
      <c r="AN133" s="33"/>
      <c r="AO133" s="33"/>
      <c r="AP133" s="33"/>
      <c r="AQ133" s="33"/>
      <c r="AR133" s="33"/>
      <c r="AS133" s="33"/>
      <c r="AT133" s="33"/>
      <c r="AU133" s="33"/>
      <c r="AV133" s="33"/>
      <c r="AW133" s="33"/>
      <c r="AX133" s="33"/>
      <c r="AY133" s="33"/>
      <c r="AZ133" s="33"/>
      <c r="BA133" s="33"/>
    </row>
    <row r="134" spans="1:54" ht="23.25" hidden="1" customHeight="1" x14ac:dyDescent="0.25">
      <c r="A134" s="86">
        <v>133</v>
      </c>
      <c r="B134" s="86" t="s">
        <v>130</v>
      </c>
      <c r="C134" s="86" t="s">
        <v>139</v>
      </c>
      <c r="D134" s="86" t="s">
        <v>43</v>
      </c>
      <c r="E134" s="86" t="s">
        <v>187</v>
      </c>
      <c r="F134" s="92">
        <v>0.03</v>
      </c>
      <c r="G134" s="93">
        <v>100</v>
      </c>
      <c r="H134" s="93">
        <f t="shared" si="47"/>
        <v>6</v>
      </c>
      <c r="I134" s="93">
        <f t="shared" si="34"/>
        <v>60</v>
      </c>
      <c r="J134" s="96">
        <v>4.0703959688435758E-3</v>
      </c>
      <c r="K134" s="94">
        <v>1E-4</v>
      </c>
      <c r="L134" s="95">
        <v>0.8</v>
      </c>
      <c r="M134" s="86">
        <f t="shared" si="48"/>
        <v>5</v>
      </c>
      <c r="N134" s="86">
        <f t="shared" si="49"/>
        <v>4</v>
      </c>
      <c r="O134" s="86">
        <f t="shared" si="50"/>
        <v>6</v>
      </c>
      <c r="P134" s="95">
        <v>0.7</v>
      </c>
      <c r="Q134" s="86">
        <v>20</v>
      </c>
      <c r="R134" s="86">
        <v>20</v>
      </c>
      <c r="S134" s="86">
        <v>766.73122348049822</v>
      </c>
      <c r="T134" s="87">
        <f t="shared" si="35"/>
        <v>763.61032379925666</v>
      </c>
      <c r="U134" s="86">
        <f t="shared" si="36"/>
        <v>766.65455035815012</v>
      </c>
      <c r="V134" s="88">
        <f t="shared" si="37"/>
        <v>3.0442265588934561</v>
      </c>
      <c r="W134" s="86">
        <f t="shared" si="38"/>
        <v>2</v>
      </c>
      <c r="X134" s="88">
        <f t="shared" si="39"/>
        <v>2.4353812471147651</v>
      </c>
      <c r="Y134" s="86">
        <f t="shared" si="40"/>
        <v>1.4</v>
      </c>
      <c r="Z134" s="86">
        <f t="shared" si="41"/>
        <v>1.3484115487275246</v>
      </c>
      <c r="AA134" s="86">
        <f t="shared" si="42"/>
        <v>0.77514605586086893</v>
      </c>
      <c r="AB134" s="88">
        <f t="shared" si="43"/>
        <v>59.999999999999993</v>
      </c>
      <c r="AC134" s="87">
        <f t="shared" si="44"/>
        <v>0.99999999999999989</v>
      </c>
      <c r="AD134" s="89">
        <f t="shared" si="45"/>
        <v>7.6673122348049825</v>
      </c>
      <c r="AE134" s="32"/>
      <c r="AF134" s="32"/>
      <c r="AG134" s="82">
        <v>1</v>
      </c>
      <c r="AH134" s="82">
        <f t="shared" si="46"/>
        <v>2</v>
      </c>
      <c r="AI134" s="33"/>
      <c r="AJ134" s="33"/>
      <c r="AK134" s="33"/>
      <c r="AL134" s="33"/>
      <c r="AM134" s="33"/>
      <c r="AN134" s="33"/>
      <c r="AO134" s="33"/>
      <c r="AP134" s="33"/>
      <c r="AQ134" s="33"/>
      <c r="AR134" s="33"/>
      <c r="AS134" s="33"/>
      <c r="AT134" s="33"/>
      <c r="AU134" s="33"/>
      <c r="AV134" s="33"/>
      <c r="AW134" s="33"/>
      <c r="AX134" s="33"/>
      <c r="AY134" s="33"/>
      <c r="AZ134" s="33"/>
      <c r="BA134" s="33"/>
    </row>
    <row r="135" spans="1:54" ht="23.25" hidden="1" customHeight="1" x14ac:dyDescent="0.25">
      <c r="A135" s="86">
        <v>134</v>
      </c>
      <c r="B135" s="86" t="s">
        <v>130</v>
      </c>
      <c r="C135" s="86" t="s">
        <v>140</v>
      </c>
      <c r="D135" s="86" t="s">
        <v>46</v>
      </c>
      <c r="E135" s="86" t="s">
        <v>187</v>
      </c>
      <c r="F135" s="92">
        <v>0.03</v>
      </c>
      <c r="G135" s="93">
        <v>100</v>
      </c>
      <c r="H135" s="93">
        <f t="shared" si="47"/>
        <v>6</v>
      </c>
      <c r="I135" s="93">
        <f t="shared" si="34"/>
        <v>60</v>
      </c>
      <c r="J135" s="96">
        <v>1.8980786795407098E-3</v>
      </c>
      <c r="K135" s="94">
        <v>1E-4</v>
      </c>
      <c r="L135" s="95">
        <v>0.8</v>
      </c>
      <c r="M135" s="86">
        <f t="shared" si="48"/>
        <v>5</v>
      </c>
      <c r="N135" s="86">
        <f t="shared" si="49"/>
        <v>4</v>
      </c>
      <c r="O135" s="86">
        <f t="shared" si="50"/>
        <v>6</v>
      </c>
      <c r="P135" s="95">
        <v>0.7</v>
      </c>
      <c r="Q135" s="86">
        <v>20</v>
      </c>
      <c r="R135" s="86">
        <v>10</v>
      </c>
      <c r="S135" s="86">
        <v>574.41946698478898</v>
      </c>
      <c r="T135" s="87">
        <f t="shared" si="35"/>
        <v>573.329173641392</v>
      </c>
      <c r="U135" s="86">
        <f t="shared" si="36"/>
        <v>574.36202503809056</v>
      </c>
      <c r="V135" s="88">
        <f t="shared" si="37"/>
        <v>1.0328513966985611</v>
      </c>
      <c r="W135" s="86">
        <f t="shared" si="38"/>
        <v>2</v>
      </c>
      <c r="X135" s="88">
        <f t="shared" si="39"/>
        <v>0.8262811173588489</v>
      </c>
      <c r="Y135" s="86">
        <f t="shared" si="40"/>
        <v>1.4</v>
      </c>
      <c r="Z135" s="86">
        <f t="shared" si="41"/>
        <v>0.45749182082358825</v>
      </c>
      <c r="AA135" s="86">
        <f t="shared" si="42"/>
        <v>1.0417314808554152</v>
      </c>
      <c r="AB135" s="88">
        <f t="shared" si="43"/>
        <v>60.000000000000036</v>
      </c>
      <c r="AC135" s="87">
        <f t="shared" si="44"/>
        <v>1.0000000000000007</v>
      </c>
      <c r="AD135" s="89">
        <f t="shared" si="45"/>
        <v>5.7441946698478894</v>
      </c>
      <c r="AE135" s="32"/>
      <c r="AF135" s="32"/>
      <c r="AG135" s="82">
        <v>1</v>
      </c>
      <c r="AH135" s="82">
        <f t="shared" si="46"/>
        <v>2</v>
      </c>
      <c r="AI135" s="33"/>
      <c r="AJ135" s="33"/>
      <c r="AK135" s="33"/>
      <c r="AL135" s="33"/>
      <c r="AM135" s="33"/>
      <c r="AN135" s="33"/>
      <c r="AO135" s="33"/>
      <c r="AP135" s="33"/>
      <c r="AQ135" s="33"/>
      <c r="AR135" s="33"/>
      <c r="AS135" s="33"/>
      <c r="AT135" s="33"/>
      <c r="AU135" s="33"/>
      <c r="AV135" s="33"/>
      <c r="AW135" s="33"/>
      <c r="AX135" s="33"/>
      <c r="AY135" s="33"/>
      <c r="AZ135" s="33"/>
      <c r="BA135" s="33"/>
    </row>
    <row r="136" spans="1:54" ht="23.25" hidden="1" customHeight="1" x14ac:dyDescent="0.25">
      <c r="A136" s="86">
        <v>135</v>
      </c>
      <c r="B136" s="86" t="s">
        <v>141</v>
      </c>
      <c r="C136" s="86" t="s">
        <v>143</v>
      </c>
      <c r="D136" s="86" t="s">
        <v>16</v>
      </c>
      <c r="E136" s="86" t="s">
        <v>187</v>
      </c>
      <c r="F136" s="92">
        <v>0.03</v>
      </c>
      <c r="G136" s="93">
        <v>100</v>
      </c>
      <c r="H136" s="93">
        <f t="shared" si="47"/>
        <v>6</v>
      </c>
      <c r="I136" s="93">
        <f t="shared" si="34"/>
        <v>60</v>
      </c>
      <c r="J136" s="96">
        <v>0</v>
      </c>
      <c r="K136" s="94">
        <v>1E-4</v>
      </c>
      <c r="L136" s="95">
        <v>0.8</v>
      </c>
      <c r="M136" s="86">
        <f t="shared" si="48"/>
        <v>5</v>
      </c>
      <c r="N136" s="86">
        <f t="shared" si="49"/>
        <v>4</v>
      </c>
      <c r="O136" s="86">
        <f t="shared" si="50"/>
        <v>6</v>
      </c>
      <c r="P136" s="95">
        <v>0.7</v>
      </c>
      <c r="Q136" s="86">
        <v>20</v>
      </c>
      <c r="R136" s="86">
        <v>10</v>
      </c>
      <c r="S136" s="86">
        <v>576.11113884784208</v>
      </c>
      <c r="T136" s="87">
        <f t="shared" si="35"/>
        <v>576.11113884784208</v>
      </c>
      <c r="U136" s="86">
        <f t="shared" si="36"/>
        <v>576.05352773395725</v>
      </c>
      <c r="V136" s="88">
        <f t="shared" si="37"/>
        <v>-5.7611113884831866E-2</v>
      </c>
      <c r="W136" s="86">
        <f t="shared" si="38"/>
        <v>2</v>
      </c>
      <c r="X136" s="88">
        <f t="shared" si="39"/>
        <v>-4.6088891107865494E-2</v>
      </c>
      <c r="Y136" s="86">
        <f t="shared" si="40"/>
        <v>1.4</v>
      </c>
      <c r="Z136" s="86">
        <f t="shared" si="41"/>
        <v>-2.5518301543759295E-2</v>
      </c>
      <c r="AA136" s="86">
        <f t="shared" si="42"/>
        <v>1.0417314808554152</v>
      </c>
      <c r="AB136" s="88">
        <f t="shared" si="43"/>
        <v>59.999999999999972</v>
      </c>
      <c r="AC136" s="87">
        <f t="shared" si="44"/>
        <v>0.99999999999999956</v>
      </c>
      <c r="AD136" s="89">
        <f t="shared" si="45"/>
        <v>5.7611113884784206</v>
      </c>
      <c r="AE136" s="32"/>
      <c r="AF136" s="32"/>
      <c r="AG136" s="82">
        <v>1</v>
      </c>
      <c r="AH136" s="82">
        <f t="shared" si="46"/>
        <v>2</v>
      </c>
      <c r="AI136" s="33"/>
      <c r="AJ136" s="33"/>
      <c r="AK136" s="33"/>
      <c r="AL136" s="33"/>
      <c r="AM136" s="33"/>
      <c r="AN136" s="33"/>
      <c r="AO136" s="33"/>
      <c r="AP136" s="33"/>
      <c r="AQ136" s="33"/>
      <c r="AR136" s="33"/>
      <c r="AS136" s="33"/>
      <c r="AT136" s="33"/>
      <c r="AU136" s="33"/>
      <c r="AV136" s="33"/>
      <c r="AW136" s="33"/>
      <c r="AX136" s="33"/>
      <c r="AY136" s="33"/>
      <c r="AZ136" s="33"/>
      <c r="BA136" s="33"/>
    </row>
    <row r="137" spans="1:54" ht="23.25" hidden="1" customHeight="1" x14ac:dyDescent="0.25">
      <c r="A137" s="86">
        <v>136</v>
      </c>
      <c r="B137" s="86" t="s">
        <v>141</v>
      </c>
      <c r="C137" s="86" t="s">
        <v>144</v>
      </c>
      <c r="D137" s="86" t="s">
        <v>18</v>
      </c>
      <c r="E137" s="86" t="s">
        <v>187</v>
      </c>
      <c r="F137" s="92">
        <v>0.03</v>
      </c>
      <c r="G137" s="93">
        <v>100</v>
      </c>
      <c r="H137" s="93">
        <f t="shared" si="47"/>
        <v>6</v>
      </c>
      <c r="I137" s="93">
        <f t="shared" si="34"/>
        <v>60</v>
      </c>
      <c r="J137" s="96">
        <v>0</v>
      </c>
      <c r="K137" s="94">
        <v>1E-4</v>
      </c>
      <c r="L137" s="95">
        <v>0.8</v>
      </c>
      <c r="M137" s="86">
        <f t="shared" si="48"/>
        <v>5</v>
      </c>
      <c r="N137" s="86">
        <f t="shared" si="49"/>
        <v>4</v>
      </c>
      <c r="O137" s="86">
        <f t="shared" si="50"/>
        <v>6</v>
      </c>
      <c r="P137" s="95">
        <v>0.7</v>
      </c>
      <c r="Q137" s="86">
        <v>20</v>
      </c>
      <c r="R137" s="86">
        <v>10</v>
      </c>
      <c r="S137" s="86">
        <v>576.11113884784208</v>
      </c>
      <c r="T137" s="87">
        <f t="shared" si="35"/>
        <v>576.11113884784208</v>
      </c>
      <c r="U137" s="86">
        <f t="shared" si="36"/>
        <v>576.05352773395725</v>
      </c>
      <c r="V137" s="88">
        <f t="shared" si="37"/>
        <v>-5.7611113884831866E-2</v>
      </c>
      <c r="W137" s="86">
        <f t="shared" si="38"/>
        <v>2</v>
      </c>
      <c r="X137" s="88">
        <f t="shared" si="39"/>
        <v>-4.6088891107865494E-2</v>
      </c>
      <c r="Y137" s="86">
        <f t="shared" si="40"/>
        <v>1.4</v>
      </c>
      <c r="Z137" s="86">
        <f t="shared" si="41"/>
        <v>-2.5518301543759295E-2</v>
      </c>
      <c r="AA137" s="86">
        <f t="shared" si="42"/>
        <v>1.0417314808554152</v>
      </c>
      <c r="AB137" s="88">
        <f t="shared" si="43"/>
        <v>59.999999999999972</v>
      </c>
      <c r="AC137" s="87">
        <f t="shared" si="44"/>
        <v>0.99999999999999956</v>
      </c>
      <c r="AD137" s="89">
        <f t="shared" si="45"/>
        <v>5.7611113884784206</v>
      </c>
      <c r="AE137" s="32"/>
      <c r="AF137" s="32"/>
      <c r="AG137" s="82">
        <v>1</v>
      </c>
      <c r="AH137" s="82">
        <f t="shared" si="46"/>
        <v>2</v>
      </c>
      <c r="AI137" s="33"/>
      <c r="AJ137" s="33"/>
      <c r="AK137" s="33"/>
      <c r="AL137" s="33"/>
      <c r="AM137" s="33"/>
      <c r="AN137" s="33"/>
      <c r="AO137" s="33"/>
      <c r="AP137" s="33"/>
      <c r="AQ137" s="33"/>
      <c r="AR137" s="33"/>
      <c r="AS137" s="33"/>
      <c r="AT137" s="33"/>
      <c r="AU137" s="33"/>
      <c r="AV137" s="33"/>
      <c r="AW137" s="33"/>
      <c r="AX137" s="33"/>
      <c r="AY137" s="33"/>
      <c r="AZ137" s="33"/>
      <c r="BA137" s="33"/>
    </row>
    <row r="138" spans="1:54" ht="23.25" hidden="1" customHeight="1" x14ac:dyDescent="0.25">
      <c r="A138" s="86">
        <v>137</v>
      </c>
      <c r="B138" s="86" t="s">
        <v>141</v>
      </c>
      <c r="C138" s="86" t="s">
        <v>145</v>
      </c>
      <c r="D138" s="86" t="s">
        <v>20</v>
      </c>
      <c r="E138" s="86" t="s">
        <v>187</v>
      </c>
      <c r="F138" s="92">
        <v>0.03</v>
      </c>
      <c r="G138" s="93">
        <v>100</v>
      </c>
      <c r="H138" s="93">
        <f t="shared" si="47"/>
        <v>6</v>
      </c>
      <c r="I138" s="93">
        <f t="shared" si="34"/>
        <v>60</v>
      </c>
      <c r="J138" s="96">
        <v>3.2345126702582358E-3</v>
      </c>
      <c r="K138" s="94">
        <v>1E-4</v>
      </c>
      <c r="L138" s="95">
        <v>0.8</v>
      </c>
      <c r="M138" s="86">
        <f t="shared" si="48"/>
        <v>5</v>
      </c>
      <c r="N138" s="86">
        <f t="shared" si="49"/>
        <v>4</v>
      </c>
      <c r="O138" s="86">
        <f t="shared" si="50"/>
        <v>6</v>
      </c>
      <c r="P138" s="95">
        <v>0.7</v>
      </c>
      <c r="Q138" s="86">
        <v>20</v>
      </c>
      <c r="R138" s="86">
        <v>10</v>
      </c>
      <c r="S138" s="86">
        <v>573.23431149295538</v>
      </c>
      <c r="T138" s="87">
        <f t="shared" si="35"/>
        <v>571.38017784940473</v>
      </c>
      <c r="U138" s="86">
        <f t="shared" si="36"/>
        <v>573.17698806180613</v>
      </c>
      <c r="V138" s="88">
        <f t="shared" si="37"/>
        <v>1.7968102124013967</v>
      </c>
      <c r="W138" s="86">
        <f t="shared" si="38"/>
        <v>2</v>
      </c>
      <c r="X138" s="88">
        <f t="shared" si="39"/>
        <v>1.4374481699211175</v>
      </c>
      <c r="Y138" s="86">
        <f t="shared" si="40"/>
        <v>1.4</v>
      </c>
      <c r="Z138" s="86">
        <f t="shared" si="41"/>
        <v>0.79588019958484169</v>
      </c>
      <c r="AA138" s="86">
        <f t="shared" si="42"/>
        <v>1.0417314808554152</v>
      </c>
      <c r="AB138" s="88">
        <f t="shared" si="43"/>
        <v>60</v>
      </c>
      <c r="AC138" s="87">
        <f t="shared" si="44"/>
        <v>1</v>
      </c>
      <c r="AD138" s="89">
        <f t="shared" si="45"/>
        <v>5.7323431149295541</v>
      </c>
      <c r="AE138" s="32"/>
      <c r="AF138" s="32"/>
      <c r="AG138" s="82">
        <v>1</v>
      </c>
      <c r="AH138" s="82">
        <f t="shared" si="46"/>
        <v>2</v>
      </c>
      <c r="AI138" s="33"/>
      <c r="AJ138" s="33"/>
      <c r="AK138" s="33"/>
      <c r="AL138" s="33"/>
      <c r="AM138" s="33"/>
      <c r="AN138" s="33"/>
      <c r="AO138" s="33"/>
      <c r="AP138" s="33"/>
      <c r="AQ138" s="33"/>
      <c r="AR138" s="33"/>
      <c r="AS138" s="33"/>
      <c r="AT138" s="33"/>
      <c r="AU138" s="33"/>
      <c r="AV138" s="33"/>
      <c r="AW138" s="33"/>
      <c r="AX138" s="33"/>
      <c r="AY138" s="33"/>
      <c r="AZ138" s="33"/>
      <c r="BA138" s="33"/>
    </row>
    <row r="139" spans="1:54" ht="23.25" hidden="1" customHeight="1" x14ac:dyDescent="0.25">
      <c r="A139" s="86">
        <v>138</v>
      </c>
      <c r="B139" s="86" t="s">
        <v>141</v>
      </c>
      <c r="C139" s="86" t="s">
        <v>260</v>
      </c>
      <c r="D139" s="86" t="s">
        <v>222</v>
      </c>
      <c r="E139" s="86" t="s">
        <v>187</v>
      </c>
      <c r="F139" s="92">
        <v>0.03</v>
      </c>
      <c r="G139" s="93">
        <v>100</v>
      </c>
      <c r="H139" s="93">
        <f t="shared" si="47"/>
        <v>6</v>
      </c>
      <c r="I139" s="93">
        <f t="shared" si="34"/>
        <v>60</v>
      </c>
      <c r="J139" s="96">
        <v>5.9195646027707094E-4</v>
      </c>
      <c r="K139" s="94">
        <v>1E-4</v>
      </c>
      <c r="L139" s="95">
        <v>0.8</v>
      </c>
      <c r="M139" s="86">
        <f t="shared" si="48"/>
        <v>5</v>
      </c>
      <c r="N139" s="86">
        <f t="shared" si="49"/>
        <v>4</v>
      </c>
      <c r="O139" s="86">
        <f t="shared" si="50"/>
        <v>6</v>
      </c>
      <c r="P139" s="95">
        <v>0.7</v>
      </c>
      <c r="Q139" s="86">
        <v>20</v>
      </c>
      <c r="R139" s="86">
        <v>10</v>
      </c>
      <c r="S139" s="86">
        <v>575.58248657836475</v>
      </c>
      <c r="T139" s="87">
        <f t="shared" si="35"/>
        <v>575.24176680701237</v>
      </c>
      <c r="U139" s="86">
        <f t="shared" si="36"/>
        <v>575.52492832970688</v>
      </c>
      <c r="V139" s="88">
        <f t="shared" si="37"/>
        <v>0.28316152269451322</v>
      </c>
      <c r="W139" s="86">
        <f t="shared" si="38"/>
        <v>2</v>
      </c>
      <c r="X139" s="88">
        <f t="shared" si="39"/>
        <v>0.22652921815561058</v>
      </c>
      <c r="Y139" s="86">
        <f t="shared" si="40"/>
        <v>1.4</v>
      </c>
      <c r="Z139" s="86">
        <f t="shared" si="41"/>
        <v>0.1254237357075485</v>
      </c>
      <c r="AA139" s="86">
        <f t="shared" si="42"/>
        <v>1.0417314808554152</v>
      </c>
      <c r="AB139" s="88">
        <f t="shared" si="43"/>
        <v>59.999999999999979</v>
      </c>
      <c r="AC139" s="87">
        <f t="shared" si="44"/>
        <v>0.99999999999999967</v>
      </c>
      <c r="AD139" s="89">
        <f t="shared" si="45"/>
        <v>5.7558248657836479</v>
      </c>
      <c r="AE139" s="32"/>
      <c r="AF139" s="32"/>
      <c r="AG139" s="82">
        <v>1</v>
      </c>
      <c r="AH139" s="82">
        <f t="shared" si="46"/>
        <v>2</v>
      </c>
      <c r="AI139" s="33"/>
      <c r="AJ139" s="33"/>
      <c r="AK139" s="33"/>
      <c r="AL139" s="33"/>
      <c r="AM139" s="33"/>
      <c r="AN139" s="33"/>
      <c r="AO139" s="33"/>
      <c r="AP139" s="33"/>
      <c r="AQ139" s="33"/>
      <c r="AR139" s="33"/>
      <c r="AS139" s="33"/>
      <c r="AT139" s="33"/>
      <c r="AU139" s="33"/>
      <c r="AV139" s="33"/>
      <c r="AW139" s="33"/>
      <c r="AX139" s="33"/>
      <c r="AY139" s="33"/>
      <c r="AZ139" s="33"/>
      <c r="BA139" s="33"/>
    </row>
    <row r="140" spans="1:54" ht="23.25" hidden="1" customHeight="1" x14ac:dyDescent="0.25">
      <c r="A140" s="86">
        <v>139</v>
      </c>
      <c r="B140" s="86" t="s">
        <v>141</v>
      </c>
      <c r="C140" s="86" t="s">
        <v>293</v>
      </c>
      <c r="D140" s="86" t="s">
        <v>300</v>
      </c>
      <c r="E140" s="86" t="s">
        <v>187</v>
      </c>
      <c r="F140" s="92">
        <v>0.03</v>
      </c>
      <c r="G140" s="93">
        <v>100</v>
      </c>
      <c r="H140" s="93">
        <f t="shared" si="47"/>
        <v>6</v>
      </c>
      <c r="I140" s="93">
        <f t="shared" si="34"/>
        <v>60</v>
      </c>
      <c r="J140" s="96">
        <v>6.3789660528067453E-4</v>
      </c>
      <c r="K140" s="94">
        <v>1E-4</v>
      </c>
      <c r="L140" s="95">
        <v>0.8</v>
      </c>
      <c r="M140" s="86">
        <f t="shared" si="48"/>
        <v>5</v>
      </c>
      <c r="N140" s="86">
        <f t="shared" si="49"/>
        <v>4</v>
      </c>
      <c r="O140" s="86">
        <f t="shared" si="50"/>
        <v>6</v>
      </c>
      <c r="P140" s="95">
        <v>0.7</v>
      </c>
      <c r="Q140" s="86">
        <v>20</v>
      </c>
      <c r="R140" s="86">
        <v>10</v>
      </c>
      <c r="S140" s="86">
        <v>575.54149986731318</v>
      </c>
      <c r="T140" s="87">
        <f t="shared" si="35"/>
        <v>575.17436389834961</v>
      </c>
      <c r="U140" s="86">
        <f t="shared" si="36"/>
        <v>575.48394571732649</v>
      </c>
      <c r="V140" s="88">
        <f t="shared" si="37"/>
        <v>0.30958181897688064</v>
      </c>
      <c r="W140" s="86">
        <f t="shared" si="38"/>
        <v>2</v>
      </c>
      <c r="X140" s="88">
        <f t="shared" si="39"/>
        <v>0.24766545518150451</v>
      </c>
      <c r="Y140" s="86">
        <f t="shared" si="40"/>
        <v>1.4</v>
      </c>
      <c r="Z140" s="86">
        <f t="shared" si="41"/>
        <v>0.13712635768352144</v>
      </c>
      <c r="AA140" s="86">
        <f t="shared" si="42"/>
        <v>1.0417314808554152</v>
      </c>
      <c r="AB140" s="88">
        <f t="shared" si="43"/>
        <v>60.000000000000036</v>
      </c>
      <c r="AC140" s="87">
        <f t="shared" si="44"/>
        <v>1.0000000000000007</v>
      </c>
      <c r="AD140" s="89">
        <f t="shared" si="45"/>
        <v>5.7554149986731318</v>
      </c>
      <c r="AE140" s="32"/>
      <c r="AF140" s="32"/>
      <c r="AG140" s="82">
        <v>1</v>
      </c>
      <c r="AH140" s="82">
        <f t="shared" si="46"/>
        <v>2</v>
      </c>
      <c r="AI140" s="33"/>
      <c r="AJ140" s="33"/>
      <c r="AK140" s="33"/>
      <c r="AL140" s="33"/>
      <c r="AM140" s="33"/>
      <c r="AN140" s="33"/>
      <c r="AO140" s="33"/>
      <c r="AP140" s="33"/>
      <c r="AQ140" s="33"/>
      <c r="AR140" s="33"/>
      <c r="AS140" s="33"/>
      <c r="AT140" s="33"/>
      <c r="AU140" s="33"/>
      <c r="AV140" s="33"/>
      <c r="AW140" s="33"/>
      <c r="AX140" s="33"/>
      <c r="AY140" s="33"/>
      <c r="AZ140" s="33"/>
      <c r="BA140" s="33"/>
    </row>
    <row r="141" spans="1:54" s="11" customFormat="1" ht="23.25" hidden="1" customHeight="1" x14ac:dyDescent="0.25">
      <c r="A141" s="86">
        <v>140</v>
      </c>
      <c r="B141" s="86" t="s">
        <v>141</v>
      </c>
      <c r="C141" s="86" t="s">
        <v>294</v>
      </c>
      <c r="D141" s="86" t="s">
        <v>301</v>
      </c>
      <c r="E141" s="86" t="s">
        <v>187</v>
      </c>
      <c r="F141" s="92">
        <v>0.03</v>
      </c>
      <c r="G141" s="93">
        <v>100</v>
      </c>
      <c r="H141" s="93">
        <f t="shared" si="47"/>
        <v>6</v>
      </c>
      <c r="I141" s="93">
        <f t="shared" si="34"/>
        <v>60</v>
      </c>
      <c r="J141" s="96">
        <v>6.3789660528067453E-4</v>
      </c>
      <c r="K141" s="94">
        <v>1E-4</v>
      </c>
      <c r="L141" s="95">
        <v>0.8</v>
      </c>
      <c r="M141" s="86">
        <f t="shared" si="48"/>
        <v>5</v>
      </c>
      <c r="N141" s="86">
        <f t="shared" si="49"/>
        <v>4</v>
      </c>
      <c r="O141" s="86">
        <f t="shared" si="50"/>
        <v>6</v>
      </c>
      <c r="P141" s="95">
        <v>0.7</v>
      </c>
      <c r="Q141" s="86">
        <v>20</v>
      </c>
      <c r="R141" s="86">
        <v>10</v>
      </c>
      <c r="S141" s="86">
        <v>575.54149986731318</v>
      </c>
      <c r="T141" s="87">
        <f t="shared" si="35"/>
        <v>575.17436389834961</v>
      </c>
      <c r="U141" s="86">
        <f t="shared" si="36"/>
        <v>575.48394571732649</v>
      </c>
      <c r="V141" s="88">
        <f t="shared" si="37"/>
        <v>0.30958181897688064</v>
      </c>
      <c r="W141" s="86">
        <f t="shared" si="38"/>
        <v>2</v>
      </c>
      <c r="X141" s="88">
        <f t="shared" si="39"/>
        <v>0.24766545518150451</v>
      </c>
      <c r="Y141" s="86">
        <f t="shared" si="40"/>
        <v>1.4</v>
      </c>
      <c r="Z141" s="86">
        <f t="shared" si="41"/>
        <v>0.13712635768352144</v>
      </c>
      <c r="AA141" s="86">
        <f t="shared" si="42"/>
        <v>1.0417314808554152</v>
      </c>
      <c r="AB141" s="88">
        <f t="shared" si="43"/>
        <v>60.000000000000036</v>
      </c>
      <c r="AC141" s="87">
        <f t="shared" si="44"/>
        <v>1.0000000000000007</v>
      </c>
      <c r="AD141" s="89">
        <f t="shared" si="45"/>
        <v>5.7554149986731318</v>
      </c>
      <c r="AE141" s="32"/>
      <c r="AF141" s="32"/>
      <c r="AG141" s="82">
        <v>1</v>
      </c>
      <c r="AH141" s="82">
        <f t="shared" si="46"/>
        <v>2</v>
      </c>
      <c r="AI141" s="33"/>
      <c r="AJ141" s="33"/>
      <c r="AK141" s="33"/>
      <c r="AL141" s="33"/>
      <c r="AM141" s="33"/>
      <c r="AN141" s="33"/>
      <c r="AO141" s="33"/>
      <c r="AP141" s="33"/>
      <c r="AQ141" s="33"/>
      <c r="AR141" s="33"/>
      <c r="AS141" s="33"/>
      <c r="AT141" s="33"/>
      <c r="AU141" s="33"/>
      <c r="AV141" s="33"/>
      <c r="AW141" s="33"/>
      <c r="AX141" s="33"/>
      <c r="AY141" s="33"/>
      <c r="AZ141" s="33"/>
      <c r="BA141" s="33"/>
      <c r="BB141" s="71"/>
    </row>
    <row r="142" spans="1:54" ht="23.25" hidden="1" customHeight="1" x14ac:dyDescent="0.25">
      <c r="A142" s="86">
        <v>141</v>
      </c>
      <c r="B142" s="86" t="s">
        <v>141</v>
      </c>
      <c r="C142" s="86" t="s">
        <v>146</v>
      </c>
      <c r="D142" s="86" t="s">
        <v>22</v>
      </c>
      <c r="E142" s="86" t="s">
        <v>187</v>
      </c>
      <c r="F142" s="92">
        <v>0.03</v>
      </c>
      <c r="G142" s="93">
        <v>100</v>
      </c>
      <c r="H142" s="93">
        <f t="shared" si="47"/>
        <v>6</v>
      </c>
      <c r="I142" s="93">
        <f t="shared" si="34"/>
        <v>60</v>
      </c>
      <c r="J142" s="96">
        <v>1.2870782543578649E-3</v>
      </c>
      <c r="K142" s="94">
        <v>1E-4</v>
      </c>
      <c r="L142" s="95">
        <v>0.8</v>
      </c>
      <c r="M142" s="86">
        <f t="shared" si="48"/>
        <v>5</v>
      </c>
      <c r="N142" s="86">
        <f t="shared" si="49"/>
        <v>4</v>
      </c>
      <c r="O142" s="86">
        <f t="shared" si="50"/>
        <v>6</v>
      </c>
      <c r="P142" s="95">
        <v>0.7</v>
      </c>
      <c r="Q142" s="86">
        <v>20</v>
      </c>
      <c r="R142" s="86">
        <v>10</v>
      </c>
      <c r="S142" s="86">
        <v>574.96293877580433</v>
      </c>
      <c r="T142" s="87">
        <f t="shared" si="35"/>
        <v>574.22291648024429</v>
      </c>
      <c r="U142" s="86">
        <f t="shared" si="36"/>
        <v>574.9054424819268</v>
      </c>
      <c r="V142" s="88">
        <f t="shared" si="37"/>
        <v>0.6825260016825041</v>
      </c>
      <c r="W142" s="86">
        <f t="shared" si="38"/>
        <v>2</v>
      </c>
      <c r="X142" s="88">
        <f t="shared" si="39"/>
        <v>0.54602080134600328</v>
      </c>
      <c r="Y142" s="86">
        <f t="shared" si="40"/>
        <v>1.4</v>
      </c>
      <c r="Z142" s="86">
        <f t="shared" si="41"/>
        <v>0.30231847898667535</v>
      </c>
      <c r="AA142" s="86">
        <f t="shared" si="42"/>
        <v>1.0417314808554152</v>
      </c>
      <c r="AB142" s="88">
        <f t="shared" si="43"/>
        <v>60.000000000000043</v>
      </c>
      <c r="AC142" s="87">
        <f t="shared" si="44"/>
        <v>1.0000000000000007</v>
      </c>
      <c r="AD142" s="89">
        <f t="shared" si="45"/>
        <v>5.7496293877580431</v>
      </c>
      <c r="AE142" s="32"/>
      <c r="AF142" s="32"/>
      <c r="AG142" s="82">
        <v>1</v>
      </c>
      <c r="AH142" s="82">
        <f t="shared" si="46"/>
        <v>2</v>
      </c>
      <c r="AI142" s="33"/>
      <c r="AJ142" s="33"/>
      <c r="AK142" s="33"/>
      <c r="AL142" s="33"/>
      <c r="AM142" s="33"/>
      <c r="AN142" s="33"/>
      <c r="AO142" s="33"/>
      <c r="AP142" s="33"/>
      <c r="AQ142" s="33"/>
      <c r="AR142" s="33"/>
      <c r="AS142" s="33"/>
      <c r="AT142" s="33"/>
      <c r="AU142" s="33"/>
      <c r="AV142" s="33"/>
      <c r="AW142" s="33"/>
      <c r="AX142" s="33"/>
      <c r="AY142" s="33"/>
      <c r="AZ142" s="33"/>
      <c r="BA142" s="33"/>
    </row>
    <row r="143" spans="1:54" ht="23.25" hidden="1" customHeight="1" x14ac:dyDescent="0.25">
      <c r="A143" s="86">
        <v>142</v>
      </c>
      <c r="B143" s="86" t="s">
        <v>141</v>
      </c>
      <c r="C143" s="86" t="s">
        <v>147</v>
      </c>
      <c r="D143" s="86" t="s">
        <v>37</v>
      </c>
      <c r="E143" s="86" t="s">
        <v>187</v>
      </c>
      <c r="F143" s="92">
        <v>0.03</v>
      </c>
      <c r="G143" s="93">
        <v>100</v>
      </c>
      <c r="H143" s="93">
        <f t="shared" si="47"/>
        <v>6</v>
      </c>
      <c r="I143" s="93">
        <f t="shared" si="34"/>
        <v>60</v>
      </c>
      <c r="J143" s="96">
        <v>8.5910652920962198E-4</v>
      </c>
      <c r="K143" s="94">
        <v>1E-4</v>
      </c>
      <c r="L143" s="95">
        <v>0.8</v>
      </c>
      <c r="M143" s="86">
        <f t="shared" si="48"/>
        <v>5</v>
      </c>
      <c r="N143" s="86">
        <f t="shared" si="49"/>
        <v>4</v>
      </c>
      <c r="O143" s="86">
        <f t="shared" si="50"/>
        <v>6</v>
      </c>
      <c r="P143" s="95">
        <v>0.7</v>
      </c>
      <c r="Q143" s="86">
        <v>20</v>
      </c>
      <c r="R143" s="86">
        <v>10</v>
      </c>
      <c r="S143" s="86">
        <v>575.34422330077257</v>
      </c>
      <c r="T143" s="87">
        <f t="shared" si="35"/>
        <v>574.84994132199188</v>
      </c>
      <c r="U143" s="86">
        <f t="shared" si="36"/>
        <v>575.28668887844253</v>
      </c>
      <c r="V143" s="88">
        <f t="shared" si="37"/>
        <v>0.43674755645065488</v>
      </c>
      <c r="W143" s="86">
        <f t="shared" si="38"/>
        <v>2</v>
      </c>
      <c r="X143" s="88">
        <f t="shared" si="39"/>
        <v>0.34939804516052392</v>
      </c>
      <c r="Y143" s="86">
        <f t="shared" si="40"/>
        <v>1.4</v>
      </c>
      <c r="Z143" s="86">
        <f t="shared" si="41"/>
        <v>0.19345322616548422</v>
      </c>
      <c r="AA143" s="86">
        <f t="shared" si="42"/>
        <v>1.0417314808554152</v>
      </c>
      <c r="AB143" s="88">
        <f t="shared" si="43"/>
        <v>60.000000000000007</v>
      </c>
      <c r="AC143" s="87">
        <f t="shared" si="44"/>
        <v>1.0000000000000002</v>
      </c>
      <c r="AD143" s="89">
        <f t="shared" si="45"/>
        <v>5.7534422330077257</v>
      </c>
      <c r="AE143" s="32"/>
      <c r="AF143" s="32"/>
      <c r="AG143" s="82">
        <v>1</v>
      </c>
      <c r="AH143" s="82">
        <f t="shared" si="46"/>
        <v>2</v>
      </c>
      <c r="AI143" s="33"/>
      <c r="AJ143" s="33"/>
      <c r="AK143" s="33"/>
      <c r="AL143" s="33"/>
      <c r="AM143" s="33"/>
      <c r="AN143" s="33"/>
      <c r="AO143" s="33"/>
      <c r="AP143" s="33"/>
      <c r="AQ143" s="33"/>
      <c r="AR143" s="33"/>
      <c r="AS143" s="33"/>
      <c r="AT143" s="33"/>
      <c r="AU143" s="33"/>
      <c r="AV143" s="33"/>
      <c r="AW143" s="33"/>
      <c r="AX143" s="33"/>
      <c r="AY143" s="33"/>
      <c r="AZ143" s="33"/>
      <c r="BA143" s="33"/>
    </row>
    <row r="144" spans="1:54" ht="23.25" hidden="1" customHeight="1" x14ac:dyDescent="0.25">
      <c r="A144" s="86">
        <v>143</v>
      </c>
      <c r="B144" s="86" t="s">
        <v>141</v>
      </c>
      <c r="C144" s="86" t="s">
        <v>148</v>
      </c>
      <c r="D144" s="86" t="s">
        <v>46</v>
      </c>
      <c r="E144" s="86" t="s">
        <v>187</v>
      </c>
      <c r="F144" s="92">
        <v>0.03</v>
      </c>
      <c r="G144" s="93">
        <v>100</v>
      </c>
      <c r="H144" s="93">
        <f t="shared" si="47"/>
        <v>6</v>
      </c>
      <c r="I144" s="93">
        <f t="shared" si="34"/>
        <v>60</v>
      </c>
      <c r="J144" s="96">
        <v>0</v>
      </c>
      <c r="K144" s="94">
        <v>1E-4</v>
      </c>
      <c r="L144" s="95">
        <v>0.8</v>
      </c>
      <c r="M144" s="86">
        <f t="shared" si="48"/>
        <v>5</v>
      </c>
      <c r="N144" s="86">
        <f t="shared" si="49"/>
        <v>5</v>
      </c>
      <c r="O144" s="86">
        <f t="shared" si="50"/>
        <v>7</v>
      </c>
      <c r="P144" s="95">
        <v>0.7</v>
      </c>
      <c r="Q144" s="86">
        <v>20</v>
      </c>
      <c r="R144" s="86">
        <v>10</v>
      </c>
      <c r="S144" s="86">
        <v>576.13564218625447</v>
      </c>
      <c r="T144" s="87">
        <f t="shared" si="35"/>
        <v>576.13564218625447</v>
      </c>
      <c r="U144" s="86">
        <f t="shared" si="36"/>
        <v>576.07802862203584</v>
      </c>
      <c r="V144" s="88">
        <f t="shared" si="37"/>
        <v>-5.7613564218627289E-2</v>
      </c>
      <c r="W144" s="86">
        <f t="shared" si="38"/>
        <v>2</v>
      </c>
      <c r="X144" s="88">
        <f t="shared" si="39"/>
        <v>-4.6090851374901834E-2</v>
      </c>
      <c r="Y144" s="86">
        <f t="shared" si="40"/>
        <v>1.4</v>
      </c>
      <c r="Z144" s="86">
        <f t="shared" si="41"/>
        <v>-2.5519386896089048E-2</v>
      </c>
      <c r="AA144" s="86">
        <f t="shared" si="42"/>
        <v>1.0417314808554152</v>
      </c>
      <c r="AB144" s="88">
        <f t="shared" si="43"/>
        <v>59.999999999999993</v>
      </c>
      <c r="AC144" s="87">
        <f t="shared" si="44"/>
        <v>0.99999999999999989</v>
      </c>
      <c r="AD144" s="89">
        <f t="shared" si="45"/>
        <v>5.761356421862545</v>
      </c>
      <c r="AE144" s="32"/>
      <c r="AF144" s="32"/>
      <c r="AG144" s="82">
        <v>0</v>
      </c>
      <c r="AH144" s="82">
        <f t="shared" si="46"/>
        <v>2</v>
      </c>
      <c r="AI144" s="33"/>
      <c r="AJ144" s="33"/>
      <c r="AK144" s="33"/>
      <c r="AL144" s="33"/>
      <c r="AM144" s="33"/>
      <c r="AN144" s="33"/>
      <c r="AO144" s="33"/>
      <c r="AP144" s="33"/>
      <c r="AQ144" s="33"/>
      <c r="AR144" s="33"/>
      <c r="AS144" s="33"/>
      <c r="AT144" s="33"/>
      <c r="AU144" s="33"/>
      <c r="AV144" s="33"/>
      <c r="AW144" s="33"/>
      <c r="AX144" s="33"/>
      <c r="AY144" s="33"/>
      <c r="AZ144" s="33"/>
      <c r="BA144" s="33"/>
    </row>
    <row r="145" spans="1:54" ht="23.25" hidden="1" customHeight="1" x14ac:dyDescent="0.25">
      <c r="A145" s="86">
        <v>144</v>
      </c>
      <c r="B145" s="86" t="s">
        <v>149</v>
      </c>
      <c r="C145" s="86" t="s">
        <v>151</v>
      </c>
      <c r="D145" s="86" t="s">
        <v>20</v>
      </c>
      <c r="E145" s="86" t="s">
        <v>187</v>
      </c>
      <c r="F145" s="92">
        <v>0.03</v>
      </c>
      <c r="G145" s="93">
        <v>100</v>
      </c>
      <c r="H145" s="93">
        <f t="shared" si="47"/>
        <v>6</v>
      </c>
      <c r="I145" s="93">
        <f t="shared" si="34"/>
        <v>60</v>
      </c>
      <c r="J145" s="96">
        <v>0</v>
      </c>
      <c r="K145" s="94">
        <v>1E-4</v>
      </c>
      <c r="L145" s="95">
        <v>0.8</v>
      </c>
      <c r="M145" s="86">
        <f t="shared" si="48"/>
        <v>5</v>
      </c>
      <c r="N145" s="86">
        <f t="shared" si="49"/>
        <v>5</v>
      </c>
      <c r="O145" s="86">
        <f t="shared" si="50"/>
        <v>7</v>
      </c>
      <c r="P145" s="95">
        <v>0.7</v>
      </c>
      <c r="Q145" s="86">
        <v>20</v>
      </c>
      <c r="R145" s="86">
        <v>10</v>
      </c>
      <c r="S145" s="86">
        <v>576.13564218625447</v>
      </c>
      <c r="T145" s="87">
        <f t="shared" si="35"/>
        <v>576.13564218625447</v>
      </c>
      <c r="U145" s="86">
        <f t="shared" si="36"/>
        <v>576.07802862203584</v>
      </c>
      <c r="V145" s="88">
        <f t="shared" si="37"/>
        <v>-5.7613564218627289E-2</v>
      </c>
      <c r="W145" s="86">
        <f t="shared" si="38"/>
        <v>2</v>
      </c>
      <c r="X145" s="88">
        <f t="shared" si="39"/>
        <v>-4.6090851374901834E-2</v>
      </c>
      <c r="Y145" s="86">
        <f t="shared" si="40"/>
        <v>1.4</v>
      </c>
      <c r="Z145" s="86">
        <f t="shared" si="41"/>
        <v>-2.5519386896089048E-2</v>
      </c>
      <c r="AA145" s="86">
        <f t="shared" si="42"/>
        <v>1.0417314808554152</v>
      </c>
      <c r="AB145" s="88">
        <f t="shared" si="43"/>
        <v>59.999999999999993</v>
      </c>
      <c r="AC145" s="87">
        <f t="shared" si="44"/>
        <v>0.99999999999999989</v>
      </c>
      <c r="AD145" s="89">
        <f t="shared" si="45"/>
        <v>5.761356421862545</v>
      </c>
      <c r="AE145" s="32"/>
      <c r="AF145" s="32"/>
      <c r="AG145" s="82">
        <v>0</v>
      </c>
      <c r="AH145" s="82">
        <f t="shared" si="46"/>
        <v>2</v>
      </c>
      <c r="AI145" s="33"/>
      <c r="AJ145" s="33"/>
      <c r="AK145" s="33"/>
      <c r="AL145" s="33"/>
      <c r="AM145" s="33"/>
      <c r="AN145" s="33"/>
      <c r="AO145" s="33"/>
      <c r="AP145" s="33"/>
      <c r="AQ145" s="33"/>
      <c r="AR145" s="33"/>
      <c r="AS145" s="33"/>
      <c r="AT145" s="33"/>
      <c r="AU145" s="33"/>
      <c r="AV145" s="33"/>
      <c r="AW145" s="33"/>
      <c r="AX145" s="33"/>
      <c r="AY145" s="33"/>
      <c r="AZ145" s="33"/>
      <c r="BA145" s="33"/>
    </row>
    <row r="146" spans="1:54" ht="23.25" hidden="1" customHeight="1" x14ac:dyDescent="0.25">
      <c r="A146" s="86">
        <v>145</v>
      </c>
      <c r="B146" s="86" t="s">
        <v>149</v>
      </c>
      <c r="C146" s="86" t="s">
        <v>295</v>
      </c>
      <c r="D146" s="86" t="s">
        <v>300</v>
      </c>
      <c r="E146" s="86" t="s">
        <v>187</v>
      </c>
      <c r="F146" s="92">
        <v>0.03</v>
      </c>
      <c r="G146" s="93">
        <v>100</v>
      </c>
      <c r="H146" s="93">
        <f t="shared" si="47"/>
        <v>6</v>
      </c>
      <c r="I146" s="93">
        <f t="shared" si="34"/>
        <v>60</v>
      </c>
      <c r="J146" s="96">
        <v>1.2291198607891396E-4</v>
      </c>
      <c r="K146" s="94">
        <v>1E-4</v>
      </c>
      <c r="L146" s="95">
        <v>0.8</v>
      </c>
      <c r="M146" s="86">
        <f t="shared" si="48"/>
        <v>5</v>
      </c>
      <c r="N146" s="86">
        <f t="shared" si="49"/>
        <v>5</v>
      </c>
      <c r="O146" s="86">
        <f t="shared" si="50"/>
        <v>7</v>
      </c>
      <c r="P146" s="95">
        <v>0.7</v>
      </c>
      <c r="Q146" s="86">
        <v>20</v>
      </c>
      <c r="R146" s="86">
        <v>10</v>
      </c>
      <c r="S146" s="86">
        <v>575.99567950928531</v>
      </c>
      <c r="T146" s="87">
        <f t="shared" si="35"/>
        <v>575.92488273634399</v>
      </c>
      <c r="U146" s="86">
        <f t="shared" si="36"/>
        <v>575.93807994133442</v>
      </c>
      <c r="V146" s="88">
        <f t="shared" si="37"/>
        <v>1.319720499043342E-2</v>
      </c>
      <c r="W146" s="86">
        <f t="shared" si="38"/>
        <v>2</v>
      </c>
      <c r="X146" s="88">
        <f t="shared" si="39"/>
        <v>1.0557763992346737E-2</v>
      </c>
      <c r="Y146" s="86">
        <f t="shared" si="40"/>
        <v>1.4</v>
      </c>
      <c r="Z146" s="86">
        <f t="shared" si="41"/>
        <v>5.8455779409839108E-3</v>
      </c>
      <c r="AA146" s="86">
        <f t="shared" si="42"/>
        <v>1.0417314808554152</v>
      </c>
      <c r="AB146" s="88">
        <f t="shared" si="43"/>
        <v>59.999999999999993</v>
      </c>
      <c r="AC146" s="87">
        <f t="shared" si="44"/>
        <v>0.99999999999999989</v>
      </c>
      <c r="AD146" s="89">
        <f t="shared" si="45"/>
        <v>5.7599567950928527</v>
      </c>
      <c r="AE146" s="32"/>
      <c r="AF146" s="32"/>
      <c r="AG146" s="82">
        <v>0</v>
      </c>
      <c r="AH146" s="82">
        <f t="shared" si="46"/>
        <v>2</v>
      </c>
      <c r="AI146" s="33"/>
      <c r="AJ146" s="33"/>
      <c r="AK146" s="33"/>
      <c r="AL146" s="33"/>
      <c r="AM146" s="33"/>
      <c r="AN146" s="33"/>
      <c r="AO146" s="33"/>
      <c r="AP146" s="33"/>
      <c r="AQ146" s="33"/>
      <c r="AR146" s="33"/>
      <c r="AS146" s="33"/>
      <c r="AT146" s="33"/>
      <c r="AU146" s="33"/>
      <c r="AV146" s="33"/>
      <c r="AW146" s="33"/>
      <c r="AX146" s="33"/>
      <c r="AY146" s="33"/>
      <c r="AZ146" s="33"/>
      <c r="BA146" s="33"/>
    </row>
    <row r="147" spans="1:54" s="11" customFormat="1" ht="23.25" hidden="1" customHeight="1" x14ac:dyDescent="0.25">
      <c r="A147" s="86">
        <v>146</v>
      </c>
      <c r="B147" s="86" t="s">
        <v>149</v>
      </c>
      <c r="C147" s="86" t="s">
        <v>296</v>
      </c>
      <c r="D147" s="86" t="s">
        <v>301</v>
      </c>
      <c r="E147" s="86" t="s">
        <v>187</v>
      </c>
      <c r="F147" s="92">
        <v>0.03</v>
      </c>
      <c r="G147" s="93">
        <v>100</v>
      </c>
      <c r="H147" s="93">
        <f t="shared" si="47"/>
        <v>6</v>
      </c>
      <c r="I147" s="93">
        <f t="shared" si="34"/>
        <v>60</v>
      </c>
      <c r="J147" s="96">
        <v>1.2291198607891396E-4</v>
      </c>
      <c r="K147" s="94">
        <v>1E-4</v>
      </c>
      <c r="L147" s="95">
        <v>0.8</v>
      </c>
      <c r="M147" s="86">
        <f t="shared" si="48"/>
        <v>5</v>
      </c>
      <c r="N147" s="86">
        <f t="shared" si="49"/>
        <v>4</v>
      </c>
      <c r="O147" s="86">
        <f t="shared" si="50"/>
        <v>6</v>
      </c>
      <c r="P147" s="95">
        <v>0.7</v>
      </c>
      <c r="Q147" s="86">
        <v>20</v>
      </c>
      <c r="R147" s="86">
        <v>10</v>
      </c>
      <c r="S147" s="86">
        <v>576.00129127668902</v>
      </c>
      <c r="T147" s="87">
        <f t="shared" si="35"/>
        <v>575.93049381399419</v>
      </c>
      <c r="U147" s="86">
        <f t="shared" si="36"/>
        <v>575.94369114756137</v>
      </c>
      <c r="V147" s="88">
        <f t="shared" si="37"/>
        <v>1.3197333567177338E-2</v>
      </c>
      <c r="W147" s="86">
        <f t="shared" si="38"/>
        <v>2</v>
      </c>
      <c r="X147" s="88">
        <f t="shared" si="39"/>
        <v>1.0557866853741871E-2</v>
      </c>
      <c r="Y147" s="86">
        <f t="shared" si="40"/>
        <v>1.4</v>
      </c>
      <c r="Z147" s="86">
        <f t="shared" si="41"/>
        <v>5.8456348928444379E-3</v>
      </c>
      <c r="AA147" s="86">
        <f t="shared" si="42"/>
        <v>1.0417314808554152</v>
      </c>
      <c r="AB147" s="88">
        <f t="shared" si="43"/>
        <v>59.999999999999986</v>
      </c>
      <c r="AC147" s="87">
        <f t="shared" si="44"/>
        <v>0.99999999999999978</v>
      </c>
      <c r="AD147" s="89">
        <f t="shared" si="45"/>
        <v>5.7600129127668902</v>
      </c>
      <c r="AE147" s="32"/>
      <c r="AF147" s="32"/>
      <c r="AG147" s="82">
        <v>1</v>
      </c>
      <c r="AH147" s="82">
        <f t="shared" si="46"/>
        <v>2</v>
      </c>
      <c r="AI147" s="33"/>
      <c r="AJ147" s="33"/>
      <c r="AK147" s="33"/>
      <c r="AL147" s="33"/>
      <c r="AM147" s="33"/>
      <c r="AN147" s="33"/>
      <c r="AO147" s="33"/>
      <c r="AP147" s="33"/>
      <c r="AQ147" s="33"/>
      <c r="AR147" s="33"/>
      <c r="AS147" s="33"/>
      <c r="AT147" s="33"/>
      <c r="AU147" s="33"/>
      <c r="AV147" s="33"/>
      <c r="AW147" s="33"/>
      <c r="AX147" s="33"/>
      <c r="AY147" s="33"/>
      <c r="AZ147" s="33"/>
      <c r="BA147" s="33"/>
      <c r="BB147" s="71"/>
    </row>
    <row r="148" spans="1:54" ht="23.25" hidden="1" customHeight="1" x14ac:dyDescent="0.25">
      <c r="A148" s="86">
        <v>147</v>
      </c>
      <c r="B148" s="86" t="s">
        <v>149</v>
      </c>
      <c r="C148" s="86" t="s">
        <v>152</v>
      </c>
      <c r="D148" s="86" t="s">
        <v>22</v>
      </c>
      <c r="E148" s="86" t="s">
        <v>187</v>
      </c>
      <c r="F148" s="92">
        <v>0.03</v>
      </c>
      <c r="G148" s="93">
        <v>100</v>
      </c>
      <c r="H148" s="93">
        <f t="shared" si="47"/>
        <v>6</v>
      </c>
      <c r="I148" s="93">
        <f t="shared" si="34"/>
        <v>60</v>
      </c>
      <c r="J148" s="96">
        <v>0</v>
      </c>
      <c r="K148" s="94">
        <v>1E-4</v>
      </c>
      <c r="L148" s="95">
        <v>0.8</v>
      </c>
      <c r="M148" s="86">
        <f t="shared" si="48"/>
        <v>5</v>
      </c>
      <c r="N148" s="86">
        <f t="shared" si="49"/>
        <v>4</v>
      </c>
      <c r="O148" s="86">
        <f t="shared" si="50"/>
        <v>6</v>
      </c>
      <c r="P148" s="95">
        <v>0.7</v>
      </c>
      <c r="Q148" s="86">
        <v>20</v>
      </c>
      <c r="R148" s="86">
        <v>10</v>
      </c>
      <c r="S148" s="86">
        <v>576.11113884784208</v>
      </c>
      <c r="T148" s="87">
        <f t="shared" si="35"/>
        <v>576.11113884784208</v>
      </c>
      <c r="U148" s="86">
        <f t="shared" si="36"/>
        <v>576.05352773395725</v>
      </c>
      <c r="V148" s="88">
        <f t="shared" si="37"/>
        <v>-5.7611113884831866E-2</v>
      </c>
      <c r="W148" s="86">
        <f t="shared" si="38"/>
        <v>2</v>
      </c>
      <c r="X148" s="88">
        <f t="shared" si="39"/>
        <v>-4.6088891107865494E-2</v>
      </c>
      <c r="Y148" s="86">
        <f t="shared" si="40"/>
        <v>1.4</v>
      </c>
      <c r="Z148" s="86">
        <f t="shared" si="41"/>
        <v>-2.5518301543759295E-2</v>
      </c>
      <c r="AA148" s="86">
        <f t="shared" si="42"/>
        <v>1.0417314808554152</v>
      </c>
      <c r="AB148" s="88">
        <f t="shared" si="43"/>
        <v>59.999999999999972</v>
      </c>
      <c r="AC148" s="87">
        <f t="shared" si="44"/>
        <v>0.99999999999999956</v>
      </c>
      <c r="AD148" s="89">
        <f t="shared" si="45"/>
        <v>5.7611113884784206</v>
      </c>
      <c r="AE148" s="32"/>
      <c r="AF148" s="32"/>
      <c r="AG148" s="82">
        <v>1</v>
      </c>
      <c r="AH148" s="82">
        <f t="shared" si="46"/>
        <v>2</v>
      </c>
      <c r="AI148" s="33"/>
      <c r="AJ148" s="33"/>
      <c r="AK148" s="33"/>
      <c r="AL148" s="33"/>
      <c r="AM148" s="33"/>
      <c r="AN148" s="33"/>
      <c r="AO148" s="33"/>
      <c r="AP148" s="33"/>
      <c r="AQ148" s="33"/>
      <c r="AR148" s="33"/>
      <c r="AS148" s="33"/>
      <c r="AT148" s="33"/>
      <c r="AU148" s="33"/>
      <c r="AV148" s="33"/>
      <c r="AW148" s="33"/>
      <c r="AX148" s="33"/>
      <c r="AY148" s="33"/>
      <c r="AZ148" s="33"/>
      <c r="BA148" s="33"/>
    </row>
    <row r="149" spans="1:54" ht="23.25" hidden="1" customHeight="1" x14ac:dyDescent="0.25">
      <c r="A149" s="86">
        <v>148</v>
      </c>
      <c r="B149" s="86" t="s">
        <v>149</v>
      </c>
      <c r="C149" s="86" t="s">
        <v>153</v>
      </c>
      <c r="D149" s="86" t="s">
        <v>24</v>
      </c>
      <c r="E149" s="86" t="s">
        <v>187</v>
      </c>
      <c r="F149" s="92">
        <v>0.03</v>
      </c>
      <c r="G149" s="93">
        <v>100</v>
      </c>
      <c r="H149" s="93">
        <f t="shared" si="47"/>
        <v>6</v>
      </c>
      <c r="I149" s="93">
        <f t="shared" si="34"/>
        <v>60</v>
      </c>
      <c r="J149" s="96">
        <v>6.9597629040770676E-5</v>
      </c>
      <c r="K149" s="94">
        <v>1E-4</v>
      </c>
      <c r="L149" s="95">
        <v>0.8</v>
      </c>
      <c r="M149" s="86">
        <f t="shared" si="48"/>
        <v>5</v>
      </c>
      <c r="N149" s="86">
        <f t="shared" si="49"/>
        <v>5</v>
      </c>
      <c r="O149" s="86">
        <f t="shared" si="50"/>
        <v>7</v>
      </c>
      <c r="P149" s="95">
        <v>0.7</v>
      </c>
      <c r="Q149" s="86">
        <v>20</v>
      </c>
      <c r="R149" s="86">
        <v>10</v>
      </c>
      <c r="S149" s="86">
        <v>576.05638142938983</v>
      </c>
      <c r="T149" s="87">
        <f t="shared" si="35"/>
        <v>576.01628927104855</v>
      </c>
      <c r="U149" s="86">
        <f t="shared" si="36"/>
        <v>575.99877579124689</v>
      </c>
      <c r="V149" s="88">
        <f t="shared" si="37"/>
        <v>-1.7513479801664289E-2</v>
      </c>
      <c r="W149" s="86">
        <f t="shared" si="38"/>
        <v>2</v>
      </c>
      <c r="X149" s="88">
        <f t="shared" si="39"/>
        <v>-1.4010783841331432E-2</v>
      </c>
      <c r="Y149" s="86">
        <f t="shared" si="40"/>
        <v>1.4</v>
      </c>
      <c r="Z149" s="86">
        <f t="shared" si="41"/>
        <v>-7.7574313100908961E-3</v>
      </c>
      <c r="AA149" s="86">
        <f t="shared" si="42"/>
        <v>1.0417314808554152</v>
      </c>
      <c r="AB149" s="88">
        <f t="shared" si="43"/>
        <v>60</v>
      </c>
      <c r="AC149" s="87">
        <f t="shared" si="44"/>
        <v>1</v>
      </c>
      <c r="AD149" s="89">
        <f t="shared" si="45"/>
        <v>5.7605638142938984</v>
      </c>
      <c r="AE149" s="32"/>
      <c r="AF149" s="32"/>
      <c r="AG149" s="82">
        <v>0</v>
      </c>
      <c r="AH149" s="82">
        <f t="shared" si="46"/>
        <v>2</v>
      </c>
      <c r="AI149" s="33"/>
      <c r="AJ149" s="33"/>
      <c r="AK149" s="33"/>
      <c r="AL149" s="33"/>
      <c r="AM149" s="33"/>
      <c r="AN149" s="33"/>
      <c r="AO149" s="33"/>
      <c r="AP149" s="33"/>
      <c r="AQ149" s="33"/>
      <c r="AR149" s="33"/>
      <c r="AS149" s="33"/>
      <c r="AT149" s="33"/>
      <c r="AU149" s="33"/>
      <c r="AV149" s="33"/>
      <c r="AW149" s="33"/>
      <c r="AX149" s="33"/>
      <c r="AY149" s="33"/>
      <c r="AZ149" s="33"/>
      <c r="BA149" s="33"/>
    </row>
    <row r="150" spans="1:54" ht="23.25" hidden="1" customHeight="1" x14ac:dyDescent="0.25">
      <c r="A150" s="86">
        <v>149</v>
      </c>
      <c r="B150" s="86" t="s">
        <v>149</v>
      </c>
      <c r="C150" s="86" t="s">
        <v>261</v>
      </c>
      <c r="D150" s="86" t="s">
        <v>228</v>
      </c>
      <c r="E150" s="86" t="s">
        <v>187</v>
      </c>
      <c r="F150" s="92">
        <v>0.03</v>
      </c>
      <c r="G150" s="93">
        <v>100</v>
      </c>
      <c r="H150" s="93">
        <f t="shared" si="47"/>
        <v>6</v>
      </c>
      <c r="I150" s="93">
        <f t="shared" si="34"/>
        <v>60</v>
      </c>
      <c r="J150" s="96">
        <v>0</v>
      </c>
      <c r="K150" s="94">
        <v>1E-4</v>
      </c>
      <c r="L150" s="95">
        <v>0.8</v>
      </c>
      <c r="M150" s="86">
        <f t="shared" si="48"/>
        <v>5</v>
      </c>
      <c r="N150" s="86">
        <f t="shared" si="49"/>
        <v>4</v>
      </c>
      <c r="O150" s="86">
        <f t="shared" si="50"/>
        <v>6</v>
      </c>
      <c r="P150" s="95">
        <v>0.7</v>
      </c>
      <c r="Q150" s="86">
        <v>20</v>
      </c>
      <c r="R150" s="86">
        <v>10</v>
      </c>
      <c r="S150" s="86">
        <v>576.11113884784208</v>
      </c>
      <c r="T150" s="87">
        <f t="shared" si="35"/>
        <v>576.11113884784208</v>
      </c>
      <c r="U150" s="86">
        <f t="shared" si="36"/>
        <v>576.05352773395725</v>
      </c>
      <c r="V150" s="88">
        <f t="shared" si="37"/>
        <v>-5.7611113884831866E-2</v>
      </c>
      <c r="W150" s="86">
        <f t="shared" si="38"/>
        <v>2</v>
      </c>
      <c r="X150" s="88">
        <f t="shared" si="39"/>
        <v>-4.6088891107865494E-2</v>
      </c>
      <c r="Y150" s="86">
        <f t="shared" si="40"/>
        <v>1.4</v>
      </c>
      <c r="Z150" s="86">
        <f t="shared" si="41"/>
        <v>-2.5518301543759295E-2</v>
      </c>
      <c r="AA150" s="86">
        <f t="shared" si="42"/>
        <v>1.0417314808554152</v>
      </c>
      <c r="AB150" s="88">
        <f t="shared" si="43"/>
        <v>59.999999999999972</v>
      </c>
      <c r="AC150" s="87">
        <f t="shared" si="44"/>
        <v>0.99999999999999956</v>
      </c>
      <c r="AD150" s="89">
        <f t="shared" si="45"/>
        <v>5.7611113884784206</v>
      </c>
      <c r="AE150" s="32"/>
      <c r="AF150" s="32"/>
      <c r="AG150" s="82">
        <v>1</v>
      </c>
      <c r="AH150" s="82">
        <f t="shared" si="46"/>
        <v>2</v>
      </c>
      <c r="AI150" s="33"/>
      <c r="AJ150" s="33"/>
      <c r="AK150" s="33"/>
      <c r="AL150" s="33"/>
      <c r="AM150" s="33"/>
      <c r="AN150" s="33"/>
      <c r="AO150" s="33"/>
      <c r="AP150" s="33"/>
      <c r="AQ150" s="33"/>
      <c r="AR150" s="33"/>
      <c r="AS150" s="33"/>
      <c r="AT150" s="33"/>
      <c r="AU150" s="33"/>
      <c r="AV150" s="33"/>
      <c r="AW150" s="33"/>
      <c r="AX150" s="33"/>
      <c r="AY150" s="33"/>
      <c r="AZ150" s="33"/>
      <c r="BA150" s="33"/>
    </row>
    <row r="151" spans="1:54" ht="23.25" hidden="1" customHeight="1" x14ac:dyDescent="0.25">
      <c r="A151" s="86">
        <v>150</v>
      </c>
      <c r="B151" s="86" t="s">
        <v>149</v>
      </c>
      <c r="C151" s="86" t="s">
        <v>262</v>
      </c>
      <c r="D151" s="86" t="s">
        <v>231</v>
      </c>
      <c r="E151" s="86" t="s">
        <v>187</v>
      </c>
      <c r="F151" s="92">
        <v>0.03</v>
      </c>
      <c r="G151" s="93">
        <v>100</v>
      </c>
      <c r="H151" s="93">
        <f t="shared" si="47"/>
        <v>6</v>
      </c>
      <c r="I151" s="93">
        <f t="shared" si="34"/>
        <v>60</v>
      </c>
      <c r="J151" s="96">
        <v>0</v>
      </c>
      <c r="K151" s="94">
        <v>1E-4</v>
      </c>
      <c r="L151" s="95">
        <v>0.8</v>
      </c>
      <c r="M151" s="86">
        <f t="shared" si="48"/>
        <v>5</v>
      </c>
      <c r="N151" s="86">
        <f t="shared" si="49"/>
        <v>4</v>
      </c>
      <c r="O151" s="86">
        <f t="shared" si="50"/>
        <v>6</v>
      </c>
      <c r="P151" s="95">
        <v>0.7</v>
      </c>
      <c r="Q151" s="86">
        <v>20</v>
      </c>
      <c r="R151" s="86">
        <v>10</v>
      </c>
      <c r="S151" s="86">
        <v>576.11113884784208</v>
      </c>
      <c r="T151" s="87">
        <f t="shared" si="35"/>
        <v>576.11113884784208</v>
      </c>
      <c r="U151" s="86">
        <f t="shared" si="36"/>
        <v>576.05352773395725</v>
      </c>
      <c r="V151" s="88">
        <f t="shared" si="37"/>
        <v>-5.7611113884831866E-2</v>
      </c>
      <c r="W151" s="86">
        <f t="shared" si="38"/>
        <v>2</v>
      </c>
      <c r="X151" s="88">
        <f t="shared" si="39"/>
        <v>-4.6088891107865494E-2</v>
      </c>
      <c r="Y151" s="86">
        <f t="shared" si="40"/>
        <v>1.4</v>
      </c>
      <c r="Z151" s="86">
        <f t="shared" si="41"/>
        <v>-2.5518301543759295E-2</v>
      </c>
      <c r="AA151" s="86">
        <f t="shared" si="42"/>
        <v>1.0417314808554152</v>
      </c>
      <c r="AB151" s="88">
        <f t="shared" si="43"/>
        <v>59.999999999999972</v>
      </c>
      <c r="AC151" s="87">
        <f t="shared" si="44"/>
        <v>0.99999999999999956</v>
      </c>
      <c r="AD151" s="89">
        <f t="shared" si="45"/>
        <v>5.7611113884784206</v>
      </c>
      <c r="AE151" s="32"/>
      <c r="AF151" s="32"/>
      <c r="AG151" s="82">
        <v>1</v>
      </c>
      <c r="AH151" s="82">
        <f t="shared" si="46"/>
        <v>2</v>
      </c>
      <c r="AI151" s="33"/>
      <c r="AJ151" s="33"/>
      <c r="AK151" s="33"/>
      <c r="AL151" s="33"/>
      <c r="AM151" s="33"/>
      <c r="AN151" s="33"/>
      <c r="AO151" s="33"/>
      <c r="AP151" s="33"/>
      <c r="AQ151" s="33"/>
      <c r="AR151" s="33"/>
      <c r="AS151" s="33"/>
      <c r="AT151" s="33"/>
      <c r="AU151" s="33"/>
      <c r="AV151" s="33"/>
      <c r="AW151" s="33"/>
      <c r="AX151" s="33"/>
      <c r="AY151" s="33"/>
      <c r="AZ151" s="33"/>
      <c r="BA151" s="33"/>
    </row>
    <row r="152" spans="1:54" ht="23.25" hidden="1" customHeight="1" x14ac:dyDescent="0.25">
      <c r="A152" s="86">
        <v>151</v>
      </c>
      <c r="B152" s="86" t="s">
        <v>149</v>
      </c>
      <c r="C152" s="86" t="s">
        <v>154</v>
      </c>
      <c r="D152" s="86" t="s">
        <v>28</v>
      </c>
      <c r="E152" s="86" t="s">
        <v>187</v>
      </c>
      <c r="F152" s="92">
        <v>0.03</v>
      </c>
      <c r="G152" s="93">
        <v>100</v>
      </c>
      <c r="H152" s="93">
        <f t="shared" si="47"/>
        <v>6</v>
      </c>
      <c r="I152" s="93">
        <f t="shared" si="34"/>
        <v>60</v>
      </c>
      <c r="J152" s="96">
        <v>1.0595801943270077E-5</v>
      </c>
      <c r="K152" s="94">
        <v>1E-4</v>
      </c>
      <c r="L152" s="95">
        <v>0.8</v>
      </c>
      <c r="M152" s="86">
        <f t="shared" si="48"/>
        <v>5</v>
      </c>
      <c r="N152" s="86">
        <f t="shared" si="49"/>
        <v>4</v>
      </c>
      <c r="O152" s="86">
        <f t="shared" si="50"/>
        <v>6</v>
      </c>
      <c r="P152" s="95">
        <v>0.7</v>
      </c>
      <c r="Q152" s="86">
        <v>20</v>
      </c>
      <c r="R152" s="86">
        <v>10</v>
      </c>
      <c r="S152" s="86">
        <v>576.10166763209622</v>
      </c>
      <c r="T152" s="87">
        <f t="shared" si="35"/>
        <v>576.09556337292679</v>
      </c>
      <c r="U152" s="86">
        <f t="shared" si="36"/>
        <v>576.04405746533303</v>
      </c>
      <c r="V152" s="88">
        <f t="shared" si="37"/>
        <v>-5.1505907593764277E-2</v>
      </c>
      <c r="W152" s="86">
        <f t="shared" si="38"/>
        <v>2</v>
      </c>
      <c r="X152" s="88">
        <f t="shared" si="39"/>
        <v>-4.1204726075011425E-2</v>
      </c>
      <c r="Y152" s="86">
        <f t="shared" si="40"/>
        <v>1.4</v>
      </c>
      <c r="Z152" s="86">
        <f t="shared" si="41"/>
        <v>-2.2814057785623291E-2</v>
      </c>
      <c r="AA152" s="86">
        <f t="shared" si="42"/>
        <v>1.0417314808554152</v>
      </c>
      <c r="AB152" s="88">
        <f t="shared" si="43"/>
        <v>60</v>
      </c>
      <c r="AC152" s="87">
        <f t="shared" si="44"/>
        <v>1</v>
      </c>
      <c r="AD152" s="89">
        <f t="shared" si="45"/>
        <v>5.7610166763209625</v>
      </c>
      <c r="AE152" s="32"/>
      <c r="AF152" s="32"/>
      <c r="AG152" s="82">
        <v>1</v>
      </c>
      <c r="AH152" s="82">
        <f t="shared" si="46"/>
        <v>2</v>
      </c>
      <c r="AI152" s="33"/>
      <c r="AJ152" s="33"/>
      <c r="AK152" s="33"/>
      <c r="AL152" s="33"/>
      <c r="AM152" s="33"/>
      <c r="AN152" s="33"/>
      <c r="AO152" s="33"/>
      <c r="AP152" s="33"/>
      <c r="AQ152" s="33"/>
      <c r="AR152" s="33"/>
      <c r="AS152" s="33"/>
      <c r="AT152" s="33"/>
      <c r="AU152" s="33"/>
      <c r="AV152" s="33"/>
      <c r="AW152" s="33"/>
      <c r="AX152" s="33"/>
      <c r="AY152" s="33"/>
      <c r="AZ152" s="33"/>
      <c r="BA152" s="33"/>
    </row>
    <row r="153" spans="1:54" ht="23.25" hidden="1" customHeight="1" x14ac:dyDescent="0.25">
      <c r="A153" s="86">
        <v>152</v>
      </c>
      <c r="B153" s="86" t="s">
        <v>149</v>
      </c>
      <c r="C153" s="86" t="s">
        <v>155</v>
      </c>
      <c r="D153" s="86" t="s">
        <v>31</v>
      </c>
      <c r="E153" s="86" t="s">
        <v>187</v>
      </c>
      <c r="F153" s="92">
        <v>0.03</v>
      </c>
      <c r="G153" s="93">
        <v>100</v>
      </c>
      <c r="H153" s="93">
        <f t="shared" si="47"/>
        <v>6</v>
      </c>
      <c r="I153" s="93">
        <f t="shared" si="34"/>
        <v>60</v>
      </c>
      <c r="J153" s="96">
        <v>6.8075373053044335E-5</v>
      </c>
      <c r="K153" s="94">
        <v>1E-4</v>
      </c>
      <c r="L153" s="95">
        <v>0.8</v>
      </c>
      <c r="M153" s="86">
        <f t="shared" si="48"/>
        <v>5</v>
      </c>
      <c r="N153" s="86">
        <f t="shared" si="49"/>
        <v>4</v>
      </c>
      <c r="O153" s="86">
        <f t="shared" si="50"/>
        <v>6</v>
      </c>
      <c r="P153" s="95">
        <v>0.7</v>
      </c>
      <c r="Q153" s="86">
        <v>20</v>
      </c>
      <c r="R153" s="86">
        <v>20</v>
      </c>
      <c r="S153" s="86">
        <v>774.1851140420406</v>
      </c>
      <c r="T153" s="87">
        <f t="shared" si="35"/>
        <v>774.13241110159004</v>
      </c>
      <c r="U153" s="86">
        <f t="shared" si="36"/>
        <v>774.10769553063642</v>
      </c>
      <c r="V153" s="88">
        <f t="shared" si="37"/>
        <v>-2.4715570953617316E-2</v>
      </c>
      <c r="W153" s="86">
        <f t="shared" si="38"/>
        <v>2</v>
      </c>
      <c r="X153" s="88">
        <f t="shared" si="39"/>
        <v>-1.9772456762893853E-2</v>
      </c>
      <c r="Y153" s="86">
        <f t="shared" si="40"/>
        <v>1.4</v>
      </c>
      <c r="Z153" s="86">
        <f t="shared" si="41"/>
        <v>-1.0947529910311954E-2</v>
      </c>
      <c r="AA153" s="86">
        <f t="shared" si="42"/>
        <v>0.77514605586086893</v>
      </c>
      <c r="AB153" s="88">
        <f t="shared" si="43"/>
        <v>60.000000000000036</v>
      </c>
      <c r="AC153" s="87">
        <f t="shared" si="44"/>
        <v>1.0000000000000007</v>
      </c>
      <c r="AD153" s="89">
        <f t="shared" si="45"/>
        <v>7.7418511404204056</v>
      </c>
      <c r="AE153" s="32"/>
      <c r="AF153" s="32"/>
      <c r="AG153" s="82">
        <v>1</v>
      </c>
      <c r="AH153" s="82">
        <f t="shared" si="46"/>
        <v>2</v>
      </c>
      <c r="AI153" s="33"/>
      <c r="AJ153" s="33"/>
      <c r="AK153" s="33"/>
      <c r="AL153" s="33"/>
      <c r="AM153" s="33"/>
      <c r="AN153" s="33"/>
      <c r="AO153" s="33"/>
      <c r="AP153" s="33"/>
      <c r="AQ153" s="33"/>
      <c r="AR153" s="33"/>
      <c r="AS153" s="33"/>
      <c r="AT153" s="33"/>
      <c r="AU153" s="33"/>
      <c r="AV153" s="33"/>
      <c r="AW153" s="33"/>
      <c r="AX153" s="33"/>
      <c r="AY153" s="33"/>
      <c r="AZ153" s="33"/>
      <c r="BA153" s="33"/>
    </row>
    <row r="154" spans="1:54" ht="23.25" hidden="1" customHeight="1" x14ac:dyDescent="0.25">
      <c r="A154" s="86">
        <v>153</v>
      </c>
      <c r="B154" s="86" t="s">
        <v>149</v>
      </c>
      <c r="C154" s="86" t="s">
        <v>263</v>
      </c>
      <c r="D154" s="86" t="s">
        <v>235</v>
      </c>
      <c r="E154" s="86" t="s">
        <v>187</v>
      </c>
      <c r="F154" s="92">
        <v>0.03</v>
      </c>
      <c r="G154" s="93">
        <v>100</v>
      </c>
      <c r="H154" s="93">
        <f t="shared" si="47"/>
        <v>6</v>
      </c>
      <c r="I154" s="93">
        <f t="shared" si="34"/>
        <v>60</v>
      </c>
      <c r="J154" s="96">
        <v>0</v>
      </c>
      <c r="K154" s="94">
        <v>1E-4</v>
      </c>
      <c r="L154" s="95">
        <v>0.8</v>
      </c>
      <c r="M154" s="86">
        <f t="shared" si="48"/>
        <v>5</v>
      </c>
      <c r="N154" s="86">
        <f t="shared" si="49"/>
        <v>4</v>
      </c>
      <c r="O154" s="86">
        <f t="shared" si="50"/>
        <v>6</v>
      </c>
      <c r="P154" s="95">
        <v>0.7</v>
      </c>
      <c r="Q154" s="86">
        <v>20</v>
      </c>
      <c r="R154" s="86">
        <v>10</v>
      </c>
      <c r="S154" s="86">
        <v>576.11113884784208</v>
      </c>
      <c r="T154" s="87">
        <f t="shared" si="35"/>
        <v>576.11113884784208</v>
      </c>
      <c r="U154" s="86">
        <f t="shared" si="36"/>
        <v>576.05352773395725</v>
      </c>
      <c r="V154" s="88">
        <f t="shared" si="37"/>
        <v>-5.7611113884831866E-2</v>
      </c>
      <c r="W154" s="86">
        <f t="shared" si="38"/>
        <v>2</v>
      </c>
      <c r="X154" s="88">
        <f t="shared" si="39"/>
        <v>-4.6088891107865494E-2</v>
      </c>
      <c r="Y154" s="86">
        <f t="shared" si="40"/>
        <v>1.4</v>
      </c>
      <c r="Z154" s="86">
        <f t="shared" si="41"/>
        <v>-2.5518301543759295E-2</v>
      </c>
      <c r="AA154" s="86">
        <f t="shared" si="42"/>
        <v>1.0417314808554152</v>
      </c>
      <c r="AB154" s="88">
        <f t="shared" si="43"/>
        <v>59.999999999999972</v>
      </c>
      <c r="AC154" s="87">
        <f t="shared" si="44"/>
        <v>0.99999999999999956</v>
      </c>
      <c r="AD154" s="89">
        <f t="shared" si="45"/>
        <v>5.7611113884784206</v>
      </c>
      <c r="AE154" s="32"/>
      <c r="AF154" s="32"/>
      <c r="AG154" s="82">
        <v>1</v>
      </c>
      <c r="AH154" s="82">
        <f t="shared" si="46"/>
        <v>2</v>
      </c>
      <c r="AI154" s="33"/>
      <c r="AJ154" s="33"/>
      <c r="AK154" s="33"/>
      <c r="AL154" s="33"/>
      <c r="AM154" s="33"/>
      <c r="AN154" s="33"/>
      <c r="AO154" s="33"/>
      <c r="AP154" s="33"/>
      <c r="AQ154" s="33"/>
      <c r="AR154" s="33"/>
      <c r="AS154" s="33"/>
      <c r="AT154" s="33"/>
      <c r="AU154" s="33"/>
      <c r="AV154" s="33"/>
      <c r="AW154" s="33"/>
      <c r="AX154" s="33"/>
      <c r="AY154" s="33"/>
      <c r="AZ154" s="33"/>
      <c r="BA154" s="33"/>
    </row>
    <row r="155" spans="1:54" ht="23.25" hidden="1" customHeight="1" x14ac:dyDescent="0.25">
      <c r="A155" s="86">
        <v>154</v>
      </c>
      <c r="B155" s="86" t="s">
        <v>149</v>
      </c>
      <c r="C155" s="86" t="s">
        <v>156</v>
      </c>
      <c r="D155" s="86" t="s">
        <v>34</v>
      </c>
      <c r="E155" s="86" t="s">
        <v>187</v>
      </c>
      <c r="F155" s="92">
        <v>0.03</v>
      </c>
      <c r="G155" s="93">
        <v>100</v>
      </c>
      <c r="H155" s="93">
        <f t="shared" si="47"/>
        <v>6</v>
      </c>
      <c r="I155" s="93">
        <f t="shared" si="34"/>
        <v>60</v>
      </c>
      <c r="J155" s="96">
        <v>1.7295482550489755E-4</v>
      </c>
      <c r="K155" s="94">
        <v>1E-4</v>
      </c>
      <c r="L155" s="95">
        <v>0.8</v>
      </c>
      <c r="M155" s="86">
        <f t="shared" si="48"/>
        <v>5</v>
      </c>
      <c r="N155" s="86">
        <f t="shared" si="49"/>
        <v>4</v>
      </c>
      <c r="O155" s="86">
        <f t="shared" si="50"/>
        <v>6</v>
      </c>
      <c r="P155" s="95">
        <v>0.7</v>
      </c>
      <c r="Q155" s="86">
        <v>20</v>
      </c>
      <c r="R155" s="86">
        <v>10</v>
      </c>
      <c r="S155" s="86">
        <v>575.95657952985334</v>
      </c>
      <c r="T155" s="87">
        <f t="shared" si="35"/>
        <v>575.85696506014233</v>
      </c>
      <c r="U155" s="86">
        <f t="shared" si="36"/>
        <v>575.89898387190033</v>
      </c>
      <c r="V155" s="88">
        <f t="shared" si="37"/>
        <v>4.2018811757998265E-2</v>
      </c>
      <c r="W155" s="86">
        <f t="shared" si="38"/>
        <v>2</v>
      </c>
      <c r="X155" s="88">
        <f t="shared" si="39"/>
        <v>3.361504940639861E-2</v>
      </c>
      <c r="Y155" s="86">
        <f t="shared" si="40"/>
        <v>1.4</v>
      </c>
      <c r="Z155" s="86">
        <f t="shared" si="41"/>
        <v>1.8611837832098663E-2</v>
      </c>
      <c r="AA155" s="86">
        <f t="shared" si="42"/>
        <v>1.0417314808554152</v>
      </c>
      <c r="AB155" s="88">
        <f t="shared" si="43"/>
        <v>59.999999999999979</v>
      </c>
      <c r="AC155" s="87">
        <f t="shared" si="44"/>
        <v>0.99999999999999967</v>
      </c>
      <c r="AD155" s="89">
        <f t="shared" si="45"/>
        <v>5.7595657952985331</v>
      </c>
      <c r="AE155" s="32"/>
      <c r="AF155" s="32"/>
      <c r="AG155" s="82">
        <v>1</v>
      </c>
      <c r="AH155" s="82">
        <f t="shared" si="46"/>
        <v>2</v>
      </c>
      <c r="AI155" s="33"/>
      <c r="AJ155" s="33"/>
      <c r="AK155" s="33"/>
      <c r="AL155" s="33"/>
      <c r="AM155" s="33"/>
      <c r="AN155" s="33"/>
      <c r="AO155" s="33"/>
      <c r="AP155" s="33"/>
      <c r="AQ155" s="33"/>
      <c r="AR155" s="33"/>
      <c r="AS155" s="33"/>
      <c r="AT155" s="33"/>
      <c r="AU155" s="33"/>
      <c r="AV155" s="33"/>
      <c r="AW155" s="33"/>
      <c r="AX155" s="33"/>
      <c r="AY155" s="33"/>
      <c r="AZ155" s="33"/>
      <c r="BA155" s="33"/>
    </row>
    <row r="156" spans="1:54" ht="23.25" hidden="1" customHeight="1" x14ac:dyDescent="0.25">
      <c r="A156" s="86">
        <v>155</v>
      </c>
      <c r="B156" s="86" t="s">
        <v>149</v>
      </c>
      <c r="C156" s="86" t="s">
        <v>157</v>
      </c>
      <c r="D156" s="86" t="s">
        <v>40</v>
      </c>
      <c r="E156" s="86" t="s">
        <v>187</v>
      </c>
      <c r="F156" s="92">
        <v>0.03</v>
      </c>
      <c r="G156" s="93">
        <v>100</v>
      </c>
      <c r="H156" s="93">
        <f t="shared" si="47"/>
        <v>6</v>
      </c>
      <c r="I156" s="93">
        <f t="shared" si="34"/>
        <v>60</v>
      </c>
      <c r="J156" s="96">
        <v>7.0609905853458868E-5</v>
      </c>
      <c r="K156" s="94">
        <v>1E-4</v>
      </c>
      <c r="L156" s="95">
        <v>0.8</v>
      </c>
      <c r="M156" s="86">
        <f t="shared" si="48"/>
        <v>5</v>
      </c>
      <c r="N156" s="86">
        <f t="shared" si="49"/>
        <v>4</v>
      </c>
      <c r="O156" s="86">
        <f t="shared" si="50"/>
        <v>6</v>
      </c>
      <c r="P156" s="95">
        <v>0.7</v>
      </c>
      <c r="Q156" s="86">
        <v>20</v>
      </c>
      <c r="R156" s="86">
        <v>10</v>
      </c>
      <c r="S156" s="86">
        <v>576.04802900586151</v>
      </c>
      <c r="T156" s="87">
        <f t="shared" si="35"/>
        <v>576.00735430876625</v>
      </c>
      <c r="U156" s="86">
        <f t="shared" si="36"/>
        <v>575.99042420296098</v>
      </c>
      <c r="V156" s="88">
        <f t="shared" si="37"/>
        <v>-1.6930105805272433E-2</v>
      </c>
      <c r="W156" s="86">
        <f t="shared" si="38"/>
        <v>2</v>
      </c>
      <c r="X156" s="88">
        <f t="shared" si="39"/>
        <v>-1.3544084644217948E-2</v>
      </c>
      <c r="Y156" s="86">
        <f t="shared" si="40"/>
        <v>1.4</v>
      </c>
      <c r="Z156" s="86">
        <f t="shared" si="41"/>
        <v>-7.4990312801509309E-3</v>
      </c>
      <c r="AA156" s="86">
        <f t="shared" si="42"/>
        <v>1.0417314808554152</v>
      </c>
      <c r="AB156" s="88">
        <f t="shared" si="43"/>
        <v>60</v>
      </c>
      <c r="AC156" s="87">
        <f t="shared" si="44"/>
        <v>1</v>
      </c>
      <c r="AD156" s="89">
        <f t="shared" si="45"/>
        <v>5.7604802900586147</v>
      </c>
      <c r="AE156" s="32"/>
      <c r="AF156" s="32"/>
      <c r="AG156" s="82">
        <v>1</v>
      </c>
      <c r="AH156" s="82">
        <f t="shared" si="46"/>
        <v>2</v>
      </c>
      <c r="AI156" s="33"/>
      <c r="AJ156" s="33"/>
      <c r="AK156" s="33"/>
      <c r="AL156" s="33"/>
      <c r="AM156" s="33"/>
      <c r="AN156" s="33"/>
      <c r="AO156" s="33"/>
      <c r="AP156" s="33"/>
      <c r="AQ156" s="33"/>
      <c r="AR156" s="33"/>
      <c r="AS156" s="33"/>
      <c r="AT156" s="33"/>
      <c r="AU156" s="33"/>
      <c r="AV156" s="33"/>
      <c r="AW156" s="33"/>
      <c r="AX156" s="33"/>
      <c r="AY156" s="33"/>
      <c r="AZ156" s="33"/>
      <c r="BA156" s="33"/>
    </row>
    <row r="157" spans="1:54" ht="23.25" hidden="1" customHeight="1" x14ac:dyDescent="0.25">
      <c r="A157" s="86">
        <v>156</v>
      </c>
      <c r="B157" s="86" t="s">
        <v>149</v>
      </c>
      <c r="C157" s="86" t="s">
        <v>158</v>
      </c>
      <c r="D157" s="86" t="s">
        <v>43</v>
      </c>
      <c r="E157" s="86" t="s">
        <v>187</v>
      </c>
      <c r="F157" s="92">
        <v>0.03</v>
      </c>
      <c r="G157" s="93">
        <v>100</v>
      </c>
      <c r="H157" s="93">
        <f t="shared" si="47"/>
        <v>6</v>
      </c>
      <c r="I157" s="93">
        <f t="shared" si="34"/>
        <v>60</v>
      </c>
      <c r="J157" s="96">
        <v>0</v>
      </c>
      <c r="K157" s="94">
        <v>1E-4</v>
      </c>
      <c r="L157" s="95">
        <v>0.8</v>
      </c>
      <c r="M157" s="86">
        <f t="shared" si="48"/>
        <v>5</v>
      </c>
      <c r="N157" s="86">
        <f t="shared" si="49"/>
        <v>4</v>
      </c>
      <c r="O157" s="86">
        <f t="shared" si="50"/>
        <v>6</v>
      </c>
      <c r="P157" s="95">
        <v>0.7</v>
      </c>
      <c r="Q157" s="86">
        <v>20</v>
      </c>
      <c r="R157" s="86">
        <v>20</v>
      </c>
      <c r="S157" s="86">
        <v>774.31315079573562</v>
      </c>
      <c r="T157" s="87">
        <f t="shared" si="35"/>
        <v>774.31315079573562</v>
      </c>
      <c r="U157" s="86">
        <f t="shared" si="36"/>
        <v>774.23571948065603</v>
      </c>
      <c r="V157" s="88">
        <f t="shared" si="37"/>
        <v>-7.7431315079593332E-2</v>
      </c>
      <c r="W157" s="86">
        <f t="shared" si="38"/>
        <v>2</v>
      </c>
      <c r="X157" s="88">
        <f t="shared" si="39"/>
        <v>-6.194505206367467E-2</v>
      </c>
      <c r="Y157" s="86">
        <f t="shared" si="40"/>
        <v>1.4</v>
      </c>
      <c r="Z157" s="86">
        <f t="shared" si="41"/>
        <v>-3.4297473419466859E-2</v>
      </c>
      <c r="AA157" s="86">
        <f t="shared" si="42"/>
        <v>0.77514605586086893</v>
      </c>
      <c r="AB157" s="88">
        <f t="shared" si="43"/>
        <v>59.999999999999986</v>
      </c>
      <c r="AC157" s="87">
        <f t="shared" si="44"/>
        <v>0.99999999999999978</v>
      </c>
      <c r="AD157" s="89">
        <f t="shared" si="45"/>
        <v>7.7431315079573562</v>
      </c>
      <c r="AE157" s="32"/>
      <c r="AF157" s="32"/>
      <c r="AG157" s="82">
        <v>1</v>
      </c>
      <c r="AH157" s="82">
        <f t="shared" si="46"/>
        <v>2</v>
      </c>
      <c r="AI157" s="33"/>
      <c r="AJ157" s="33"/>
      <c r="AK157" s="33"/>
      <c r="AL157" s="33"/>
      <c r="AM157" s="33"/>
      <c r="AN157" s="33"/>
      <c r="AO157" s="33"/>
      <c r="AP157" s="33"/>
      <c r="AQ157" s="33"/>
      <c r="AR157" s="33"/>
      <c r="AS157" s="33"/>
      <c r="AT157" s="33"/>
      <c r="AU157" s="33"/>
      <c r="AV157" s="33"/>
      <c r="AW157" s="33"/>
      <c r="AX157" s="33"/>
      <c r="AY157" s="33"/>
      <c r="AZ157" s="33"/>
      <c r="BA157" s="33"/>
    </row>
    <row r="158" spans="1:54" ht="23.25" hidden="1" customHeight="1" x14ac:dyDescent="0.25">
      <c r="A158" s="86">
        <v>157</v>
      </c>
      <c r="B158" s="86" t="s">
        <v>149</v>
      </c>
      <c r="C158" s="86" t="s">
        <v>159</v>
      </c>
      <c r="D158" s="86" t="s">
        <v>46</v>
      </c>
      <c r="E158" s="86" t="s">
        <v>187</v>
      </c>
      <c r="F158" s="92">
        <v>0.03</v>
      </c>
      <c r="G158" s="93">
        <v>100</v>
      </c>
      <c r="H158" s="93">
        <f t="shared" si="47"/>
        <v>6</v>
      </c>
      <c r="I158" s="93">
        <f t="shared" si="34"/>
        <v>60</v>
      </c>
      <c r="J158" s="96">
        <v>0</v>
      </c>
      <c r="K158" s="94">
        <v>1E-4</v>
      </c>
      <c r="L158" s="95">
        <v>0.8</v>
      </c>
      <c r="M158" s="86">
        <f t="shared" si="48"/>
        <v>5</v>
      </c>
      <c r="N158" s="86">
        <f t="shared" si="49"/>
        <v>4</v>
      </c>
      <c r="O158" s="86">
        <f t="shared" si="50"/>
        <v>6</v>
      </c>
      <c r="P158" s="95">
        <v>0.7</v>
      </c>
      <c r="Q158" s="86">
        <v>20</v>
      </c>
      <c r="R158" s="86">
        <v>10</v>
      </c>
      <c r="S158" s="86">
        <v>576.11113884784208</v>
      </c>
      <c r="T158" s="87">
        <f t="shared" si="35"/>
        <v>576.11113884784208</v>
      </c>
      <c r="U158" s="86">
        <f t="shared" si="36"/>
        <v>576.05352773395725</v>
      </c>
      <c r="V158" s="88">
        <f t="shared" si="37"/>
        <v>-5.7611113884831866E-2</v>
      </c>
      <c r="W158" s="86">
        <f t="shared" si="38"/>
        <v>2</v>
      </c>
      <c r="X158" s="88">
        <f t="shared" si="39"/>
        <v>-4.6088891107865494E-2</v>
      </c>
      <c r="Y158" s="86">
        <f t="shared" si="40"/>
        <v>1.4</v>
      </c>
      <c r="Z158" s="86">
        <f t="shared" si="41"/>
        <v>-2.5518301543759295E-2</v>
      </c>
      <c r="AA158" s="86">
        <f t="shared" si="42"/>
        <v>1.0417314808554152</v>
      </c>
      <c r="AB158" s="88">
        <f t="shared" si="43"/>
        <v>59.999999999999972</v>
      </c>
      <c r="AC158" s="87">
        <f t="shared" si="44"/>
        <v>0.99999999999999956</v>
      </c>
      <c r="AD158" s="89">
        <f t="shared" si="45"/>
        <v>5.7611113884784206</v>
      </c>
      <c r="AE158" s="32"/>
      <c r="AF158" s="32"/>
      <c r="AG158" s="82">
        <v>1</v>
      </c>
      <c r="AH158" s="82">
        <f t="shared" si="46"/>
        <v>2</v>
      </c>
      <c r="AI158" s="33"/>
      <c r="AJ158" s="33"/>
      <c r="AK158" s="33"/>
      <c r="AL158" s="33"/>
      <c r="AM158" s="33"/>
      <c r="AN158" s="33"/>
      <c r="AO158" s="33"/>
      <c r="AP158" s="33"/>
      <c r="AQ158" s="33"/>
      <c r="AR158" s="33"/>
      <c r="AS158" s="33"/>
      <c r="AT158" s="33"/>
      <c r="AU158" s="33"/>
      <c r="AV158" s="33"/>
      <c r="AW158" s="33"/>
      <c r="AX158" s="33"/>
      <c r="AY158" s="33"/>
      <c r="AZ158" s="33"/>
      <c r="BA158" s="33"/>
    </row>
    <row r="159" spans="1:54" ht="23.25" hidden="1" customHeight="1" x14ac:dyDescent="0.25">
      <c r="A159" s="86">
        <v>158</v>
      </c>
      <c r="B159" s="86" t="s">
        <v>160</v>
      </c>
      <c r="C159" s="86" t="s">
        <v>162</v>
      </c>
      <c r="D159" s="86" t="s">
        <v>16</v>
      </c>
      <c r="E159" s="86" t="s">
        <v>187</v>
      </c>
      <c r="F159" s="92">
        <v>0.03</v>
      </c>
      <c r="G159" s="93">
        <v>100</v>
      </c>
      <c r="H159" s="93">
        <f t="shared" si="47"/>
        <v>6</v>
      </c>
      <c r="I159" s="93">
        <f t="shared" si="34"/>
        <v>60</v>
      </c>
      <c r="J159" s="96">
        <v>4.6704207671628711E-4</v>
      </c>
      <c r="K159" s="94">
        <v>1E-4</v>
      </c>
      <c r="L159" s="95">
        <v>0.8</v>
      </c>
      <c r="M159" s="86">
        <f t="shared" si="48"/>
        <v>5</v>
      </c>
      <c r="N159" s="86">
        <f t="shared" si="49"/>
        <v>5</v>
      </c>
      <c r="O159" s="86">
        <f t="shared" si="50"/>
        <v>7</v>
      </c>
      <c r="P159" s="95">
        <v>0.7</v>
      </c>
      <c r="Q159" s="86">
        <v>20</v>
      </c>
      <c r="R159" s="86">
        <v>10</v>
      </c>
      <c r="S159" s="86">
        <v>575.60417222865203</v>
      </c>
      <c r="T159" s="87">
        <f t="shared" si="35"/>
        <v>575.33534086068778</v>
      </c>
      <c r="U159" s="86">
        <f t="shared" si="36"/>
        <v>575.54661181142922</v>
      </c>
      <c r="V159" s="88">
        <f t="shared" si="37"/>
        <v>0.21127095074143654</v>
      </c>
      <c r="W159" s="86">
        <f t="shared" si="38"/>
        <v>2</v>
      </c>
      <c r="X159" s="88">
        <f t="shared" si="39"/>
        <v>0.16901676059314924</v>
      </c>
      <c r="Y159" s="86">
        <f t="shared" si="40"/>
        <v>1.4</v>
      </c>
      <c r="Z159" s="86">
        <f t="shared" si="41"/>
        <v>9.3580482391543124E-2</v>
      </c>
      <c r="AA159" s="86">
        <f t="shared" si="42"/>
        <v>1.0417314808554152</v>
      </c>
      <c r="AB159" s="88">
        <f t="shared" si="43"/>
        <v>60.000000000000021</v>
      </c>
      <c r="AC159" s="87">
        <f t="shared" si="44"/>
        <v>1.0000000000000004</v>
      </c>
      <c r="AD159" s="89">
        <f t="shared" si="45"/>
        <v>5.7560417222865201</v>
      </c>
      <c r="AE159" s="32"/>
      <c r="AF159" s="32"/>
      <c r="AG159" s="82">
        <v>0</v>
      </c>
      <c r="AH159" s="82">
        <f t="shared" si="46"/>
        <v>2</v>
      </c>
      <c r="AI159" s="33"/>
      <c r="AJ159" s="33"/>
      <c r="AK159" s="33"/>
      <c r="AL159" s="33"/>
      <c r="AM159" s="33"/>
      <c r="AN159" s="33"/>
      <c r="AO159" s="33"/>
      <c r="AP159" s="33"/>
      <c r="AQ159" s="33"/>
      <c r="AR159" s="33"/>
      <c r="AS159" s="33"/>
      <c r="AT159" s="33"/>
      <c r="AU159" s="33"/>
      <c r="AV159" s="33"/>
      <c r="AW159" s="33"/>
      <c r="AX159" s="33"/>
      <c r="AY159" s="33"/>
      <c r="AZ159" s="33"/>
      <c r="BA159" s="33"/>
    </row>
    <row r="160" spans="1:54" ht="23.25" hidden="1" customHeight="1" x14ac:dyDescent="0.25">
      <c r="A160" s="86">
        <v>159</v>
      </c>
      <c r="B160" s="86" t="s">
        <v>160</v>
      </c>
      <c r="C160" s="86" t="s">
        <v>163</v>
      </c>
      <c r="D160" s="86" t="s">
        <v>18</v>
      </c>
      <c r="E160" s="86" t="s">
        <v>187</v>
      </c>
      <c r="F160" s="92">
        <v>0.03</v>
      </c>
      <c r="G160" s="93">
        <v>100</v>
      </c>
      <c r="H160" s="93">
        <f t="shared" si="47"/>
        <v>6</v>
      </c>
      <c r="I160" s="93">
        <f t="shared" si="34"/>
        <v>60</v>
      </c>
      <c r="J160" s="96">
        <v>1.0216958283347291E-3</v>
      </c>
      <c r="K160" s="94">
        <v>1E-4</v>
      </c>
      <c r="L160" s="95">
        <v>0.8</v>
      </c>
      <c r="M160" s="86">
        <f t="shared" si="48"/>
        <v>5</v>
      </c>
      <c r="N160" s="86">
        <f t="shared" si="49"/>
        <v>4</v>
      </c>
      <c r="O160" s="86">
        <f t="shared" si="50"/>
        <v>6</v>
      </c>
      <c r="P160" s="95">
        <v>0.7</v>
      </c>
      <c r="Q160" s="86">
        <v>20</v>
      </c>
      <c r="R160" s="86">
        <v>10</v>
      </c>
      <c r="S160" s="86">
        <v>575.19931122871162</v>
      </c>
      <c r="T160" s="87">
        <f t="shared" si="35"/>
        <v>574.61163249196818</v>
      </c>
      <c r="U160" s="86">
        <f t="shared" si="36"/>
        <v>575.14179129758872</v>
      </c>
      <c r="V160" s="88">
        <f t="shared" si="37"/>
        <v>0.53015880562054463</v>
      </c>
      <c r="W160" s="86">
        <f t="shared" si="38"/>
        <v>2</v>
      </c>
      <c r="X160" s="88">
        <f t="shared" si="39"/>
        <v>0.42412704449643573</v>
      </c>
      <c r="Y160" s="86">
        <f t="shared" si="40"/>
        <v>1.4</v>
      </c>
      <c r="Z160" s="86">
        <f t="shared" si="41"/>
        <v>0.23482886123238531</v>
      </c>
      <c r="AA160" s="86">
        <f t="shared" si="42"/>
        <v>1.0417314808554152</v>
      </c>
      <c r="AB160" s="88">
        <f t="shared" si="43"/>
        <v>60</v>
      </c>
      <c r="AC160" s="87">
        <f t="shared" si="44"/>
        <v>1</v>
      </c>
      <c r="AD160" s="89">
        <f t="shared" si="45"/>
        <v>5.7519931122871162</v>
      </c>
      <c r="AE160" s="32"/>
      <c r="AF160" s="32"/>
      <c r="AG160" s="82">
        <v>1</v>
      </c>
      <c r="AH160" s="82">
        <f t="shared" si="46"/>
        <v>2</v>
      </c>
      <c r="AI160" s="33"/>
      <c r="AJ160" s="33"/>
      <c r="AK160" s="33"/>
      <c r="AL160" s="33"/>
      <c r="AM160" s="33"/>
      <c r="AN160" s="33"/>
      <c r="AO160" s="33"/>
      <c r="AP160" s="33"/>
      <c r="AQ160" s="33"/>
      <c r="AR160" s="33"/>
      <c r="AS160" s="33"/>
      <c r="AT160" s="33"/>
      <c r="AU160" s="33"/>
      <c r="AV160" s="33"/>
      <c r="AW160" s="33"/>
      <c r="AX160" s="33"/>
      <c r="AY160" s="33"/>
      <c r="AZ160" s="33"/>
      <c r="BA160" s="33"/>
    </row>
    <row r="161" spans="1:54" ht="23.25" hidden="1" customHeight="1" x14ac:dyDescent="0.25">
      <c r="A161" s="86">
        <v>160</v>
      </c>
      <c r="B161" s="86" t="s">
        <v>160</v>
      </c>
      <c r="C161" s="86" t="s">
        <v>164</v>
      </c>
      <c r="D161" s="86" t="s">
        <v>20</v>
      </c>
      <c r="E161" s="86" t="s">
        <v>187</v>
      </c>
      <c r="F161" s="92">
        <v>0.03</v>
      </c>
      <c r="G161" s="93">
        <v>100</v>
      </c>
      <c r="H161" s="93">
        <f t="shared" si="47"/>
        <v>6</v>
      </c>
      <c r="I161" s="93">
        <f t="shared" si="34"/>
        <v>60</v>
      </c>
      <c r="J161" s="96">
        <v>2.4659273156876667E-3</v>
      </c>
      <c r="K161" s="94">
        <v>1E-4</v>
      </c>
      <c r="L161" s="95">
        <v>0.8</v>
      </c>
      <c r="M161" s="86">
        <f t="shared" si="48"/>
        <v>5</v>
      </c>
      <c r="N161" s="86">
        <f t="shared" si="49"/>
        <v>4</v>
      </c>
      <c r="O161" s="86">
        <f t="shared" si="50"/>
        <v>6</v>
      </c>
      <c r="P161" s="95">
        <v>0.7</v>
      </c>
      <c r="Q161" s="86">
        <v>20</v>
      </c>
      <c r="R161" s="86">
        <v>10</v>
      </c>
      <c r="S161" s="86">
        <v>573.91529810948145</v>
      </c>
      <c r="T161" s="87">
        <f t="shared" si="35"/>
        <v>572.50006469898233</v>
      </c>
      <c r="U161" s="86">
        <f t="shared" si="36"/>
        <v>573.8579065796705</v>
      </c>
      <c r="V161" s="88">
        <f t="shared" si="37"/>
        <v>1.35784188068817</v>
      </c>
      <c r="W161" s="86">
        <f t="shared" si="38"/>
        <v>2</v>
      </c>
      <c r="X161" s="88">
        <f t="shared" si="39"/>
        <v>1.0862735045505361</v>
      </c>
      <c r="Y161" s="86">
        <f t="shared" si="40"/>
        <v>1.4</v>
      </c>
      <c r="Z161" s="86">
        <f t="shared" si="41"/>
        <v>0.60144330188465123</v>
      </c>
      <c r="AA161" s="86">
        <f t="shared" si="42"/>
        <v>1.0417314808554152</v>
      </c>
      <c r="AB161" s="88">
        <f t="shared" si="43"/>
        <v>59.999999999999986</v>
      </c>
      <c r="AC161" s="87">
        <f t="shared" si="44"/>
        <v>0.99999999999999978</v>
      </c>
      <c r="AD161" s="89">
        <f t="shared" si="45"/>
        <v>5.739152981094815</v>
      </c>
      <c r="AE161" s="32"/>
      <c r="AF161" s="32"/>
      <c r="AG161" s="82">
        <v>1</v>
      </c>
      <c r="AH161" s="82">
        <f t="shared" si="46"/>
        <v>2</v>
      </c>
      <c r="AI161" s="33"/>
      <c r="AJ161" s="33"/>
      <c r="AK161" s="33"/>
      <c r="AL161" s="33"/>
      <c r="AM161" s="33"/>
      <c r="AN161" s="33"/>
      <c r="AO161" s="33"/>
      <c r="AP161" s="33"/>
      <c r="AQ161" s="33"/>
      <c r="AR161" s="33"/>
      <c r="AS161" s="33"/>
      <c r="AT161" s="33"/>
      <c r="AU161" s="33"/>
      <c r="AV161" s="33"/>
      <c r="AW161" s="33"/>
      <c r="AX161" s="33"/>
      <c r="AY161" s="33"/>
      <c r="AZ161" s="33"/>
      <c r="BA161" s="33"/>
    </row>
    <row r="162" spans="1:54" ht="23.25" hidden="1" customHeight="1" x14ac:dyDescent="0.25">
      <c r="A162" s="86">
        <v>161</v>
      </c>
      <c r="B162" s="86" t="s">
        <v>160</v>
      </c>
      <c r="C162" s="86" t="s">
        <v>264</v>
      </c>
      <c r="D162" s="86" t="s">
        <v>222</v>
      </c>
      <c r="E162" s="86" t="s">
        <v>187</v>
      </c>
      <c r="F162" s="92">
        <v>0.03</v>
      </c>
      <c r="G162" s="93">
        <v>100</v>
      </c>
      <c r="H162" s="93">
        <f t="shared" si="47"/>
        <v>6</v>
      </c>
      <c r="I162" s="93">
        <f t="shared" si="34"/>
        <v>60</v>
      </c>
      <c r="J162" s="96">
        <v>1.8679283040452723E-3</v>
      </c>
      <c r="K162" s="94">
        <v>1E-4</v>
      </c>
      <c r="L162" s="95">
        <v>0.8</v>
      </c>
      <c r="M162" s="86">
        <f t="shared" si="48"/>
        <v>5</v>
      </c>
      <c r="N162" s="86">
        <f t="shared" si="49"/>
        <v>4</v>
      </c>
      <c r="O162" s="86">
        <f t="shared" si="50"/>
        <v>6</v>
      </c>
      <c r="P162" s="95">
        <v>0.7</v>
      </c>
      <c r="Q162" s="86">
        <v>20</v>
      </c>
      <c r="R162" s="86">
        <v>10</v>
      </c>
      <c r="S162" s="86">
        <v>574.44626099848631</v>
      </c>
      <c r="T162" s="87">
        <f t="shared" si="35"/>
        <v>573.37323656841431</v>
      </c>
      <c r="U162" s="86">
        <f t="shared" si="36"/>
        <v>574.38881637238649</v>
      </c>
      <c r="V162" s="88">
        <f t="shared" si="37"/>
        <v>1.0155798039721731</v>
      </c>
      <c r="W162" s="86">
        <f t="shared" si="38"/>
        <v>2</v>
      </c>
      <c r="X162" s="88">
        <f t="shared" si="39"/>
        <v>0.81246384317773845</v>
      </c>
      <c r="Y162" s="86">
        <f t="shared" si="40"/>
        <v>1.4</v>
      </c>
      <c r="Z162" s="86">
        <f t="shared" si="41"/>
        <v>0.44984153112056252</v>
      </c>
      <c r="AA162" s="86">
        <f t="shared" si="42"/>
        <v>1.0417314808554152</v>
      </c>
      <c r="AB162" s="88">
        <f t="shared" si="43"/>
        <v>59.999999999999993</v>
      </c>
      <c r="AC162" s="87">
        <f t="shared" si="44"/>
        <v>0.99999999999999989</v>
      </c>
      <c r="AD162" s="89">
        <f t="shared" si="45"/>
        <v>5.744462609984863</v>
      </c>
      <c r="AE162" s="32"/>
      <c r="AF162" s="32"/>
      <c r="AG162" s="82">
        <v>1</v>
      </c>
      <c r="AH162" s="82">
        <f t="shared" si="46"/>
        <v>2</v>
      </c>
      <c r="AI162" s="33"/>
      <c r="AJ162" s="33"/>
      <c r="AK162" s="33"/>
      <c r="AL162" s="33"/>
      <c r="AM162" s="33"/>
      <c r="AN162" s="33"/>
      <c r="AO162" s="33"/>
      <c r="AP162" s="33"/>
      <c r="AQ162" s="33"/>
      <c r="AR162" s="33"/>
      <c r="AS162" s="33"/>
      <c r="AT162" s="33"/>
      <c r="AU162" s="33"/>
      <c r="AV162" s="33"/>
      <c r="AW162" s="33"/>
      <c r="AX162" s="33"/>
      <c r="AY162" s="33"/>
      <c r="AZ162" s="33"/>
      <c r="BA162" s="33"/>
    </row>
    <row r="163" spans="1:54" ht="23.25" hidden="1" customHeight="1" x14ac:dyDescent="0.25">
      <c r="A163" s="86">
        <v>162</v>
      </c>
      <c r="B163" s="86" t="s">
        <v>160</v>
      </c>
      <c r="C163" s="86" t="s">
        <v>297</v>
      </c>
      <c r="D163" s="86" t="s">
        <v>300</v>
      </c>
      <c r="E163" s="86" t="s">
        <v>187</v>
      </c>
      <c r="F163" s="92">
        <v>0.03</v>
      </c>
      <c r="G163" s="93">
        <v>100</v>
      </c>
      <c r="H163" s="93">
        <f t="shared" si="47"/>
        <v>6</v>
      </c>
      <c r="I163" s="93">
        <f t="shared" si="34"/>
        <v>60</v>
      </c>
      <c r="J163" s="96">
        <v>3.4255122132569602E-3</v>
      </c>
      <c r="K163" s="94">
        <v>1E-4</v>
      </c>
      <c r="L163" s="95">
        <v>0.8</v>
      </c>
      <c r="M163" s="86">
        <f t="shared" si="48"/>
        <v>5</v>
      </c>
      <c r="N163" s="86">
        <f t="shared" si="49"/>
        <v>3</v>
      </c>
      <c r="O163" s="86">
        <f t="shared" si="50"/>
        <v>5</v>
      </c>
      <c r="P163" s="95">
        <v>0.7</v>
      </c>
      <c r="Q163" s="86">
        <v>20</v>
      </c>
      <c r="R163" s="86">
        <v>10</v>
      </c>
      <c r="S163" s="86">
        <v>573.8727013435099</v>
      </c>
      <c r="T163" s="87">
        <f t="shared" si="35"/>
        <v>571.90689339620292</v>
      </c>
      <c r="U163" s="86">
        <f t="shared" si="36"/>
        <v>573.81531407337559</v>
      </c>
      <c r="V163" s="88">
        <f t="shared" si="37"/>
        <v>1.9084206771726713</v>
      </c>
      <c r="W163" s="86">
        <f t="shared" si="38"/>
        <v>2</v>
      </c>
      <c r="X163" s="88">
        <f t="shared" si="39"/>
        <v>1.5267365417381371</v>
      </c>
      <c r="Y163" s="86">
        <f t="shared" si="40"/>
        <v>1.4</v>
      </c>
      <c r="Z163" s="86">
        <f t="shared" si="41"/>
        <v>0.84531700619069994</v>
      </c>
      <c r="AA163" s="86">
        <f t="shared" si="42"/>
        <v>1.0417314808554152</v>
      </c>
      <c r="AB163" s="88">
        <f t="shared" si="43"/>
        <v>60.000000000000007</v>
      </c>
      <c r="AC163" s="87">
        <f t="shared" si="44"/>
        <v>1.0000000000000002</v>
      </c>
      <c r="AD163" s="89">
        <f t="shared" si="45"/>
        <v>5.7387270134350992</v>
      </c>
      <c r="AE163" s="32"/>
      <c r="AF163" s="32"/>
      <c r="AG163" s="82">
        <v>2</v>
      </c>
      <c r="AH163" s="82">
        <f t="shared" si="46"/>
        <v>2</v>
      </c>
      <c r="AI163" s="33"/>
      <c r="AJ163" s="33"/>
      <c r="AK163" s="33"/>
      <c r="AL163" s="33"/>
      <c r="AM163" s="33"/>
      <c r="AN163" s="33"/>
      <c r="AO163" s="33"/>
      <c r="AP163" s="33"/>
      <c r="AQ163" s="33"/>
      <c r="AR163" s="33"/>
      <c r="AS163" s="33"/>
      <c r="AT163" s="33"/>
      <c r="AU163" s="33"/>
      <c r="AV163" s="33"/>
      <c r="AW163" s="33"/>
      <c r="AX163" s="33"/>
      <c r="AY163" s="33"/>
      <c r="AZ163" s="33"/>
      <c r="BA163" s="33"/>
    </row>
    <row r="164" spans="1:54" s="11" customFormat="1" ht="23.25" hidden="1" customHeight="1" x14ac:dyDescent="0.25">
      <c r="A164" s="86">
        <v>163</v>
      </c>
      <c r="B164" s="86" t="s">
        <v>160</v>
      </c>
      <c r="C164" s="86" t="s">
        <v>298</v>
      </c>
      <c r="D164" s="86" t="s">
        <v>301</v>
      </c>
      <c r="E164" s="86" t="s">
        <v>187</v>
      </c>
      <c r="F164" s="92">
        <v>0.03</v>
      </c>
      <c r="G164" s="93">
        <v>100</v>
      </c>
      <c r="H164" s="93">
        <f t="shared" si="47"/>
        <v>6</v>
      </c>
      <c r="I164" s="93">
        <f t="shared" si="34"/>
        <v>60</v>
      </c>
      <c r="J164" s="96">
        <v>3.4255122132569602E-3</v>
      </c>
      <c r="K164" s="94">
        <v>1E-4</v>
      </c>
      <c r="L164" s="95">
        <v>0.8</v>
      </c>
      <c r="M164" s="86">
        <f t="shared" si="48"/>
        <v>5</v>
      </c>
      <c r="N164" s="86">
        <f t="shared" si="49"/>
        <v>4</v>
      </c>
      <c r="O164" s="86">
        <f t="shared" si="50"/>
        <v>6</v>
      </c>
      <c r="P164" s="95">
        <v>0.7</v>
      </c>
      <c r="Q164" s="86">
        <v>20</v>
      </c>
      <c r="R164" s="86">
        <v>10</v>
      </c>
      <c r="S164" s="86">
        <v>573.06533155946738</v>
      </c>
      <c r="T164" s="87">
        <f t="shared" si="35"/>
        <v>571.10228926721629</v>
      </c>
      <c r="U164" s="86">
        <f t="shared" si="36"/>
        <v>573.00802502631143</v>
      </c>
      <c r="V164" s="88">
        <f t="shared" si="37"/>
        <v>1.9057357590951369</v>
      </c>
      <c r="W164" s="86">
        <f t="shared" si="38"/>
        <v>2</v>
      </c>
      <c r="X164" s="88">
        <f t="shared" si="39"/>
        <v>1.5245886072761097</v>
      </c>
      <c r="Y164" s="86">
        <f t="shared" si="40"/>
        <v>1.4</v>
      </c>
      <c r="Z164" s="86">
        <f t="shared" si="41"/>
        <v>0.84412774695749404</v>
      </c>
      <c r="AA164" s="86">
        <f t="shared" si="42"/>
        <v>1.0417314808554152</v>
      </c>
      <c r="AB164" s="88">
        <f t="shared" si="43"/>
        <v>59.999999999999993</v>
      </c>
      <c r="AC164" s="87">
        <f t="shared" si="44"/>
        <v>0.99999999999999989</v>
      </c>
      <c r="AD164" s="89">
        <f t="shared" si="45"/>
        <v>5.7306533155946742</v>
      </c>
      <c r="AE164" s="32"/>
      <c r="AF164" s="32"/>
      <c r="AG164" s="82">
        <v>1</v>
      </c>
      <c r="AH164" s="82">
        <f t="shared" si="46"/>
        <v>2</v>
      </c>
      <c r="AI164" s="33"/>
      <c r="AJ164" s="33"/>
      <c r="AK164" s="33"/>
      <c r="AL164" s="33"/>
      <c r="AM164" s="33"/>
      <c r="AN164" s="33"/>
      <c r="AO164" s="33"/>
      <c r="AP164" s="33"/>
      <c r="AQ164" s="33"/>
      <c r="AR164" s="33"/>
      <c r="AS164" s="33"/>
      <c r="AT164" s="33"/>
      <c r="AU164" s="33"/>
      <c r="AV164" s="33"/>
      <c r="AW164" s="33"/>
      <c r="AX164" s="33"/>
      <c r="AY164" s="33"/>
      <c r="AZ164" s="33"/>
      <c r="BA164" s="33"/>
      <c r="BB164" s="71"/>
    </row>
    <row r="165" spans="1:54" ht="23.25" hidden="1" customHeight="1" x14ac:dyDescent="0.25">
      <c r="A165" s="86">
        <v>164</v>
      </c>
      <c r="B165" s="86" t="s">
        <v>160</v>
      </c>
      <c r="C165" s="86" t="s">
        <v>165</v>
      </c>
      <c r="D165" s="86" t="s">
        <v>22</v>
      </c>
      <c r="E165" s="86" t="s">
        <v>187</v>
      </c>
      <c r="F165" s="92">
        <v>0.03</v>
      </c>
      <c r="G165" s="93">
        <v>100</v>
      </c>
      <c r="H165" s="93">
        <f t="shared" si="47"/>
        <v>6</v>
      </c>
      <c r="I165" s="93">
        <f t="shared" si="34"/>
        <v>60</v>
      </c>
      <c r="J165" s="96">
        <v>1.3920986023990315E-3</v>
      </c>
      <c r="K165" s="94">
        <v>1E-4</v>
      </c>
      <c r="L165" s="95">
        <v>0.8</v>
      </c>
      <c r="M165" s="86">
        <f t="shared" si="48"/>
        <v>5</v>
      </c>
      <c r="N165" s="86">
        <f t="shared" si="49"/>
        <v>4</v>
      </c>
      <c r="O165" s="86">
        <f t="shared" si="50"/>
        <v>6</v>
      </c>
      <c r="P165" s="95">
        <v>0.7</v>
      </c>
      <c r="Q165" s="86">
        <v>20</v>
      </c>
      <c r="R165" s="86">
        <v>10</v>
      </c>
      <c r="S165" s="86">
        <v>574.86945224809324</v>
      </c>
      <c r="T165" s="87">
        <f t="shared" si="35"/>
        <v>574.06917728705673</v>
      </c>
      <c r="U165" s="86">
        <f t="shared" si="36"/>
        <v>574.81196530286843</v>
      </c>
      <c r="V165" s="88">
        <f t="shared" si="37"/>
        <v>0.74278801581169773</v>
      </c>
      <c r="W165" s="86">
        <f t="shared" si="38"/>
        <v>2</v>
      </c>
      <c r="X165" s="88">
        <f t="shared" si="39"/>
        <v>0.59423041264935816</v>
      </c>
      <c r="Y165" s="86">
        <f t="shared" si="40"/>
        <v>1.4</v>
      </c>
      <c r="Z165" s="86">
        <f t="shared" si="41"/>
        <v>0.3290109718840904</v>
      </c>
      <c r="AA165" s="86">
        <f t="shared" si="42"/>
        <v>1.0417314808554152</v>
      </c>
      <c r="AB165" s="88">
        <f t="shared" si="43"/>
        <v>60.000000000000007</v>
      </c>
      <c r="AC165" s="87">
        <f t="shared" si="44"/>
        <v>1.0000000000000002</v>
      </c>
      <c r="AD165" s="89">
        <f t="shared" si="45"/>
        <v>5.7486945224809327</v>
      </c>
      <c r="AE165" s="32"/>
      <c r="AF165" s="32"/>
      <c r="AG165" s="82">
        <v>1</v>
      </c>
      <c r="AH165" s="82">
        <f t="shared" si="46"/>
        <v>2</v>
      </c>
      <c r="AI165" s="33"/>
      <c r="AJ165" s="33"/>
      <c r="AK165" s="33"/>
      <c r="AL165" s="33"/>
      <c r="AM165" s="33"/>
      <c r="AN165" s="33"/>
      <c r="AO165" s="33"/>
      <c r="AP165" s="33"/>
      <c r="AQ165" s="33"/>
      <c r="AR165" s="33"/>
      <c r="AS165" s="33"/>
      <c r="AT165" s="33"/>
      <c r="AU165" s="33"/>
      <c r="AV165" s="33"/>
      <c r="AW165" s="33"/>
      <c r="AX165" s="33"/>
      <c r="AY165" s="33"/>
      <c r="AZ165" s="33"/>
      <c r="BA165" s="33"/>
    </row>
    <row r="166" spans="1:54" ht="23.25" hidden="1" customHeight="1" x14ac:dyDescent="0.25">
      <c r="A166" s="86">
        <v>165</v>
      </c>
      <c r="B166" s="86" t="s">
        <v>160</v>
      </c>
      <c r="C166" s="86" t="s">
        <v>265</v>
      </c>
      <c r="D166" s="86" t="s">
        <v>228</v>
      </c>
      <c r="E166" s="86" t="s">
        <v>187</v>
      </c>
      <c r="F166" s="92">
        <v>0.03</v>
      </c>
      <c r="G166" s="93">
        <v>100</v>
      </c>
      <c r="H166" s="93">
        <f t="shared" si="47"/>
        <v>6</v>
      </c>
      <c r="I166" s="93">
        <f t="shared" si="34"/>
        <v>60</v>
      </c>
      <c r="J166" s="96">
        <v>3.0329682286377485E-3</v>
      </c>
      <c r="K166" s="94">
        <v>1E-4</v>
      </c>
      <c r="L166" s="95">
        <v>0.8</v>
      </c>
      <c r="M166" s="86">
        <f t="shared" si="48"/>
        <v>5</v>
      </c>
      <c r="N166" s="86">
        <f t="shared" si="49"/>
        <v>4</v>
      </c>
      <c r="O166" s="86">
        <f t="shared" si="50"/>
        <v>6</v>
      </c>
      <c r="P166" s="95">
        <v>0.7</v>
      </c>
      <c r="Q166" s="86">
        <v>20</v>
      </c>
      <c r="R166" s="86">
        <v>10</v>
      </c>
      <c r="S166" s="86">
        <v>573.41272873643891</v>
      </c>
      <c r="T166" s="87">
        <f t="shared" si="35"/>
        <v>571.67358614828481</v>
      </c>
      <c r="U166" s="86">
        <f t="shared" si="36"/>
        <v>573.35538746356531</v>
      </c>
      <c r="V166" s="88">
        <f t="shared" si="37"/>
        <v>1.6818013152804951</v>
      </c>
      <c r="W166" s="86">
        <f t="shared" si="38"/>
        <v>2</v>
      </c>
      <c r="X166" s="88">
        <f t="shared" si="39"/>
        <v>1.3454410522243963</v>
      </c>
      <c r="Y166" s="86">
        <f t="shared" si="40"/>
        <v>1.4</v>
      </c>
      <c r="Z166" s="86">
        <f t="shared" si="41"/>
        <v>0.74493808930359873</v>
      </c>
      <c r="AA166" s="86">
        <f t="shared" si="42"/>
        <v>1.0417314808554152</v>
      </c>
      <c r="AB166" s="88">
        <f t="shared" si="43"/>
        <v>60.000000000000014</v>
      </c>
      <c r="AC166" s="87">
        <f t="shared" si="44"/>
        <v>1.0000000000000002</v>
      </c>
      <c r="AD166" s="89">
        <f t="shared" si="45"/>
        <v>5.7341272873643891</v>
      </c>
      <c r="AE166" s="32"/>
      <c r="AF166" s="32"/>
      <c r="AG166" s="82">
        <v>1</v>
      </c>
      <c r="AH166" s="82">
        <f t="shared" si="46"/>
        <v>2</v>
      </c>
      <c r="AI166" s="33"/>
      <c r="AJ166" s="33"/>
      <c r="AK166" s="33"/>
      <c r="AL166" s="33"/>
      <c r="AM166" s="33"/>
      <c r="AN166" s="33"/>
      <c r="AO166" s="33"/>
      <c r="AP166" s="33"/>
      <c r="AQ166" s="33"/>
      <c r="AR166" s="33"/>
      <c r="AS166" s="33"/>
      <c r="AT166" s="33"/>
      <c r="AU166" s="33"/>
      <c r="AV166" s="33"/>
      <c r="AW166" s="33"/>
      <c r="AX166" s="33"/>
      <c r="AY166" s="33"/>
      <c r="AZ166" s="33"/>
      <c r="BA166" s="33"/>
    </row>
    <row r="167" spans="1:54" ht="23.25" hidden="1" customHeight="1" x14ac:dyDescent="0.25">
      <c r="A167" s="86">
        <v>166</v>
      </c>
      <c r="B167" s="86" t="s">
        <v>160</v>
      </c>
      <c r="C167" s="86" t="s">
        <v>266</v>
      </c>
      <c r="D167" s="86" t="s">
        <v>231</v>
      </c>
      <c r="E167" s="86" t="s">
        <v>187</v>
      </c>
      <c r="F167" s="92">
        <v>0.03</v>
      </c>
      <c r="G167" s="93">
        <v>100</v>
      </c>
      <c r="H167" s="93">
        <f t="shared" si="47"/>
        <v>6</v>
      </c>
      <c r="I167" s="93">
        <f t="shared" si="34"/>
        <v>60</v>
      </c>
      <c r="J167" s="96">
        <v>2.2423238365943945E-3</v>
      </c>
      <c r="K167" s="94">
        <v>1E-4</v>
      </c>
      <c r="L167" s="95">
        <v>0.8</v>
      </c>
      <c r="M167" s="86">
        <f t="shared" si="48"/>
        <v>5</v>
      </c>
      <c r="N167" s="86">
        <f t="shared" si="49"/>
        <v>4</v>
      </c>
      <c r="O167" s="86">
        <f t="shared" si="50"/>
        <v>6</v>
      </c>
      <c r="P167" s="95">
        <v>0.7</v>
      </c>
      <c r="Q167" s="86">
        <v>20</v>
      </c>
      <c r="R167" s="86">
        <v>10</v>
      </c>
      <c r="S167" s="86">
        <v>574.11372054546018</v>
      </c>
      <c r="T167" s="87">
        <f t="shared" si="35"/>
        <v>572.82637166496522</v>
      </c>
      <c r="U167" s="86">
        <f t="shared" si="36"/>
        <v>574.05630917340568</v>
      </c>
      <c r="V167" s="88">
        <f t="shared" si="37"/>
        <v>1.2299375084404573</v>
      </c>
      <c r="W167" s="86">
        <f t="shared" si="38"/>
        <v>2</v>
      </c>
      <c r="X167" s="88">
        <f t="shared" si="39"/>
        <v>0.98395000675236588</v>
      </c>
      <c r="Y167" s="86">
        <f t="shared" si="40"/>
        <v>1.4</v>
      </c>
      <c r="Z167" s="86">
        <f t="shared" si="41"/>
        <v>0.54478926207026557</v>
      </c>
      <c r="AA167" s="86">
        <f t="shared" si="42"/>
        <v>1.0417314808554152</v>
      </c>
      <c r="AB167" s="88">
        <f t="shared" si="43"/>
        <v>60.000000000000028</v>
      </c>
      <c r="AC167" s="87">
        <f t="shared" si="44"/>
        <v>1.0000000000000004</v>
      </c>
      <c r="AD167" s="89">
        <f t="shared" si="45"/>
        <v>5.7411372054546019</v>
      </c>
      <c r="AE167" s="32"/>
      <c r="AF167" s="32"/>
      <c r="AG167" s="82">
        <v>1</v>
      </c>
      <c r="AH167" s="82">
        <f t="shared" si="46"/>
        <v>2</v>
      </c>
      <c r="AI167" s="33"/>
      <c r="AJ167" s="33"/>
      <c r="AK167" s="33"/>
      <c r="AL167" s="33"/>
      <c r="AM167" s="33"/>
      <c r="AN167" s="33"/>
      <c r="AO167" s="33"/>
      <c r="AP167" s="33"/>
      <c r="AQ167" s="33"/>
      <c r="AR167" s="33"/>
      <c r="AS167" s="33"/>
      <c r="AT167" s="33"/>
      <c r="AU167" s="33"/>
      <c r="AV167" s="33"/>
      <c r="AW167" s="33"/>
      <c r="AX167" s="33"/>
      <c r="AY167" s="33"/>
      <c r="AZ167" s="33"/>
      <c r="BA167" s="33"/>
    </row>
    <row r="168" spans="1:54" ht="23.25" hidden="1" customHeight="1" x14ac:dyDescent="0.25">
      <c r="A168" s="86">
        <v>167</v>
      </c>
      <c r="B168" s="86" t="s">
        <v>160</v>
      </c>
      <c r="C168" s="86" t="s">
        <v>166</v>
      </c>
      <c r="D168" s="86" t="s">
        <v>31</v>
      </c>
      <c r="E168" s="86" t="s">
        <v>187</v>
      </c>
      <c r="F168" s="92">
        <v>0.03</v>
      </c>
      <c r="G168" s="93">
        <v>100</v>
      </c>
      <c r="H168" s="93">
        <f t="shared" si="47"/>
        <v>6</v>
      </c>
      <c r="I168" s="93">
        <f t="shared" si="34"/>
        <v>60</v>
      </c>
      <c r="J168" s="96">
        <v>2.3632117437722422E-3</v>
      </c>
      <c r="K168" s="94">
        <v>1E-4</v>
      </c>
      <c r="L168" s="95">
        <v>0.8</v>
      </c>
      <c r="M168" s="86">
        <f t="shared" si="48"/>
        <v>5</v>
      </c>
      <c r="N168" s="86">
        <f t="shared" si="49"/>
        <v>4</v>
      </c>
      <c r="O168" s="86">
        <f t="shared" si="50"/>
        <v>6</v>
      </c>
      <c r="P168" s="95">
        <v>0.7</v>
      </c>
      <c r="Q168" s="86">
        <v>20</v>
      </c>
      <c r="R168" s="86">
        <v>10</v>
      </c>
      <c r="S168" s="86">
        <v>574.00642936213967</v>
      </c>
      <c r="T168" s="87">
        <f t="shared" si="35"/>
        <v>572.64993062727035</v>
      </c>
      <c r="U168" s="86">
        <f t="shared" si="36"/>
        <v>573.94902871920351</v>
      </c>
      <c r="V168" s="88">
        <f t="shared" si="37"/>
        <v>1.2990980919331605</v>
      </c>
      <c r="W168" s="86">
        <f t="shared" si="38"/>
        <v>2</v>
      </c>
      <c r="X168" s="88">
        <f t="shared" si="39"/>
        <v>1.0392784735465284</v>
      </c>
      <c r="Y168" s="86">
        <f t="shared" si="40"/>
        <v>1.4</v>
      </c>
      <c r="Z168" s="86">
        <f t="shared" si="41"/>
        <v>0.57542329265049708</v>
      </c>
      <c r="AA168" s="86">
        <f t="shared" si="42"/>
        <v>1.0417314808554152</v>
      </c>
      <c r="AB168" s="88">
        <f t="shared" si="43"/>
        <v>60.000000000000014</v>
      </c>
      <c r="AC168" s="87">
        <f t="shared" si="44"/>
        <v>1.0000000000000002</v>
      </c>
      <c r="AD168" s="89">
        <f t="shared" si="45"/>
        <v>5.7400642936213968</v>
      </c>
      <c r="AE168" s="32"/>
      <c r="AF168" s="32"/>
      <c r="AG168" s="82">
        <v>1</v>
      </c>
      <c r="AH168" s="82">
        <f t="shared" si="46"/>
        <v>2</v>
      </c>
      <c r="AI168" s="33"/>
      <c r="AJ168" s="33"/>
      <c r="AK168" s="33"/>
      <c r="AL168" s="33"/>
      <c r="AM168" s="33"/>
      <c r="AN168" s="33"/>
      <c r="AO168" s="33"/>
      <c r="AP168" s="33"/>
      <c r="AQ168" s="33"/>
      <c r="AR168" s="33"/>
      <c r="AS168" s="33"/>
      <c r="AT168" s="33"/>
      <c r="AU168" s="33"/>
      <c r="AV168" s="33"/>
      <c r="AW168" s="33"/>
      <c r="AX168" s="33"/>
      <c r="AY168" s="33"/>
      <c r="AZ168" s="33"/>
      <c r="BA168" s="33"/>
    </row>
    <row r="169" spans="1:54" ht="23.25" hidden="1" customHeight="1" x14ac:dyDescent="0.25">
      <c r="A169" s="86">
        <v>168</v>
      </c>
      <c r="B169" s="86" t="s">
        <v>160</v>
      </c>
      <c r="C169" s="86" t="s">
        <v>267</v>
      </c>
      <c r="D169" s="86" t="s">
        <v>235</v>
      </c>
      <c r="E169" s="86" t="s">
        <v>187</v>
      </c>
      <c r="F169" s="92">
        <v>0.03</v>
      </c>
      <c r="G169" s="93">
        <v>100</v>
      </c>
      <c r="H169" s="93">
        <f t="shared" si="47"/>
        <v>6</v>
      </c>
      <c r="I169" s="93">
        <f t="shared" si="34"/>
        <v>60</v>
      </c>
      <c r="J169" s="96">
        <v>9.6899224806201549E-4</v>
      </c>
      <c r="K169" s="94">
        <v>1E-4</v>
      </c>
      <c r="L169" s="95">
        <v>0.8</v>
      </c>
      <c r="M169" s="86">
        <f t="shared" si="48"/>
        <v>5</v>
      </c>
      <c r="N169" s="86">
        <f t="shared" si="49"/>
        <v>4</v>
      </c>
      <c r="O169" s="86">
        <f t="shared" si="50"/>
        <v>6</v>
      </c>
      <c r="P169" s="95">
        <v>0.7</v>
      </c>
      <c r="Q169" s="86">
        <v>20</v>
      </c>
      <c r="R169" s="86">
        <v>10</v>
      </c>
      <c r="S169" s="86">
        <v>575.2462767109123</v>
      </c>
      <c r="T169" s="87">
        <f t="shared" si="35"/>
        <v>574.68886752805292</v>
      </c>
      <c r="U169" s="86">
        <f t="shared" si="36"/>
        <v>575.18875208324118</v>
      </c>
      <c r="V169" s="88">
        <f t="shared" si="37"/>
        <v>0.49988455518825958</v>
      </c>
      <c r="W169" s="86">
        <f t="shared" si="38"/>
        <v>2</v>
      </c>
      <c r="X169" s="88">
        <f t="shared" si="39"/>
        <v>0.3999076441506077</v>
      </c>
      <c r="Y169" s="86">
        <f t="shared" si="40"/>
        <v>1.4</v>
      </c>
      <c r="Z169" s="86">
        <f t="shared" si="41"/>
        <v>0.22141916647996818</v>
      </c>
      <c r="AA169" s="86">
        <f t="shared" si="42"/>
        <v>1.0417314808554152</v>
      </c>
      <c r="AB169" s="88">
        <f t="shared" si="43"/>
        <v>60</v>
      </c>
      <c r="AC169" s="87">
        <f t="shared" si="44"/>
        <v>1</v>
      </c>
      <c r="AD169" s="89">
        <f t="shared" si="45"/>
        <v>5.7524627671091233</v>
      </c>
      <c r="AE169" s="32"/>
      <c r="AF169" s="32"/>
      <c r="AG169" s="82">
        <v>1</v>
      </c>
      <c r="AH169" s="82">
        <f t="shared" si="46"/>
        <v>2</v>
      </c>
      <c r="AI169" s="33"/>
      <c r="AJ169" s="33"/>
      <c r="AK169" s="33"/>
      <c r="AL169" s="33"/>
      <c r="AM169" s="33"/>
      <c r="AN169" s="33"/>
      <c r="AO169" s="33"/>
      <c r="AP169" s="33"/>
      <c r="AQ169" s="33"/>
      <c r="AR169" s="33"/>
      <c r="AS169" s="33"/>
      <c r="AT169" s="33"/>
      <c r="AU169" s="33"/>
      <c r="AV169" s="33"/>
      <c r="AW169" s="33"/>
      <c r="AX169" s="33"/>
      <c r="AY169" s="33"/>
      <c r="AZ169" s="33"/>
      <c r="BA169" s="33"/>
    </row>
    <row r="170" spans="1:54" ht="23.25" hidden="1" customHeight="1" x14ac:dyDescent="0.25">
      <c r="A170" s="86">
        <v>169</v>
      </c>
      <c r="B170" s="86" t="s">
        <v>160</v>
      </c>
      <c r="C170" s="86" t="s">
        <v>167</v>
      </c>
      <c r="D170" s="86" t="s">
        <v>37</v>
      </c>
      <c r="E170" s="86" t="s">
        <v>187</v>
      </c>
      <c r="F170" s="92">
        <v>0.03</v>
      </c>
      <c r="G170" s="93">
        <v>100</v>
      </c>
      <c r="H170" s="93">
        <f t="shared" si="47"/>
        <v>6</v>
      </c>
      <c r="I170" s="93">
        <f t="shared" si="34"/>
        <v>60</v>
      </c>
      <c r="J170" s="96">
        <v>7.1465735771890446E-4</v>
      </c>
      <c r="K170" s="94">
        <v>1E-4</v>
      </c>
      <c r="L170" s="95">
        <v>0.8</v>
      </c>
      <c r="M170" s="86">
        <f t="shared" si="48"/>
        <v>5</v>
      </c>
      <c r="N170" s="86">
        <f t="shared" si="49"/>
        <v>4</v>
      </c>
      <c r="O170" s="86">
        <f t="shared" si="50"/>
        <v>6</v>
      </c>
      <c r="P170" s="95">
        <v>0.7</v>
      </c>
      <c r="Q170" s="86">
        <v>20</v>
      </c>
      <c r="R170" s="86">
        <v>10</v>
      </c>
      <c r="S170" s="86">
        <v>575.4730287626478</v>
      </c>
      <c r="T170" s="87">
        <f t="shared" si="35"/>
        <v>575.06176272847381</v>
      </c>
      <c r="U170" s="86">
        <f t="shared" si="36"/>
        <v>575.41548145977151</v>
      </c>
      <c r="V170" s="88">
        <f t="shared" si="37"/>
        <v>0.35371873129770393</v>
      </c>
      <c r="W170" s="86">
        <f t="shared" si="38"/>
        <v>2</v>
      </c>
      <c r="X170" s="88">
        <f t="shared" si="39"/>
        <v>0.28297498503816315</v>
      </c>
      <c r="Y170" s="86">
        <f t="shared" si="40"/>
        <v>1.4</v>
      </c>
      <c r="Z170" s="86">
        <f t="shared" si="41"/>
        <v>0.15667638825687183</v>
      </c>
      <c r="AA170" s="86">
        <f t="shared" si="42"/>
        <v>1.0417314808554152</v>
      </c>
      <c r="AB170" s="88">
        <f t="shared" si="43"/>
        <v>59.999999999999972</v>
      </c>
      <c r="AC170" s="87">
        <f t="shared" si="44"/>
        <v>0.99999999999999956</v>
      </c>
      <c r="AD170" s="89">
        <f t="shared" si="45"/>
        <v>5.7547302876264776</v>
      </c>
      <c r="AE170" s="32"/>
      <c r="AF170" s="32"/>
      <c r="AG170" s="82">
        <v>1</v>
      </c>
      <c r="AH170" s="82">
        <f t="shared" si="46"/>
        <v>2</v>
      </c>
      <c r="AI170" s="33"/>
      <c r="AJ170" s="33"/>
      <c r="AK170" s="33"/>
      <c r="AL170" s="33"/>
      <c r="AM170" s="33"/>
      <c r="AN170" s="33"/>
      <c r="AO170" s="33"/>
      <c r="AP170" s="33"/>
      <c r="AQ170" s="33"/>
      <c r="AR170" s="33"/>
      <c r="AS170" s="33"/>
      <c r="AT170" s="33"/>
      <c r="AU170" s="33"/>
      <c r="AV170" s="33"/>
      <c r="AW170" s="33"/>
      <c r="AX170" s="33"/>
      <c r="AY170" s="33"/>
      <c r="AZ170" s="33"/>
      <c r="BA170" s="33"/>
    </row>
    <row r="171" spans="1:54" ht="23.25" hidden="1" customHeight="1" x14ac:dyDescent="0.25">
      <c r="A171" s="86">
        <v>170</v>
      </c>
      <c r="B171" s="86" t="s">
        <v>160</v>
      </c>
      <c r="C171" s="86" t="s">
        <v>168</v>
      </c>
      <c r="D171" s="86" t="s">
        <v>40</v>
      </c>
      <c r="E171" s="86" t="s">
        <v>187</v>
      </c>
      <c r="F171" s="92">
        <v>0.03</v>
      </c>
      <c r="G171" s="93">
        <v>100</v>
      </c>
      <c r="H171" s="93">
        <f t="shared" si="47"/>
        <v>6</v>
      </c>
      <c r="I171" s="93">
        <f t="shared" si="34"/>
        <v>60</v>
      </c>
      <c r="J171" s="96">
        <v>9.6749226006191956E-5</v>
      </c>
      <c r="K171" s="94">
        <v>1E-4</v>
      </c>
      <c r="L171" s="95">
        <v>0.8</v>
      </c>
      <c r="M171" s="86">
        <f t="shared" si="48"/>
        <v>5</v>
      </c>
      <c r="N171" s="86">
        <f t="shared" si="49"/>
        <v>4</v>
      </c>
      <c r="O171" s="86">
        <f t="shared" si="50"/>
        <v>6</v>
      </c>
      <c r="P171" s="95">
        <v>0.7</v>
      </c>
      <c r="Q171" s="86">
        <v>20</v>
      </c>
      <c r="R171" s="86">
        <v>10</v>
      </c>
      <c r="S171" s="86">
        <v>576.02466966630789</v>
      </c>
      <c r="T171" s="87">
        <f t="shared" si="35"/>
        <v>575.96893972535713</v>
      </c>
      <c r="U171" s="86">
        <f t="shared" si="36"/>
        <v>575.96706719934127</v>
      </c>
      <c r="V171" s="88">
        <f t="shared" si="37"/>
        <v>-1.8725260158589663E-3</v>
      </c>
      <c r="W171" s="86">
        <f t="shared" si="38"/>
        <v>2</v>
      </c>
      <c r="X171" s="88">
        <f t="shared" si="39"/>
        <v>-1.4980208126871731E-3</v>
      </c>
      <c r="Y171" s="86">
        <f t="shared" si="40"/>
        <v>1.4</v>
      </c>
      <c r="Z171" s="86">
        <f t="shared" si="41"/>
        <v>-8.2941780325139697E-4</v>
      </c>
      <c r="AA171" s="86">
        <f t="shared" si="42"/>
        <v>1.0417314808554152</v>
      </c>
      <c r="AB171" s="88">
        <f t="shared" si="43"/>
        <v>60.000000000000021</v>
      </c>
      <c r="AC171" s="87">
        <f t="shared" si="44"/>
        <v>1.0000000000000004</v>
      </c>
      <c r="AD171" s="89">
        <f t="shared" si="45"/>
        <v>5.7602466966630788</v>
      </c>
      <c r="AE171" s="32"/>
      <c r="AF171" s="32"/>
      <c r="AG171" s="82">
        <v>1</v>
      </c>
      <c r="AH171" s="82">
        <f t="shared" si="46"/>
        <v>2</v>
      </c>
      <c r="AI171" s="33"/>
      <c r="AJ171" s="33"/>
      <c r="AK171" s="33"/>
      <c r="AL171" s="33"/>
      <c r="AM171" s="33"/>
      <c r="AN171" s="33"/>
      <c r="AO171" s="33"/>
      <c r="AP171" s="33"/>
      <c r="AQ171" s="33"/>
      <c r="AR171" s="33"/>
      <c r="AS171" s="33"/>
      <c r="AT171" s="33"/>
      <c r="AU171" s="33"/>
      <c r="AV171" s="33"/>
      <c r="AW171" s="33"/>
      <c r="AX171" s="33"/>
      <c r="AY171" s="33"/>
      <c r="AZ171" s="33"/>
      <c r="BA171" s="33"/>
    </row>
    <row r="172" spans="1:54" ht="23.25" hidden="1" customHeight="1" x14ac:dyDescent="0.25">
      <c r="A172" s="86">
        <v>171</v>
      </c>
      <c r="B172" s="86" t="s">
        <v>160</v>
      </c>
      <c r="C172" s="86" t="s">
        <v>169</v>
      </c>
      <c r="D172" s="86" t="s">
        <v>46</v>
      </c>
      <c r="E172" s="86" t="s">
        <v>187</v>
      </c>
      <c r="F172" s="92">
        <v>0.03</v>
      </c>
      <c r="G172" s="93">
        <v>100</v>
      </c>
      <c r="H172" s="93">
        <f t="shared" si="47"/>
        <v>6</v>
      </c>
      <c r="I172" s="93">
        <f t="shared" si="34"/>
        <v>60</v>
      </c>
      <c r="J172" s="96">
        <v>2.0343137254901961E-4</v>
      </c>
      <c r="K172" s="94">
        <v>1E-4</v>
      </c>
      <c r="L172" s="95">
        <v>0.8</v>
      </c>
      <c r="M172" s="86">
        <f t="shared" si="48"/>
        <v>5</v>
      </c>
      <c r="N172" s="86">
        <f t="shared" si="49"/>
        <v>4</v>
      </c>
      <c r="O172" s="86">
        <f t="shared" si="50"/>
        <v>6</v>
      </c>
      <c r="P172" s="95">
        <v>0.7</v>
      </c>
      <c r="Q172" s="86">
        <v>20</v>
      </c>
      <c r="R172" s="86">
        <v>10</v>
      </c>
      <c r="S172" s="86">
        <v>575.92935306777451</v>
      </c>
      <c r="T172" s="87">
        <f t="shared" si="35"/>
        <v>575.81219096898872</v>
      </c>
      <c r="U172" s="86">
        <f t="shared" si="36"/>
        <v>575.87176013246778</v>
      </c>
      <c r="V172" s="88">
        <f t="shared" si="37"/>
        <v>5.9569163479068266E-2</v>
      </c>
      <c r="W172" s="86">
        <f t="shared" si="38"/>
        <v>2</v>
      </c>
      <c r="X172" s="88">
        <f t="shared" si="39"/>
        <v>4.7655330783254617E-2</v>
      </c>
      <c r="Y172" s="86">
        <f t="shared" si="40"/>
        <v>1.4</v>
      </c>
      <c r="Z172" s="86">
        <f t="shared" si="41"/>
        <v>2.6385601212417766E-2</v>
      </c>
      <c r="AA172" s="86">
        <f t="shared" si="42"/>
        <v>1.0417314808554152</v>
      </c>
      <c r="AB172" s="88">
        <f t="shared" si="43"/>
        <v>60.000000000000028</v>
      </c>
      <c r="AC172" s="87">
        <f t="shared" si="44"/>
        <v>1.0000000000000004</v>
      </c>
      <c r="AD172" s="89">
        <f t="shared" si="45"/>
        <v>5.7592935306777449</v>
      </c>
      <c r="AE172" s="32"/>
      <c r="AF172" s="32"/>
      <c r="AG172" s="82">
        <v>1</v>
      </c>
      <c r="AH172" s="82">
        <f t="shared" si="46"/>
        <v>2</v>
      </c>
      <c r="AI172" s="33"/>
      <c r="AJ172" s="33"/>
      <c r="AK172" s="33"/>
      <c r="AL172" s="33"/>
      <c r="AM172" s="33"/>
      <c r="AN172" s="33"/>
      <c r="AO172" s="33"/>
      <c r="AP172" s="33"/>
      <c r="AQ172" s="33"/>
      <c r="AR172" s="33"/>
      <c r="AS172" s="33"/>
      <c r="AT172" s="33"/>
      <c r="AU172" s="33"/>
      <c r="AV172" s="33"/>
      <c r="AW172" s="33"/>
      <c r="AX172" s="33"/>
      <c r="AY172" s="33"/>
      <c r="AZ172" s="33"/>
      <c r="BA172" s="33"/>
    </row>
    <row r="173" spans="1:54" ht="23.25" hidden="1" customHeight="1" x14ac:dyDescent="0.25">
      <c r="A173" s="86">
        <v>172</v>
      </c>
      <c r="B173" s="86" t="s">
        <v>160</v>
      </c>
      <c r="C173" s="86" t="s">
        <v>170</v>
      </c>
      <c r="D173" s="86" t="s">
        <v>49</v>
      </c>
      <c r="E173" s="86" t="s">
        <v>187</v>
      </c>
      <c r="F173" s="92">
        <v>0.03</v>
      </c>
      <c r="G173" s="93">
        <v>100</v>
      </c>
      <c r="H173" s="93">
        <f t="shared" si="47"/>
        <v>6</v>
      </c>
      <c r="I173" s="93">
        <f t="shared" si="34"/>
        <v>60</v>
      </c>
      <c r="J173" s="96">
        <v>1.2085308056872037E-4</v>
      </c>
      <c r="K173" s="94">
        <v>1E-4</v>
      </c>
      <c r="L173" s="95">
        <v>0.8</v>
      </c>
      <c r="M173" s="86">
        <f t="shared" si="48"/>
        <v>5</v>
      </c>
      <c r="N173" s="86">
        <f t="shared" si="49"/>
        <v>4</v>
      </c>
      <c r="O173" s="86">
        <f t="shared" si="50"/>
        <v>6</v>
      </c>
      <c r="P173" s="95">
        <v>0.7</v>
      </c>
      <c r="Q173" s="86">
        <v>20</v>
      </c>
      <c r="R173" s="86">
        <v>10</v>
      </c>
      <c r="S173" s="86">
        <v>576.00313099448852</v>
      </c>
      <c r="T173" s="87">
        <f t="shared" si="35"/>
        <v>575.93351924169053</v>
      </c>
      <c r="U173" s="86">
        <f t="shared" si="36"/>
        <v>575.94553068138907</v>
      </c>
      <c r="V173" s="88">
        <f t="shared" si="37"/>
        <v>1.2011439698540016E-2</v>
      </c>
      <c r="W173" s="86">
        <f t="shared" si="38"/>
        <v>2</v>
      </c>
      <c r="X173" s="88">
        <f t="shared" si="39"/>
        <v>9.6091517588320144E-3</v>
      </c>
      <c r="Y173" s="86">
        <f t="shared" si="40"/>
        <v>1.4</v>
      </c>
      <c r="Z173" s="86">
        <f t="shared" si="41"/>
        <v>5.3203543471622627E-3</v>
      </c>
      <c r="AA173" s="86">
        <f t="shared" si="42"/>
        <v>1.0417314808554152</v>
      </c>
      <c r="AB173" s="88">
        <f t="shared" si="43"/>
        <v>60.000000000000007</v>
      </c>
      <c r="AC173" s="87">
        <f t="shared" si="44"/>
        <v>1.0000000000000002</v>
      </c>
      <c r="AD173" s="89">
        <f t="shared" si="45"/>
        <v>5.7600313099448854</v>
      </c>
      <c r="AE173" s="32"/>
      <c r="AF173" s="32"/>
      <c r="AG173" s="82">
        <v>1</v>
      </c>
      <c r="AH173" s="82">
        <f t="shared" si="46"/>
        <v>2</v>
      </c>
      <c r="AI173" s="33"/>
      <c r="AJ173" s="33"/>
      <c r="AK173" s="33"/>
      <c r="AL173" s="33"/>
      <c r="AM173" s="33"/>
      <c r="AN173" s="33"/>
      <c r="AO173" s="33"/>
      <c r="AP173" s="33"/>
      <c r="AQ173" s="33"/>
      <c r="AR173" s="33"/>
      <c r="AS173" s="33"/>
      <c r="AT173" s="33"/>
      <c r="AU173" s="33"/>
      <c r="AV173" s="33"/>
      <c r="AW173" s="33"/>
      <c r="AX173" s="33"/>
      <c r="AY173" s="33"/>
      <c r="AZ173" s="33"/>
      <c r="BA173" s="33"/>
    </row>
    <row r="174" spans="1:54" ht="23.25" hidden="1" customHeight="1" x14ac:dyDescent="0.25">
      <c r="A174" s="86">
        <v>173</v>
      </c>
      <c r="B174" s="86" t="s">
        <v>171</v>
      </c>
      <c r="C174" s="86" t="s">
        <v>173</v>
      </c>
      <c r="D174" s="86" t="s">
        <v>16</v>
      </c>
      <c r="E174" s="86" t="s">
        <v>187</v>
      </c>
      <c r="F174" s="92">
        <v>0.03</v>
      </c>
      <c r="G174" s="93">
        <v>100</v>
      </c>
      <c r="H174" s="93">
        <f t="shared" si="47"/>
        <v>6</v>
      </c>
      <c r="I174" s="93">
        <f t="shared" si="34"/>
        <v>60</v>
      </c>
      <c r="J174" s="96">
        <v>8.5787361017370604E-5</v>
      </c>
      <c r="K174" s="94">
        <v>1E-4</v>
      </c>
      <c r="L174" s="95">
        <v>0.8</v>
      </c>
      <c r="M174" s="86">
        <f t="shared" si="48"/>
        <v>5</v>
      </c>
      <c r="N174" s="86">
        <f t="shared" si="49"/>
        <v>5</v>
      </c>
      <c r="O174" s="86">
        <f t="shared" si="50"/>
        <v>7</v>
      </c>
      <c r="P174" s="95">
        <v>0.7</v>
      </c>
      <c r="Q174" s="86">
        <v>20</v>
      </c>
      <c r="R174" s="86">
        <v>10</v>
      </c>
      <c r="S174" s="86">
        <v>576.03794699658101</v>
      </c>
      <c r="T174" s="87">
        <f t="shared" si="35"/>
        <v>575.98853022126229</v>
      </c>
      <c r="U174" s="86">
        <f t="shared" si="36"/>
        <v>575.9803432018814</v>
      </c>
      <c r="V174" s="88">
        <f t="shared" si="37"/>
        <v>-8.1870193808981639E-3</v>
      </c>
      <c r="W174" s="86">
        <f t="shared" si="38"/>
        <v>2</v>
      </c>
      <c r="X174" s="88">
        <f t="shared" si="39"/>
        <v>-6.5496155047185317E-3</v>
      </c>
      <c r="Y174" s="86">
        <f t="shared" si="40"/>
        <v>1.4</v>
      </c>
      <c r="Z174" s="86">
        <f t="shared" si="41"/>
        <v>-3.6263633042055458E-3</v>
      </c>
      <c r="AA174" s="86">
        <f t="shared" si="42"/>
        <v>1.0417314808554152</v>
      </c>
      <c r="AB174" s="88">
        <f t="shared" si="43"/>
        <v>60.000000000000028</v>
      </c>
      <c r="AC174" s="87">
        <f t="shared" si="44"/>
        <v>1.0000000000000004</v>
      </c>
      <c r="AD174" s="89">
        <f t="shared" si="45"/>
        <v>5.7603794699658097</v>
      </c>
      <c r="AE174" s="32"/>
      <c r="AF174" s="32"/>
      <c r="AG174" s="82">
        <v>0</v>
      </c>
      <c r="AH174" s="82">
        <f t="shared" si="46"/>
        <v>2</v>
      </c>
      <c r="AI174" s="33"/>
      <c r="AJ174" s="33"/>
      <c r="AK174" s="33"/>
      <c r="AL174" s="33"/>
      <c r="AM174" s="33"/>
      <c r="AN174" s="33"/>
      <c r="AO174" s="33"/>
      <c r="AP174" s="33"/>
      <c r="AQ174" s="33"/>
      <c r="AR174" s="33"/>
      <c r="AS174" s="33"/>
      <c r="AT174" s="33"/>
      <c r="AU174" s="33"/>
      <c r="AV174" s="33"/>
      <c r="AW174" s="33"/>
      <c r="AX174" s="33"/>
      <c r="AY174" s="33"/>
      <c r="AZ174" s="33"/>
      <c r="BA174" s="33"/>
    </row>
    <row r="175" spans="1:54" ht="23.25" hidden="1" customHeight="1" x14ac:dyDescent="0.25">
      <c r="A175" s="86">
        <v>174</v>
      </c>
      <c r="B175" s="86" t="s">
        <v>171</v>
      </c>
      <c r="C175" s="86" t="s">
        <v>174</v>
      </c>
      <c r="D175" s="86" t="s">
        <v>18</v>
      </c>
      <c r="E175" s="86" t="s">
        <v>187</v>
      </c>
      <c r="F175" s="92">
        <v>0.03</v>
      </c>
      <c r="G175" s="93">
        <v>100</v>
      </c>
      <c r="H175" s="93">
        <f t="shared" si="47"/>
        <v>6</v>
      </c>
      <c r="I175" s="93">
        <f t="shared" si="34"/>
        <v>60</v>
      </c>
      <c r="J175" s="96">
        <v>7.9438487868720433E-5</v>
      </c>
      <c r="K175" s="94">
        <v>1E-4</v>
      </c>
      <c r="L175" s="95">
        <v>0.8</v>
      </c>
      <c r="M175" s="86">
        <f t="shared" si="48"/>
        <v>5</v>
      </c>
      <c r="N175" s="86">
        <f t="shared" si="49"/>
        <v>4</v>
      </c>
      <c r="O175" s="86">
        <f t="shared" si="50"/>
        <v>6</v>
      </c>
      <c r="P175" s="95">
        <v>0.7</v>
      </c>
      <c r="Q175" s="86">
        <v>20</v>
      </c>
      <c r="R175" s="86">
        <v>10</v>
      </c>
      <c r="S175" s="86">
        <v>576.04013915324526</v>
      </c>
      <c r="T175" s="87">
        <f t="shared" si="35"/>
        <v>575.99437939563927</v>
      </c>
      <c r="U175" s="86">
        <f t="shared" si="36"/>
        <v>575.98253513932991</v>
      </c>
      <c r="V175" s="88">
        <f t="shared" si="37"/>
        <v>-1.184425630935948E-2</v>
      </c>
      <c r="W175" s="86">
        <f t="shared" si="38"/>
        <v>2</v>
      </c>
      <c r="X175" s="88">
        <f t="shared" si="39"/>
        <v>-9.4754050474875843E-3</v>
      </c>
      <c r="Y175" s="86">
        <f t="shared" si="40"/>
        <v>1.4</v>
      </c>
      <c r="Z175" s="86">
        <f t="shared" si="41"/>
        <v>-5.2463020358886935E-3</v>
      </c>
      <c r="AA175" s="86">
        <f t="shared" si="42"/>
        <v>1.0417314808554152</v>
      </c>
      <c r="AB175" s="88">
        <f t="shared" si="43"/>
        <v>59.999999999999986</v>
      </c>
      <c r="AC175" s="87">
        <f t="shared" si="44"/>
        <v>0.99999999999999978</v>
      </c>
      <c r="AD175" s="89">
        <f t="shared" si="45"/>
        <v>5.7604013915324526</v>
      </c>
      <c r="AE175" s="32"/>
      <c r="AF175" s="32"/>
      <c r="AG175" s="82">
        <v>1</v>
      </c>
      <c r="AH175" s="82">
        <f t="shared" si="46"/>
        <v>2</v>
      </c>
      <c r="AI175" s="33"/>
      <c r="AJ175" s="33"/>
      <c r="AK175" s="33"/>
      <c r="AL175" s="33"/>
      <c r="AM175" s="33"/>
      <c r="AN175" s="33"/>
      <c r="AO175" s="33"/>
      <c r="AP175" s="33"/>
      <c r="AQ175" s="33"/>
      <c r="AR175" s="33"/>
      <c r="AS175" s="33"/>
      <c r="AT175" s="33"/>
      <c r="AU175" s="33"/>
      <c r="AV175" s="33"/>
      <c r="AW175" s="33"/>
      <c r="AX175" s="33"/>
      <c r="AY175" s="33"/>
      <c r="AZ175" s="33"/>
      <c r="BA175" s="33"/>
    </row>
    <row r="176" spans="1:54" ht="23.25" hidden="1" customHeight="1" x14ac:dyDescent="0.25">
      <c r="A176" s="86">
        <v>175</v>
      </c>
      <c r="B176" s="86" t="s">
        <v>171</v>
      </c>
      <c r="C176" s="86" t="s">
        <v>175</v>
      </c>
      <c r="D176" s="86" t="s">
        <v>20</v>
      </c>
      <c r="E176" s="86" t="s">
        <v>187</v>
      </c>
      <c r="F176" s="92">
        <v>0.03</v>
      </c>
      <c r="G176" s="93">
        <v>100</v>
      </c>
      <c r="H176" s="93">
        <f t="shared" si="47"/>
        <v>6</v>
      </c>
      <c r="I176" s="93">
        <f t="shared" si="34"/>
        <v>60</v>
      </c>
      <c r="J176" s="96">
        <v>6.6542886078579027E-5</v>
      </c>
      <c r="K176" s="94">
        <v>1E-4</v>
      </c>
      <c r="L176" s="95">
        <v>0.8</v>
      </c>
      <c r="M176" s="86">
        <f t="shared" si="48"/>
        <v>5</v>
      </c>
      <c r="N176" s="86">
        <f t="shared" si="49"/>
        <v>4</v>
      </c>
      <c r="O176" s="86">
        <f t="shared" si="50"/>
        <v>6</v>
      </c>
      <c r="P176" s="95">
        <v>0.7</v>
      </c>
      <c r="Q176" s="86">
        <v>20</v>
      </c>
      <c r="R176" s="86">
        <v>10</v>
      </c>
      <c r="S176" s="86">
        <v>576.0516636584623</v>
      </c>
      <c r="T176" s="87">
        <f t="shared" si="35"/>
        <v>576.01333151823212</v>
      </c>
      <c r="U176" s="86">
        <f t="shared" si="36"/>
        <v>575.99405849209643</v>
      </c>
      <c r="V176" s="88">
        <f t="shared" si="37"/>
        <v>-1.9273026135692817E-2</v>
      </c>
      <c r="W176" s="86">
        <f t="shared" si="38"/>
        <v>2</v>
      </c>
      <c r="X176" s="88">
        <f t="shared" si="39"/>
        <v>-1.5418420908554255E-2</v>
      </c>
      <c r="Y176" s="86">
        <f t="shared" si="40"/>
        <v>1.4</v>
      </c>
      <c r="Z176" s="86">
        <f t="shared" si="41"/>
        <v>-8.5368058249061327E-3</v>
      </c>
      <c r="AA176" s="86">
        <f t="shared" si="42"/>
        <v>1.0417314808554152</v>
      </c>
      <c r="AB176" s="88">
        <f t="shared" si="43"/>
        <v>59.999999999999972</v>
      </c>
      <c r="AC176" s="87">
        <f t="shared" si="44"/>
        <v>0.99999999999999956</v>
      </c>
      <c r="AD176" s="89">
        <f t="shared" si="45"/>
        <v>5.7605166365846232</v>
      </c>
      <c r="AE176" s="32"/>
      <c r="AF176" s="32"/>
      <c r="AG176" s="82">
        <v>1</v>
      </c>
      <c r="AH176" s="82">
        <f t="shared" si="46"/>
        <v>2</v>
      </c>
      <c r="AI176" s="33"/>
      <c r="AJ176" s="33"/>
      <c r="AK176" s="33"/>
      <c r="AL176" s="33"/>
      <c r="AM176" s="33"/>
      <c r="AN176" s="33"/>
      <c r="AO176" s="33"/>
      <c r="AP176" s="33"/>
      <c r="AQ176" s="33"/>
      <c r="AR176" s="33"/>
      <c r="AS176" s="33"/>
      <c r="AT176" s="33"/>
      <c r="AU176" s="33"/>
      <c r="AV176" s="33"/>
      <c r="AW176" s="33"/>
      <c r="AX176" s="33"/>
      <c r="AY176" s="33"/>
      <c r="AZ176" s="33"/>
      <c r="BA176" s="33"/>
    </row>
    <row r="177" spans="1:54" ht="23.25" hidden="1" customHeight="1" x14ac:dyDescent="0.25">
      <c r="A177" s="86">
        <v>176</v>
      </c>
      <c r="B177" s="86" t="s">
        <v>171</v>
      </c>
      <c r="C177" s="86" t="s">
        <v>268</v>
      </c>
      <c r="D177" s="86" t="s">
        <v>222</v>
      </c>
      <c r="E177" s="86" t="s">
        <v>187</v>
      </c>
      <c r="F177" s="92">
        <v>0.03</v>
      </c>
      <c r="G177" s="93">
        <v>100</v>
      </c>
      <c r="H177" s="93">
        <f t="shared" si="47"/>
        <v>6</v>
      </c>
      <c r="I177" s="93">
        <f t="shared" si="34"/>
        <v>60</v>
      </c>
      <c r="J177" s="96">
        <v>3.1462706416133482E-4</v>
      </c>
      <c r="K177" s="94">
        <v>1E-4</v>
      </c>
      <c r="L177" s="95">
        <v>0.8</v>
      </c>
      <c r="M177" s="86">
        <f t="shared" si="48"/>
        <v>5</v>
      </c>
      <c r="N177" s="86">
        <f t="shared" si="49"/>
        <v>4</v>
      </c>
      <c r="O177" s="86">
        <f t="shared" si="50"/>
        <v>6</v>
      </c>
      <c r="P177" s="95">
        <v>0.7</v>
      </c>
      <c r="Q177" s="86">
        <v>20</v>
      </c>
      <c r="R177" s="86">
        <v>10</v>
      </c>
      <c r="S177" s="86">
        <v>575.83003735071497</v>
      </c>
      <c r="T177" s="87">
        <f t="shared" si="35"/>
        <v>575.64886563660741</v>
      </c>
      <c r="U177" s="86">
        <f t="shared" si="36"/>
        <v>575.77245434697988</v>
      </c>
      <c r="V177" s="88">
        <f t="shared" si="37"/>
        <v>0.12358871037247354</v>
      </c>
      <c r="W177" s="86">
        <f t="shared" si="38"/>
        <v>2</v>
      </c>
      <c r="X177" s="88">
        <f t="shared" si="39"/>
        <v>9.887096829797884E-2</v>
      </c>
      <c r="Y177" s="86">
        <f t="shared" si="40"/>
        <v>1.4</v>
      </c>
      <c r="Z177" s="86">
        <f t="shared" si="41"/>
        <v>5.4742457939516646E-2</v>
      </c>
      <c r="AA177" s="86">
        <f t="shared" si="42"/>
        <v>1.0417314808554152</v>
      </c>
      <c r="AB177" s="88">
        <f t="shared" si="43"/>
        <v>60.000000000000014</v>
      </c>
      <c r="AC177" s="87">
        <f t="shared" si="44"/>
        <v>1.0000000000000002</v>
      </c>
      <c r="AD177" s="89">
        <f t="shared" si="45"/>
        <v>5.7583003735071498</v>
      </c>
      <c r="AE177" s="32"/>
      <c r="AF177" s="32"/>
      <c r="AG177" s="82">
        <v>1</v>
      </c>
      <c r="AH177" s="82">
        <f t="shared" si="46"/>
        <v>2</v>
      </c>
      <c r="AI177" s="33"/>
      <c r="AJ177" s="33"/>
      <c r="AK177" s="33"/>
      <c r="AL177" s="33"/>
      <c r="AM177" s="33"/>
      <c r="AN177" s="33"/>
      <c r="AO177" s="33"/>
      <c r="AP177" s="33"/>
      <c r="AQ177" s="33"/>
      <c r="AR177" s="33"/>
      <c r="AS177" s="33"/>
      <c r="AT177" s="33"/>
      <c r="AU177" s="33"/>
      <c r="AV177" s="33"/>
      <c r="AW177" s="33"/>
      <c r="AX177" s="33"/>
      <c r="AY177" s="33"/>
      <c r="AZ177" s="33"/>
      <c r="BA177" s="33"/>
    </row>
    <row r="178" spans="1:54" ht="23.25" hidden="1" customHeight="1" x14ac:dyDescent="0.25">
      <c r="A178" s="86">
        <v>177</v>
      </c>
      <c r="B178" s="86" t="s">
        <v>171</v>
      </c>
      <c r="C178" s="86" t="s">
        <v>299</v>
      </c>
      <c r="D178" s="86" t="s">
        <v>300</v>
      </c>
      <c r="E178" s="86" t="s">
        <v>187</v>
      </c>
      <c r="F178" s="92">
        <v>0.03</v>
      </c>
      <c r="G178" s="93">
        <v>100</v>
      </c>
      <c r="H178" s="93">
        <f t="shared" si="47"/>
        <v>6</v>
      </c>
      <c r="I178" s="93">
        <f t="shared" si="34"/>
        <v>60</v>
      </c>
      <c r="J178" s="96">
        <v>3.40383044385949E-5</v>
      </c>
      <c r="K178" s="94">
        <v>1E-4</v>
      </c>
      <c r="L178" s="95">
        <v>0.8</v>
      </c>
      <c r="M178" s="86">
        <f t="shared" si="48"/>
        <v>5</v>
      </c>
      <c r="N178" s="86">
        <f t="shared" si="49"/>
        <v>4</v>
      </c>
      <c r="O178" s="86">
        <f t="shared" si="50"/>
        <v>6</v>
      </c>
      <c r="P178" s="95">
        <v>0.7</v>
      </c>
      <c r="Q178" s="86">
        <v>20</v>
      </c>
      <c r="R178" s="86">
        <v>10</v>
      </c>
      <c r="S178" s="86">
        <v>576.080714307888</v>
      </c>
      <c r="T178" s="87">
        <f t="shared" si="35"/>
        <v>576.06110549715322</v>
      </c>
      <c r="U178" s="86">
        <f t="shared" si="36"/>
        <v>576.02310623645724</v>
      </c>
      <c r="V178" s="88">
        <f t="shared" si="37"/>
        <v>-3.7999260695983139E-2</v>
      </c>
      <c r="W178" s="86">
        <f t="shared" si="38"/>
        <v>2</v>
      </c>
      <c r="X178" s="88">
        <f t="shared" si="39"/>
        <v>-3.0399408556786512E-2</v>
      </c>
      <c r="Y178" s="86">
        <f t="shared" si="40"/>
        <v>1.4</v>
      </c>
      <c r="Z178" s="86">
        <f t="shared" si="41"/>
        <v>-1.6831415459497297E-2</v>
      </c>
      <c r="AA178" s="86">
        <f t="shared" si="42"/>
        <v>1.0417314808554152</v>
      </c>
      <c r="AB178" s="88">
        <f t="shared" si="43"/>
        <v>60</v>
      </c>
      <c r="AC178" s="87">
        <f t="shared" si="44"/>
        <v>1</v>
      </c>
      <c r="AD178" s="89">
        <f t="shared" si="45"/>
        <v>5.7608071430788801</v>
      </c>
      <c r="AE178" s="32"/>
      <c r="AF178" s="32"/>
      <c r="AG178" s="82">
        <v>1</v>
      </c>
      <c r="AH178" s="82">
        <f t="shared" si="46"/>
        <v>2</v>
      </c>
      <c r="AI178" s="33"/>
      <c r="AJ178" s="33"/>
      <c r="AK178" s="33"/>
      <c r="AL178" s="33"/>
      <c r="AM178" s="33"/>
      <c r="AN178" s="33"/>
      <c r="AO178" s="33"/>
      <c r="AP178" s="33"/>
      <c r="AQ178" s="33"/>
      <c r="AR178" s="33"/>
      <c r="AS178" s="33"/>
      <c r="AT178" s="33"/>
      <c r="AU178" s="33"/>
      <c r="AV178" s="33"/>
      <c r="AW178" s="33"/>
      <c r="AX178" s="33"/>
      <c r="AY178" s="33"/>
      <c r="AZ178" s="33"/>
      <c r="BA178" s="33"/>
    </row>
    <row r="179" spans="1:54" ht="23.25" hidden="1" customHeight="1" x14ac:dyDescent="0.25">
      <c r="A179" s="86">
        <v>178</v>
      </c>
      <c r="B179" s="86" t="s">
        <v>171</v>
      </c>
      <c r="C179" s="86" t="s">
        <v>176</v>
      </c>
      <c r="D179" s="86" t="s">
        <v>22</v>
      </c>
      <c r="E179" s="86" t="s">
        <v>187</v>
      </c>
      <c r="F179" s="92">
        <v>0.03</v>
      </c>
      <c r="G179" s="93">
        <v>100</v>
      </c>
      <c r="H179" s="93">
        <f t="shared" si="47"/>
        <v>6</v>
      </c>
      <c r="I179" s="93">
        <f t="shared" si="34"/>
        <v>60</v>
      </c>
      <c r="J179" s="96">
        <v>2.946650124069479E-3</v>
      </c>
      <c r="K179" s="94">
        <v>1E-4</v>
      </c>
      <c r="L179" s="95">
        <v>0.8</v>
      </c>
      <c r="M179" s="86">
        <f t="shared" si="48"/>
        <v>5</v>
      </c>
      <c r="N179" s="86">
        <f t="shared" si="49"/>
        <v>4</v>
      </c>
      <c r="O179" s="86">
        <f t="shared" si="50"/>
        <v>6</v>
      </c>
      <c r="P179" s="95">
        <v>0.7</v>
      </c>
      <c r="Q179" s="86">
        <v>20</v>
      </c>
      <c r="R179" s="86">
        <v>10</v>
      </c>
      <c r="S179" s="86">
        <v>573.48917582372496</v>
      </c>
      <c r="T179" s="87">
        <f t="shared" si="35"/>
        <v>571.79930387263153</v>
      </c>
      <c r="U179" s="86">
        <f t="shared" si="36"/>
        <v>573.43182690614265</v>
      </c>
      <c r="V179" s="88">
        <f t="shared" si="37"/>
        <v>1.63252303351112</v>
      </c>
      <c r="W179" s="86">
        <f t="shared" si="38"/>
        <v>2</v>
      </c>
      <c r="X179" s="88">
        <f t="shared" si="39"/>
        <v>1.3060184268088961</v>
      </c>
      <c r="Y179" s="86">
        <f t="shared" si="40"/>
        <v>1.4</v>
      </c>
      <c r="Z179" s="86">
        <f t="shared" si="41"/>
        <v>0.72311073744466625</v>
      </c>
      <c r="AA179" s="86">
        <f t="shared" si="42"/>
        <v>1.0417314808554152</v>
      </c>
      <c r="AB179" s="88">
        <f t="shared" si="43"/>
        <v>60</v>
      </c>
      <c r="AC179" s="87">
        <f t="shared" si="44"/>
        <v>1</v>
      </c>
      <c r="AD179" s="89">
        <f t="shared" si="45"/>
        <v>5.7348917582372501</v>
      </c>
      <c r="AE179" s="32"/>
      <c r="AF179" s="32"/>
      <c r="AG179" s="82">
        <v>1</v>
      </c>
      <c r="AH179" s="82">
        <f t="shared" si="46"/>
        <v>2</v>
      </c>
      <c r="AI179" s="33"/>
      <c r="AJ179" s="33"/>
      <c r="AK179" s="33"/>
      <c r="AL179" s="33"/>
      <c r="AM179" s="33"/>
      <c r="AN179" s="33"/>
      <c r="AO179" s="33"/>
      <c r="AP179" s="33"/>
      <c r="AQ179" s="33"/>
      <c r="AR179" s="33"/>
      <c r="AS179" s="33"/>
      <c r="AT179" s="33"/>
      <c r="AU179" s="33"/>
      <c r="AV179" s="33"/>
      <c r="AW179" s="33"/>
      <c r="AX179" s="33"/>
      <c r="AY179" s="33"/>
      <c r="AZ179" s="33"/>
      <c r="BA179" s="33"/>
    </row>
    <row r="180" spans="1:54" ht="23.25" hidden="1" customHeight="1" x14ac:dyDescent="0.25">
      <c r="A180" s="86">
        <v>179</v>
      </c>
      <c r="B180" s="86" t="s">
        <v>171</v>
      </c>
      <c r="C180" s="86" t="s">
        <v>269</v>
      </c>
      <c r="D180" s="86" t="s">
        <v>228</v>
      </c>
      <c r="E180" s="86" t="s">
        <v>187</v>
      </c>
      <c r="F180" s="92">
        <v>0.03</v>
      </c>
      <c r="G180" s="93">
        <v>100</v>
      </c>
      <c r="H180" s="93">
        <f t="shared" si="47"/>
        <v>6</v>
      </c>
      <c r="I180" s="93">
        <f t="shared" si="34"/>
        <v>60</v>
      </c>
      <c r="J180" s="96">
        <v>5.4139417360285378E-3</v>
      </c>
      <c r="K180" s="94">
        <v>1E-4</v>
      </c>
      <c r="L180" s="95">
        <v>0.8</v>
      </c>
      <c r="M180" s="86">
        <f t="shared" si="48"/>
        <v>5</v>
      </c>
      <c r="N180" s="86">
        <f t="shared" si="49"/>
        <v>4</v>
      </c>
      <c r="O180" s="86">
        <f t="shared" si="50"/>
        <v>6</v>
      </c>
      <c r="P180" s="95">
        <v>0.7</v>
      </c>
      <c r="Q180" s="86">
        <v>20</v>
      </c>
      <c r="R180" s="86">
        <v>10</v>
      </c>
      <c r="S180" s="86">
        <v>571.31203973340791</v>
      </c>
      <c r="T180" s="87">
        <f t="shared" si="35"/>
        <v>568.21898963719968</v>
      </c>
      <c r="U180" s="86">
        <f t="shared" si="36"/>
        <v>571.2549085294346</v>
      </c>
      <c r="V180" s="88">
        <f t="shared" si="37"/>
        <v>3.0359188922349176</v>
      </c>
      <c r="W180" s="86">
        <f t="shared" si="38"/>
        <v>2</v>
      </c>
      <c r="X180" s="88">
        <f t="shared" si="39"/>
        <v>2.4287351137879343</v>
      </c>
      <c r="Y180" s="86">
        <f t="shared" si="40"/>
        <v>1.4</v>
      </c>
      <c r="Z180" s="86">
        <f t="shared" si="41"/>
        <v>1.3447317458453685</v>
      </c>
      <c r="AA180" s="86">
        <f t="shared" si="42"/>
        <v>1.0417314808554152</v>
      </c>
      <c r="AB180" s="88">
        <f t="shared" si="43"/>
        <v>60.000000000000007</v>
      </c>
      <c r="AC180" s="87">
        <f t="shared" si="44"/>
        <v>1.0000000000000002</v>
      </c>
      <c r="AD180" s="89">
        <f t="shared" si="45"/>
        <v>5.7131203973340794</v>
      </c>
      <c r="AE180" s="32"/>
      <c r="AF180" s="32"/>
      <c r="AG180" s="82">
        <v>1</v>
      </c>
      <c r="AH180" s="82">
        <f t="shared" si="46"/>
        <v>2</v>
      </c>
      <c r="AI180" s="33"/>
      <c r="AJ180" s="33"/>
      <c r="AK180" s="33"/>
      <c r="AL180" s="33"/>
      <c r="AM180" s="33"/>
      <c r="AN180" s="33"/>
      <c r="AO180" s="33"/>
      <c r="AP180" s="33"/>
      <c r="AQ180" s="33"/>
      <c r="AR180" s="33"/>
      <c r="AS180" s="33"/>
      <c r="AT180" s="33"/>
      <c r="AU180" s="33"/>
      <c r="AV180" s="33"/>
      <c r="AW180" s="33"/>
      <c r="AX180" s="33"/>
      <c r="AY180" s="33"/>
      <c r="AZ180" s="33"/>
      <c r="BA180" s="33"/>
    </row>
    <row r="181" spans="1:54" ht="23.25" hidden="1" customHeight="1" x14ac:dyDescent="0.25">
      <c r="A181" s="86">
        <v>180</v>
      </c>
      <c r="B181" s="86" t="s">
        <v>171</v>
      </c>
      <c r="C181" s="86" t="s">
        <v>270</v>
      </c>
      <c r="D181" s="86" t="s">
        <v>231</v>
      </c>
      <c r="E181" s="86" t="s">
        <v>187</v>
      </c>
      <c r="F181" s="92">
        <v>0.03</v>
      </c>
      <c r="G181" s="93">
        <v>100</v>
      </c>
      <c r="H181" s="93">
        <f t="shared" si="47"/>
        <v>6</v>
      </c>
      <c r="I181" s="93">
        <f t="shared" si="34"/>
        <v>60</v>
      </c>
      <c r="J181" s="96">
        <v>1.0212588578574406E-3</v>
      </c>
      <c r="K181" s="94">
        <v>1E-4</v>
      </c>
      <c r="L181" s="95">
        <v>0.8</v>
      </c>
      <c r="M181" s="86">
        <f t="shared" si="48"/>
        <v>5</v>
      </c>
      <c r="N181" s="86">
        <f t="shared" si="49"/>
        <v>4</v>
      </c>
      <c r="O181" s="86">
        <f t="shared" si="50"/>
        <v>6</v>
      </c>
      <c r="P181" s="95">
        <v>0.7</v>
      </c>
      <c r="Q181" s="86">
        <v>20</v>
      </c>
      <c r="R181" s="86">
        <v>10</v>
      </c>
      <c r="S181" s="86">
        <v>575.19970059253501</v>
      </c>
      <c r="T181" s="87">
        <f t="shared" si="35"/>
        <v>574.61227280326796</v>
      </c>
      <c r="U181" s="86">
        <f t="shared" si="36"/>
        <v>575.14218062247573</v>
      </c>
      <c r="V181" s="88">
        <f t="shared" si="37"/>
        <v>0.52990781920777863</v>
      </c>
      <c r="W181" s="86">
        <f t="shared" si="38"/>
        <v>2</v>
      </c>
      <c r="X181" s="88">
        <f t="shared" si="39"/>
        <v>0.42392625536622291</v>
      </c>
      <c r="Y181" s="86">
        <f t="shared" si="40"/>
        <v>1.4</v>
      </c>
      <c r="Z181" s="86">
        <f t="shared" si="41"/>
        <v>0.23471768915928229</v>
      </c>
      <c r="AA181" s="86">
        <f t="shared" si="42"/>
        <v>1.0417314808554152</v>
      </c>
      <c r="AB181" s="88">
        <f t="shared" si="43"/>
        <v>59.999999999999986</v>
      </c>
      <c r="AC181" s="87">
        <f t="shared" si="44"/>
        <v>0.99999999999999978</v>
      </c>
      <c r="AD181" s="89">
        <f t="shared" si="45"/>
        <v>5.7519970059253502</v>
      </c>
      <c r="AE181" s="32"/>
      <c r="AF181" s="32"/>
      <c r="AG181" s="82">
        <v>1</v>
      </c>
      <c r="AH181" s="82">
        <f t="shared" si="46"/>
        <v>2</v>
      </c>
      <c r="AI181" s="33"/>
      <c r="AJ181" s="33"/>
      <c r="AK181" s="33"/>
      <c r="AL181" s="33"/>
      <c r="AM181" s="33"/>
      <c r="AN181" s="33"/>
      <c r="AO181" s="33"/>
      <c r="AP181" s="33"/>
      <c r="AQ181" s="33"/>
      <c r="AR181" s="33"/>
      <c r="AS181" s="33"/>
      <c r="AT181" s="33"/>
      <c r="AU181" s="33"/>
      <c r="AV181" s="33"/>
      <c r="AW181" s="33"/>
      <c r="AX181" s="33"/>
      <c r="AY181" s="33"/>
      <c r="AZ181" s="33"/>
      <c r="BA181" s="33"/>
    </row>
    <row r="182" spans="1:54" ht="23.25" hidden="1" customHeight="1" x14ac:dyDescent="0.25">
      <c r="A182" s="86">
        <v>181</v>
      </c>
      <c r="B182" s="86" t="s">
        <v>171</v>
      </c>
      <c r="C182" s="86" t="s">
        <v>271</v>
      </c>
      <c r="D182" s="86" t="s">
        <v>235</v>
      </c>
      <c r="E182" s="86" t="s">
        <v>187</v>
      </c>
      <c r="F182" s="92">
        <v>0.03</v>
      </c>
      <c r="G182" s="93">
        <v>100</v>
      </c>
      <c r="H182" s="93">
        <f t="shared" si="47"/>
        <v>6</v>
      </c>
      <c r="I182" s="93">
        <f t="shared" si="34"/>
        <v>60</v>
      </c>
      <c r="J182" s="96">
        <v>0</v>
      </c>
      <c r="K182" s="94">
        <v>1E-4</v>
      </c>
      <c r="L182" s="95">
        <v>0.8</v>
      </c>
      <c r="M182" s="86">
        <f t="shared" si="48"/>
        <v>5</v>
      </c>
      <c r="N182" s="86">
        <f t="shared" si="49"/>
        <v>4</v>
      </c>
      <c r="O182" s="86">
        <f t="shared" si="50"/>
        <v>6</v>
      </c>
      <c r="P182" s="95">
        <v>0.7</v>
      </c>
      <c r="Q182" s="86">
        <v>20</v>
      </c>
      <c r="R182" s="86">
        <v>10</v>
      </c>
      <c r="S182" s="86">
        <v>576.11113884784208</v>
      </c>
      <c r="T182" s="87">
        <f t="shared" si="35"/>
        <v>576.11113884784208</v>
      </c>
      <c r="U182" s="86">
        <f t="shared" si="36"/>
        <v>576.05352773395725</v>
      </c>
      <c r="V182" s="88">
        <f t="shared" si="37"/>
        <v>-5.7611113884831866E-2</v>
      </c>
      <c r="W182" s="86">
        <f t="shared" si="38"/>
        <v>2</v>
      </c>
      <c r="X182" s="88">
        <f t="shared" si="39"/>
        <v>-4.6088891107865494E-2</v>
      </c>
      <c r="Y182" s="86">
        <f t="shared" si="40"/>
        <v>1.4</v>
      </c>
      <c r="Z182" s="86">
        <f t="shared" si="41"/>
        <v>-2.5518301543759295E-2</v>
      </c>
      <c r="AA182" s="86">
        <f t="shared" si="42"/>
        <v>1.0417314808554152</v>
      </c>
      <c r="AB182" s="88">
        <f t="shared" si="43"/>
        <v>59.999999999999972</v>
      </c>
      <c r="AC182" s="87">
        <f t="shared" si="44"/>
        <v>0.99999999999999956</v>
      </c>
      <c r="AD182" s="89">
        <f t="shared" si="45"/>
        <v>5.7611113884784206</v>
      </c>
      <c r="AE182" s="32"/>
      <c r="AF182" s="32"/>
      <c r="AG182" s="82">
        <v>1</v>
      </c>
      <c r="AH182" s="82">
        <f t="shared" si="46"/>
        <v>2</v>
      </c>
      <c r="AI182" s="33"/>
      <c r="AJ182" s="33"/>
      <c r="AK182" s="33"/>
      <c r="AL182" s="33"/>
      <c r="AM182" s="33"/>
      <c r="AN182" s="33"/>
      <c r="AO182" s="33"/>
      <c r="AP182" s="33"/>
      <c r="AQ182" s="33"/>
      <c r="AR182" s="33"/>
      <c r="AS182" s="33"/>
      <c r="AT182" s="33"/>
      <c r="AU182" s="33"/>
      <c r="AV182" s="33"/>
      <c r="AW182" s="33"/>
      <c r="AX182" s="33"/>
      <c r="AY182" s="33"/>
      <c r="AZ182" s="33"/>
      <c r="BA182" s="33"/>
    </row>
    <row r="183" spans="1:54" ht="23.25" hidden="1" customHeight="1" x14ac:dyDescent="0.25">
      <c r="A183" s="86">
        <v>182</v>
      </c>
      <c r="B183" s="86" t="s">
        <v>171</v>
      </c>
      <c r="C183" s="86" t="s">
        <v>177</v>
      </c>
      <c r="D183" s="86" t="s">
        <v>37</v>
      </c>
      <c r="E183" s="86" t="s">
        <v>187</v>
      </c>
      <c r="F183" s="92">
        <v>0.03</v>
      </c>
      <c r="G183" s="93">
        <v>100</v>
      </c>
      <c r="H183" s="93">
        <f t="shared" si="47"/>
        <v>6</v>
      </c>
      <c r="I183" s="93">
        <f t="shared" si="34"/>
        <v>60</v>
      </c>
      <c r="J183" s="96">
        <v>8.8189877798780649E-5</v>
      </c>
      <c r="K183" s="94">
        <v>1E-4</v>
      </c>
      <c r="L183" s="95">
        <v>0.8</v>
      </c>
      <c r="M183" s="86">
        <f t="shared" si="48"/>
        <v>5</v>
      </c>
      <c r="N183" s="86">
        <f t="shared" si="49"/>
        <v>4</v>
      </c>
      <c r="O183" s="86">
        <f t="shared" si="50"/>
        <v>6</v>
      </c>
      <c r="P183" s="95">
        <v>0.7</v>
      </c>
      <c r="Q183" s="86">
        <v>20</v>
      </c>
      <c r="R183" s="86">
        <v>10</v>
      </c>
      <c r="S183" s="86">
        <v>576.03231849829763</v>
      </c>
      <c r="T183" s="87">
        <f t="shared" si="35"/>
        <v>575.98151827852109</v>
      </c>
      <c r="U183" s="86">
        <f t="shared" si="36"/>
        <v>575.97471526644779</v>
      </c>
      <c r="V183" s="88">
        <f t="shared" si="37"/>
        <v>-6.803012073305581E-3</v>
      </c>
      <c r="W183" s="86">
        <f t="shared" si="38"/>
        <v>2</v>
      </c>
      <c r="X183" s="88">
        <f t="shared" si="39"/>
        <v>-5.442409658644465E-3</v>
      </c>
      <c r="Y183" s="86">
        <f t="shared" si="40"/>
        <v>1.4</v>
      </c>
      <c r="Z183" s="86">
        <f t="shared" si="41"/>
        <v>-3.0133302723409682E-3</v>
      </c>
      <c r="AA183" s="86">
        <f t="shared" si="42"/>
        <v>1.0417314808554152</v>
      </c>
      <c r="AB183" s="88">
        <f t="shared" si="43"/>
        <v>60.000000000000014</v>
      </c>
      <c r="AC183" s="87">
        <f t="shared" si="44"/>
        <v>1.0000000000000002</v>
      </c>
      <c r="AD183" s="89">
        <f t="shared" si="45"/>
        <v>5.7603231849829761</v>
      </c>
      <c r="AE183" s="32"/>
      <c r="AF183" s="32"/>
      <c r="AG183" s="82">
        <v>1</v>
      </c>
      <c r="AH183" s="82">
        <f t="shared" si="46"/>
        <v>2</v>
      </c>
      <c r="AI183" s="33"/>
      <c r="AJ183" s="33"/>
      <c r="AK183" s="33"/>
      <c r="AL183" s="33"/>
      <c r="AM183" s="33"/>
      <c r="AN183" s="33"/>
      <c r="AO183" s="33"/>
      <c r="AP183" s="33"/>
      <c r="AQ183" s="33"/>
      <c r="AR183" s="33"/>
      <c r="AS183" s="33"/>
      <c r="AT183" s="33"/>
      <c r="AU183" s="33"/>
      <c r="AV183" s="33"/>
      <c r="AW183" s="33"/>
      <c r="AX183" s="33"/>
      <c r="AY183" s="33"/>
      <c r="AZ183" s="33"/>
      <c r="BA183" s="33"/>
    </row>
    <row r="184" spans="1:54" ht="23.25" hidden="1" customHeight="1" x14ac:dyDescent="0.25">
      <c r="A184" s="86">
        <v>183</v>
      </c>
      <c r="B184" s="86" t="s">
        <v>171</v>
      </c>
      <c r="C184" s="86" t="s">
        <v>178</v>
      </c>
      <c r="D184" s="86" t="s">
        <v>40</v>
      </c>
      <c r="E184" s="86" t="s">
        <v>187</v>
      </c>
      <c r="F184" s="92">
        <v>0.03</v>
      </c>
      <c r="G184" s="93">
        <v>100</v>
      </c>
      <c r="H184" s="93">
        <f t="shared" si="47"/>
        <v>6</v>
      </c>
      <c r="I184" s="93">
        <f t="shared" si="34"/>
        <v>60</v>
      </c>
      <c r="J184" s="96">
        <v>5.0403225806451612E-4</v>
      </c>
      <c r="K184" s="94">
        <v>1E-4</v>
      </c>
      <c r="L184" s="95">
        <v>0.8</v>
      </c>
      <c r="M184" s="86">
        <f t="shared" si="48"/>
        <v>5</v>
      </c>
      <c r="N184" s="86">
        <f t="shared" si="49"/>
        <v>4</v>
      </c>
      <c r="O184" s="86">
        <f t="shared" si="50"/>
        <v>6</v>
      </c>
      <c r="P184" s="95">
        <v>0.7</v>
      </c>
      <c r="Q184" s="86">
        <v>20</v>
      </c>
      <c r="R184" s="86">
        <v>10</v>
      </c>
      <c r="S184" s="86">
        <v>575.66094675259558</v>
      </c>
      <c r="T184" s="87">
        <f t="shared" si="35"/>
        <v>575.37079506572434</v>
      </c>
      <c r="U184" s="86">
        <f t="shared" si="36"/>
        <v>575.6033806579203</v>
      </c>
      <c r="V184" s="88">
        <f t="shared" si="37"/>
        <v>0.23258559219596009</v>
      </c>
      <c r="W184" s="86">
        <f t="shared" si="38"/>
        <v>2</v>
      </c>
      <c r="X184" s="88">
        <f t="shared" si="39"/>
        <v>0.18606847375676808</v>
      </c>
      <c r="Y184" s="86">
        <f t="shared" si="40"/>
        <v>1.4</v>
      </c>
      <c r="Z184" s="86">
        <f t="shared" si="41"/>
        <v>0.10302160253757885</v>
      </c>
      <c r="AA184" s="86">
        <f t="shared" si="42"/>
        <v>1.0417314808554152</v>
      </c>
      <c r="AB184" s="88">
        <f t="shared" si="43"/>
        <v>60.000000000000014</v>
      </c>
      <c r="AC184" s="87">
        <f t="shared" si="44"/>
        <v>1.0000000000000002</v>
      </c>
      <c r="AD184" s="89">
        <f t="shared" si="45"/>
        <v>5.7566094675259558</v>
      </c>
      <c r="AE184" s="32"/>
      <c r="AF184" s="32"/>
      <c r="AG184" s="82">
        <v>1</v>
      </c>
      <c r="AH184" s="82">
        <f t="shared" si="46"/>
        <v>2</v>
      </c>
      <c r="AI184" s="33"/>
      <c r="AJ184" s="33"/>
      <c r="AK184" s="33"/>
      <c r="AL184" s="33"/>
      <c r="AM184" s="33"/>
      <c r="AN184" s="33"/>
      <c r="AO184" s="33"/>
      <c r="AP184" s="33"/>
      <c r="AQ184" s="33"/>
      <c r="AR184" s="33"/>
      <c r="AS184" s="33"/>
      <c r="AT184" s="33"/>
      <c r="AU184" s="33"/>
      <c r="AV184" s="33"/>
      <c r="AW184" s="33"/>
      <c r="AX184" s="33"/>
      <c r="AY184" s="33"/>
      <c r="AZ184" s="33"/>
      <c r="BA184" s="33"/>
    </row>
    <row r="185" spans="1:54" ht="23.25" hidden="1" customHeight="1" x14ac:dyDescent="0.25">
      <c r="A185" s="86">
        <v>184</v>
      </c>
      <c r="B185" s="86" t="s">
        <v>171</v>
      </c>
      <c r="C185" s="86" t="s">
        <v>179</v>
      </c>
      <c r="D185" s="86" t="s">
        <v>46</v>
      </c>
      <c r="E185" s="86" t="s">
        <v>187</v>
      </c>
      <c r="F185" s="92">
        <v>0.03</v>
      </c>
      <c r="G185" s="93">
        <v>100</v>
      </c>
      <c r="H185" s="93">
        <f t="shared" si="47"/>
        <v>6</v>
      </c>
      <c r="I185" s="93">
        <f t="shared" si="34"/>
        <v>60</v>
      </c>
      <c r="J185" s="96">
        <v>1.9629396984924624E-4</v>
      </c>
      <c r="K185" s="94">
        <v>1E-4</v>
      </c>
      <c r="L185" s="95">
        <v>0.8</v>
      </c>
      <c r="M185" s="86">
        <f t="shared" si="48"/>
        <v>5</v>
      </c>
      <c r="N185" s="86">
        <f t="shared" si="49"/>
        <v>4</v>
      </c>
      <c r="O185" s="86">
        <f t="shared" si="50"/>
        <v>6</v>
      </c>
      <c r="P185" s="95">
        <v>0.7</v>
      </c>
      <c r="Q185" s="86">
        <v>20</v>
      </c>
      <c r="R185" s="86">
        <v>10</v>
      </c>
      <c r="S185" s="86">
        <v>575.93572909156683</v>
      </c>
      <c r="T185" s="87">
        <f t="shared" si="35"/>
        <v>575.82267638092549</v>
      </c>
      <c r="U185" s="86">
        <f t="shared" si="36"/>
        <v>575.8781355186577</v>
      </c>
      <c r="V185" s="88">
        <f t="shared" si="37"/>
        <v>5.5459137732214003E-2</v>
      </c>
      <c r="W185" s="86">
        <f t="shared" si="38"/>
        <v>2</v>
      </c>
      <c r="X185" s="88">
        <f t="shared" si="39"/>
        <v>4.4367310185771204E-2</v>
      </c>
      <c r="Y185" s="86">
        <f t="shared" si="40"/>
        <v>1.4</v>
      </c>
      <c r="Z185" s="86">
        <f t="shared" si="41"/>
        <v>2.4565103928325931E-2</v>
      </c>
      <c r="AA185" s="86">
        <f t="shared" si="42"/>
        <v>1.0417314808554152</v>
      </c>
      <c r="AB185" s="88">
        <f t="shared" si="43"/>
        <v>60</v>
      </c>
      <c r="AC185" s="87">
        <f t="shared" si="44"/>
        <v>1</v>
      </c>
      <c r="AD185" s="89">
        <f t="shared" si="45"/>
        <v>5.7593572909156681</v>
      </c>
      <c r="AE185" s="32"/>
      <c r="AF185" s="32"/>
      <c r="AG185" s="82">
        <v>1</v>
      </c>
      <c r="AH185" s="82">
        <f t="shared" si="46"/>
        <v>2</v>
      </c>
      <c r="AI185" s="33"/>
      <c r="AJ185" s="33"/>
      <c r="AK185" s="33"/>
      <c r="AL185" s="33"/>
      <c r="AM185" s="33"/>
      <c r="AN185" s="33"/>
      <c r="AO185" s="33"/>
      <c r="AP185" s="33"/>
      <c r="AQ185" s="33"/>
      <c r="AR185" s="33"/>
      <c r="AS185" s="33"/>
      <c r="AT185" s="33"/>
      <c r="AU185" s="33"/>
      <c r="AV185" s="33"/>
      <c r="AW185" s="33"/>
      <c r="AX185" s="33"/>
      <c r="AY185" s="33"/>
      <c r="AZ185" s="33"/>
      <c r="BA185" s="33"/>
    </row>
    <row r="186" spans="1:54" ht="23.25" hidden="1" customHeight="1" x14ac:dyDescent="0.25">
      <c r="A186" s="86">
        <v>185</v>
      </c>
      <c r="B186" s="86" t="s">
        <v>171</v>
      </c>
      <c r="C186" s="86" t="s">
        <v>180</v>
      </c>
      <c r="D186" s="86" t="s">
        <v>49</v>
      </c>
      <c r="E186" s="86" t="s">
        <v>187</v>
      </c>
      <c r="F186" s="92">
        <v>0.03</v>
      </c>
      <c r="G186" s="93">
        <v>100</v>
      </c>
      <c r="H186" s="93">
        <f t="shared" si="47"/>
        <v>6</v>
      </c>
      <c r="I186" s="93">
        <f t="shared" si="34"/>
        <v>60</v>
      </c>
      <c r="J186" s="96">
        <v>5.8733554604710682E-5</v>
      </c>
      <c r="K186" s="94">
        <v>1E-4</v>
      </c>
      <c r="L186" s="95">
        <v>0.8</v>
      </c>
      <c r="M186" s="86">
        <f t="shared" si="48"/>
        <v>5</v>
      </c>
      <c r="N186" s="86">
        <f t="shared" si="49"/>
        <v>4</v>
      </c>
      <c r="O186" s="86">
        <f t="shared" si="50"/>
        <v>6</v>
      </c>
      <c r="P186" s="95">
        <v>0.7</v>
      </c>
      <c r="Q186" s="86">
        <v>20</v>
      </c>
      <c r="R186" s="86">
        <v>10</v>
      </c>
      <c r="S186" s="86">
        <v>576.0586429040801</v>
      </c>
      <c r="T186" s="87">
        <f t="shared" si="35"/>
        <v>576.02480893232155</v>
      </c>
      <c r="U186" s="86">
        <f t="shared" si="36"/>
        <v>576.00103703978971</v>
      </c>
      <c r="V186" s="88">
        <f t="shared" si="37"/>
        <v>-2.3771892531840422E-2</v>
      </c>
      <c r="W186" s="86">
        <f t="shared" si="38"/>
        <v>2</v>
      </c>
      <c r="X186" s="88">
        <f t="shared" si="39"/>
        <v>-1.9017514025472339E-2</v>
      </c>
      <c r="Y186" s="86">
        <f t="shared" si="40"/>
        <v>1.4</v>
      </c>
      <c r="Z186" s="86">
        <f t="shared" si="41"/>
        <v>-1.05295364208026E-2</v>
      </c>
      <c r="AA186" s="86">
        <f t="shared" si="42"/>
        <v>1.0417314808554152</v>
      </c>
      <c r="AB186" s="88">
        <f t="shared" si="43"/>
        <v>60.000000000000014</v>
      </c>
      <c r="AC186" s="87">
        <f t="shared" si="44"/>
        <v>1.0000000000000002</v>
      </c>
      <c r="AD186" s="89">
        <f t="shared" si="45"/>
        <v>5.7605864290408011</v>
      </c>
      <c r="AE186" s="32"/>
      <c r="AF186" s="32"/>
      <c r="AG186" s="82">
        <v>1</v>
      </c>
      <c r="AH186" s="82">
        <f>$K$380</f>
        <v>2</v>
      </c>
      <c r="AI186" s="33"/>
      <c r="AJ186" s="33"/>
      <c r="AK186" s="33"/>
      <c r="AL186" s="33"/>
      <c r="AM186" s="33"/>
      <c r="AN186" s="33"/>
      <c r="AO186" s="33"/>
      <c r="AP186" s="33"/>
      <c r="AQ186" s="33"/>
      <c r="AR186" s="33"/>
      <c r="AS186" s="33"/>
      <c r="AT186" s="33"/>
      <c r="AU186" s="33"/>
      <c r="AV186" s="33"/>
      <c r="AW186" s="33"/>
      <c r="AX186" s="33"/>
      <c r="AY186" s="33"/>
      <c r="AZ186" s="33"/>
      <c r="BA186" s="33"/>
    </row>
    <row r="187" spans="1:54" ht="23.25" hidden="1" customHeight="1" x14ac:dyDescent="0.25">
      <c r="A187" s="86">
        <v>186</v>
      </c>
      <c r="B187" s="86" t="s">
        <v>13</v>
      </c>
      <c r="C187" s="86" t="s">
        <v>15</v>
      </c>
      <c r="D187" s="86" t="s">
        <v>16</v>
      </c>
      <c r="E187" s="86" t="s">
        <v>272</v>
      </c>
      <c r="F187" s="92">
        <v>0.03</v>
      </c>
      <c r="G187" s="93">
        <v>100</v>
      </c>
      <c r="H187" s="93">
        <f>$G$385</f>
        <v>6</v>
      </c>
      <c r="I187" s="93">
        <f t="shared" si="34"/>
        <v>60</v>
      </c>
      <c r="J187" s="94">
        <v>0.8</v>
      </c>
      <c r="K187" s="94">
        <v>0.01</v>
      </c>
      <c r="L187" s="95">
        <v>0.8</v>
      </c>
      <c r="M187" s="86">
        <f>$H$385</f>
        <v>5</v>
      </c>
      <c r="N187" s="86">
        <f t="shared" si="49"/>
        <v>4</v>
      </c>
      <c r="O187" s="86">
        <f>N187+AH187</f>
        <v>6</v>
      </c>
      <c r="P187" s="95">
        <v>0.7</v>
      </c>
      <c r="Q187" s="86">
        <v>20</v>
      </c>
      <c r="R187" s="86">
        <v>20</v>
      </c>
      <c r="S187" s="86">
        <v>266.12640982358721</v>
      </c>
      <c r="T187" s="87">
        <f t="shared" si="35"/>
        <v>53.225281964717432</v>
      </c>
      <c r="U187" s="86">
        <f t="shared" si="36"/>
        <v>263.46514572535136</v>
      </c>
      <c r="V187" s="88">
        <f t="shared" si="37"/>
        <v>210.23986376063394</v>
      </c>
      <c r="W187" s="86">
        <f t="shared" si="38"/>
        <v>2</v>
      </c>
      <c r="X187" s="88">
        <f t="shared" si="39"/>
        <v>168.19189100850716</v>
      </c>
      <c r="Y187" s="86">
        <f t="shared" si="40"/>
        <v>1.4</v>
      </c>
      <c r="Z187" s="86">
        <f t="shared" si="41"/>
        <v>93.123772102161055</v>
      </c>
      <c r="AA187" s="86">
        <f t="shared" si="42"/>
        <v>0.77514605586086893</v>
      </c>
      <c r="AB187" s="88">
        <f t="shared" si="43"/>
        <v>59.999999999999972</v>
      </c>
      <c r="AC187" s="87">
        <f t="shared" si="44"/>
        <v>0.99999999999999956</v>
      </c>
      <c r="AD187" s="89">
        <f t="shared" si="45"/>
        <v>2.661264098235872</v>
      </c>
      <c r="AE187" s="32"/>
      <c r="AF187" s="32"/>
      <c r="AG187" s="82">
        <v>1</v>
      </c>
      <c r="AH187" s="82">
        <f t="shared" ref="AH187:AH250" si="51">$K$385</f>
        <v>2</v>
      </c>
      <c r="AI187" s="33"/>
      <c r="AJ187" s="33"/>
      <c r="AK187" s="33"/>
      <c r="AL187" s="33"/>
      <c r="AM187" s="33"/>
      <c r="AN187" s="33"/>
      <c r="AO187" s="33"/>
      <c r="AP187" s="33"/>
      <c r="AQ187" s="33"/>
      <c r="AR187" s="33"/>
      <c r="AS187" s="33"/>
      <c r="AT187" s="33"/>
      <c r="AU187" s="33"/>
      <c r="AV187" s="33"/>
      <c r="AW187" s="33"/>
      <c r="AX187" s="33"/>
      <c r="AY187" s="33"/>
      <c r="AZ187" s="33"/>
      <c r="BA187" s="33"/>
    </row>
    <row r="188" spans="1:54" ht="23.25" hidden="1" customHeight="1" x14ac:dyDescent="0.25">
      <c r="A188" s="86">
        <v>187</v>
      </c>
      <c r="B188" s="86" t="s">
        <v>13</v>
      </c>
      <c r="C188" s="86" t="s">
        <v>17</v>
      </c>
      <c r="D188" s="86" t="s">
        <v>18</v>
      </c>
      <c r="E188" s="86" t="s">
        <v>272</v>
      </c>
      <c r="F188" s="92">
        <v>0.03</v>
      </c>
      <c r="G188" s="93">
        <v>100</v>
      </c>
      <c r="H188" s="93">
        <f t="shared" ref="H188:H251" si="52">$G$385</f>
        <v>6</v>
      </c>
      <c r="I188" s="93">
        <f t="shared" si="34"/>
        <v>60</v>
      </c>
      <c r="J188" s="94">
        <v>0.5</v>
      </c>
      <c r="K188" s="94">
        <v>0.01</v>
      </c>
      <c r="L188" s="95">
        <v>0.8</v>
      </c>
      <c r="M188" s="86">
        <f t="shared" ref="M188:M251" si="53">$H$385</f>
        <v>5</v>
      </c>
      <c r="N188" s="86">
        <f t="shared" si="49"/>
        <v>6</v>
      </c>
      <c r="O188" s="86">
        <f t="shared" si="50"/>
        <v>8</v>
      </c>
      <c r="P188" s="95">
        <v>0.7</v>
      </c>
      <c r="Q188" s="86">
        <v>20</v>
      </c>
      <c r="R188" s="86">
        <v>20</v>
      </c>
      <c r="S188" s="86">
        <v>282.49915036539318</v>
      </c>
      <c r="T188" s="87">
        <f t="shared" si="35"/>
        <v>141.24957518269659</v>
      </c>
      <c r="U188" s="86">
        <f t="shared" si="36"/>
        <v>279.67415886173922</v>
      </c>
      <c r="V188" s="88">
        <f t="shared" si="37"/>
        <v>138.42458367904263</v>
      </c>
      <c r="W188" s="86">
        <f t="shared" si="38"/>
        <v>2</v>
      </c>
      <c r="X188" s="88">
        <f t="shared" si="39"/>
        <v>110.73966694323411</v>
      </c>
      <c r="Y188" s="86">
        <f t="shared" si="40"/>
        <v>1.4</v>
      </c>
      <c r="Z188" s="86">
        <f t="shared" si="41"/>
        <v>61.313868613138695</v>
      </c>
      <c r="AA188" s="86">
        <f t="shared" si="42"/>
        <v>0.77514605586086893</v>
      </c>
      <c r="AB188" s="88">
        <f t="shared" si="43"/>
        <v>60.000000000000014</v>
      </c>
      <c r="AC188" s="87">
        <f t="shared" si="44"/>
        <v>1.0000000000000002</v>
      </c>
      <c r="AD188" s="89">
        <f t="shared" si="45"/>
        <v>2.8249915036539317</v>
      </c>
      <c r="AE188" s="32"/>
      <c r="AF188" s="32"/>
      <c r="AG188" s="82">
        <v>-1</v>
      </c>
      <c r="AH188" s="82">
        <f t="shared" si="51"/>
        <v>2</v>
      </c>
      <c r="AI188" s="33"/>
      <c r="AJ188" s="33"/>
      <c r="AK188" s="33"/>
      <c r="AL188" s="33"/>
      <c r="AM188" s="33"/>
      <c r="AN188" s="33"/>
      <c r="AO188" s="33"/>
      <c r="AP188" s="33"/>
      <c r="AQ188" s="33"/>
      <c r="AR188" s="33"/>
      <c r="AS188" s="33"/>
      <c r="AT188" s="33"/>
      <c r="AU188" s="33"/>
      <c r="AV188" s="33"/>
      <c r="AW188" s="33"/>
      <c r="AX188" s="33"/>
      <c r="AY188" s="33"/>
      <c r="AZ188" s="33"/>
      <c r="BA188" s="33"/>
    </row>
    <row r="189" spans="1:54" ht="23.25" hidden="1" customHeight="1" x14ac:dyDescent="0.25">
      <c r="A189" s="86">
        <v>188</v>
      </c>
      <c r="B189" s="86" t="s">
        <v>13</v>
      </c>
      <c r="C189" s="86" t="s">
        <v>19</v>
      </c>
      <c r="D189" s="86" t="s">
        <v>20</v>
      </c>
      <c r="E189" s="86" t="s">
        <v>272</v>
      </c>
      <c r="F189" s="92">
        <v>0.03</v>
      </c>
      <c r="G189" s="93">
        <v>100</v>
      </c>
      <c r="H189" s="93">
        <f t="shared" si="52"/>
        <v>6</v>
      </c>
      <c r="I189" s="93">
        <f t="shared" si="34"/>
        <v>60</v>
      </c>
      <c r="J189" s="94">
        <v>0.5</v>
      </c>
      <c r="K189" s="94">
        <v>0.01</v>
      </c>
      <c r="L189" s="95">
        <v>0.8</v>
      </c>
      <c r="M189" s="86">
        <f t="shared" si="53"/>
        <v>5</v>
      </c>
      <c r="N189" s="86">
        <f t="shared" si="49"/>
        <v>5</v>
      </c>
      <c r="O189" s="86">
        <f t="shared" si="50"/>
        <v>7</v>
      </c>
      <c r="P189" s="95">
        <v>0.7</v>
      </c>
      <c r="Q189" s="86">
        <v>20</v>
      </c>
      <c r="R189" s="86">
        <v>20</v>
      </c>
      <c r="S189" s="86">
        <v>314.65352520373051</v>
      </c>
      <c r="T189" s="87">
        <f t="shared" si="35"/>
        <v>157.32676260186525</v>
      </c>
      <c r="U189" s="86">
        <f t="shared" si="36"/>
        <v>311.50698995169319</v>
      </c>
      <c r="V189" s="88">
        <f t="shared" si="37"/>
        <v>154.18022734982793</v>
      </c>
      <c r="W189" s="86">
        <f t="shared" si="38"/>
        <v>2</v>
      </c>
      <c r="X189" s="88">
        <f t="shared" si="39"/>
        <v>123.34418187986235</v>
      </c>
      <c r="Y189" s="86">
        <f t="shared" si="40"/>
        <v>1.4</v>
      </c>
      <c r="Z189" s="86">
        <f t="shared" si="41"/>
        <v>68.292682926829258</v>
      </c>
      <c r="AA189" s="86">
        <f t="shared" si="42"/>
        <v>0.77514605586086893</v>
      </c>
      <c r="AB189" s="88">
        <f t="shared" si="43"/>
        <v>59.999999999999993</v>
      </c>
      <c r="AC189" s="87">
        <f t="shared" si="44"/>
        <v>0.99999999999999989</v>
      </c>
      <c r="AD189" s="89">
        <f t="shared" si="45"/>
        <v>3.1465352520373049</v>
      </c>
      <c r="AE189" s="32"/>
      <c r="AF189" s="32"/>
      <c r="AG189" s="82">
        <v>0</v>
      </c>
      <c r="AH189" s="82">
        <f t="shared" si="51"/>
        <v>2</v>
      </c>
      <c r="AI189" s="33"/>
      <c r="AJ189" s="33"/>
      <c r="AK189" s="33"/>
      <c r="AL189" s="33"/>
      <c r="AM189" s="33"/>
      <c r="AN189" s="33"/>
      <c r="AO189" s="33"/>
      <c r="AP189" s="33"/>
      <c r="AQ189" s="33"/>
      <c r="AR189" s="33"/>
      <c r="AS189" s="33"/>
      <c r="AT189" s="33"/>
      <c r="AU189" s="33"/>
      <c r="AV189" s="33"/>
      <c r="AW189" s="33"/>
      <c r="AX189" s="33"/>
      <c r="AY189" s="33"/>
      <c r="AZ189" s="33"/>
      <c r="BA189" s="33"/>
    </row>
    <row r="190" spans="1:54" ht="23.25" hidden="1" customHeight="1" x14ac:dyDescent="0.25">
      <c r="A190" s="86">
        <v>189</v>
      </c>
      <c r="B190" s="86" t="s">
        <v>13</v>
      </c>
      <c r="C190" s="86" t="s">
        <v>221</v>
      </c>
      <c r="D190" s="86" t="s">
        <v>222</v>
      </c>
      <c r="E190" s="86" t="s">
        <v>272</v>
      </c>
      <c r="F190" s="92">
        <v>0.03</v>
      </c>
      <c r="G190" s="93">
        <v>100</v>
      </c>
      <c r="H190" s="93">
        <f t="shared" si="52"/>
        <v>6</v>
      </c>
      <c r="I190" s="93">
        <f t="shared" si="34"/>
        <v>60</v>
      </c>
      <c r="J190" s="94">
        <v>0.5</v>
      </c>
      <c r="K190" s="94">
        <v>0.01</v>
      </c>
      <c r="L190" s="95">
        <v>0.8</v>
      </c>
      <c r="M190" s="86">
        <f t="shared" si="53"/>
        <v>5</v>
      </c>
      <c r="N190" s="86">
        <f t="shared" si="49"/>
        <v>6</v>
      </c>
      <c r="O190" s="86">
        <f t="shared" si="50"/>
        <v>8</v>
      </c>
      <c r="P190" s="95">
        <v>0.7</v>
      </c>
      <c r="Q190" s="86">
        <v>20</v>
      </c>
      <c r="R190" s="86">
        <v>20</v>
      </c>
      <c r="S190" s="86">
        <v>282.49915036539318</v>
      </c>
      <c r="T190" s="87">
        <f t="shared" si="35"/>
        <v>141.24957518269659</v>
      </c>
      <c r="U190" s="86">
        <f t="shared" si="36"/>
        <v>279.67415886173922</v>
      </c>
      <c r="V190" s="88">
        <f t="shared" si="37"/>
        <v>138.42458367904263</v>
      </c>
      <c r="W190" s="86">
        <f t="shared" si="38"/>
        <v>2</v>
      </c>
      <c r="X190" s="88">
        <f t="shared" si="39"/>
        <v>110.73966694323411</v>
      </c>
      <c r="Y190" s="86">
        <f t="shared" si="40"/>
        <v>1.4</v>
      </c>
      <c r="Z190" s="86">
        <f t="shared" si="41"/>
        <v>61.313868613138695</v>
      </c>
      <c r="AA190" s="86">
        <f t="shared" si="42"/>
        <v>0.77514605586086893</v>
      </c>
      <c r="AB190" s="88">
        <f t="shared" si="43"/>
        <v>60.000000000000014</v>
      </c>
      <c r="AC190" s="87">
        <f t="shared" si="44"/>
        <v>1.0000000000000002</v>
      </c>
      <c r="AD190" s="89">
        <f t="shared" si="45"/>
        <v>2.8249915036539317</v>
      </c>
      <c r="AE190" s="32"/>
      <c r="AF190" s="32"/>
      <c r="AG190" s="82">
        <v>-1</v>
      </c>
      <c r="AH190" s="82">
        <f t="shared" si="51"/>
        <v>2</v>
      </c>
      <c r="AI190" s="33"/>
      <c r="AJ190" s="33"/>
      <c r="AK190" s="33"/>
      <c r="AL190" s="33"/>
      <c r="AM190" s="33"/>
      <c r="AN190" s="33"/>
      <c r="AO190" s="33"/>
      <c r="AP190" s="33"/>
      <c r="AQ190" s="33"/>
      <c r="AR190" s="33"/>
      <c r="AS190" s="33"/>
      <c r="AT190" s="33"/>
      <c r="AU190" s="33"/>
      <c r="AV190" s="33"/>
      <c r="AW190" s="33"/>
      <c r="AX190" s="33"/>
      <c r="AY190" s="33"/>
      <c r="AZ190" s="33"/>
      <c r="BA190" s="33"/>
    </row>
    <row r="191" spans="1:54" ht="23.25" hidden="1" customHeight="1" x14ac:dyDescent="0.25">
      <c r="A191" s="86">
        <v>190</v>
      </c>
      <c r="B191" s="86" t="s">
        <v>13</v>
      </c>
      <c r="C191" s="86" t="s">
        <v>274</v>
      </c>
      <c r="D191" s="86" t="s">
        <v>300</v>
      </c>
      <c r="E191" s="86" t="s">
        <v>272</v>
      </c>
      <c r="F191" s="92">
        <v>0.03</v>
      </c>
      <c r="G191" s="93">
        <v>100</v>
      </c>
      <c r="H191" s="93">
        <f t="shared" si="52"/>
        <v>6</v>
      </c>
      <c r="I191" s="93">
        <f t="shared" si="34"/>
        <v>60</v>
      </c>
      <c r="J191" s="94">
        <v>0.5</v>
      </c>
      <c r="K191" s="94">
        <v>0.01</v>
      </c>
      <c r="L191" s="95">
        <v>0.8</v>
      </c>
      <c r="M191" s="86">
        <f t="shared" si="53"/>
        <v>5</v>
      </c>
      <c r="N191" s="86">
        <f t="shared" si="49"/>
        <v>4</v>
      </c>
      <c r="O191" s="86">
        <f t="shared" si="50"/>
        <v>6</v>
      </c>
      <c r="P191" s="95">
        <v>0.7</v>
      </c>
      <c r="Q191" s="86">
        <v>20</v>
      </c>
      <c r="R191" s="86">
        <v>20</v>
      </c>
      <c r="S191" s="86">
        <v>355.06773945008121</v>
      </c>
      <c r="T191" s="87">
        <f t="shared" si="35"/>
        <v>177.5338697250406</v>
      </c>
      <c r="U191" s="86">
        <f t="shared" si="36"/>
        <v>351.51706205558037</v>
      </c>
      <c r="V191" s="88">
        <f t="shared" si="37"/>
        <v>173.98319233053977</v>
      </c>
      <c r="W191" s="86">
        <f t="shared" si="38"/>
        <v>2</v>
      </c>
      <c r="X191" s="88">
        <f t="shared" si="39"/>
        <v>139.18655386443183</v>
      </c>
      <c r="Y191" s="86">
        <f t="shared" si="40"/>
        <v>1.4</v>
      </c>
      <c r="Z191" s="86">
        <f t="shared" si="41"/>
        <v>77.064220183486228</v>
      </c>
      <c r="AA191" s="86">
        <f t="shared" si="42"/>
        <v>0.77514605586086893</v>
      </c>
      <c r="AB191" s="88">
        <f t="shared" si="43"/>
        <v>59.999999999999986</v>
      </c>
      <c r="AC191" s="87">
        <f t="shared" si="44"/>
        <v>0.99999999999999978</v>
      </c>
      <c r="AD191" s="89">
        <f t="shared" si="45"/>
        <v>3.5506773945008119</v>
      </c>
      <c r="AE191" s="32"/>
      <c r="AF191" s="32"/>
      <c r="AG191" s="82">
        <v>1</v>
      </c>
      <c r="AH191" s="82">
        <f t="shared" si="51"/>
        <v>2</v>
      </c>
      <c r="AI191" s="33"/>
      <c r="AJ191" s="33"/>
      <c r="AK191" s="33"/>
      <c r="AL191" s="33"/>
      <c r="AM191" s="33"/>
      <c r="AN191" s="33"/>
      <c r="AO191" s="33"/>
      <c r="AP191" s="33"/>
      <c r="AQ191" s="33"/>
      <c r="AR191" s="33"/>
      <c r="AS191" s="33"/>
      <c r="AT191" s="33"/>
      <c r="AU191" s="33"/>
      <c r="AV191" s="33"/>
      <c r="AW191" s="33"/>
      <c r="AX191" s="33"/>
      <c r="AY191" s="33"/>
      <c r="AZ191" s="33"/>
      <c r="BA191" s="33"/>
    </row>
    <row r="192" spans="1:54" s="11" customFormat="1" ht="23.25" hidden="1" customHeight="1" x14ac:dyDescent="0.25">
      <c r="A192" s="86">
        <v>191</v>
      </c>
      <c r="B192" s="86" t="s">
        <v>13</v>
      </c>
      <c r="C192" s="86" t="s">
        <v>276</v>
      </c>
      <c r="D192" s="86" t="s">
        <v>301</v>
      </c>
      <c r="E192" s="86" t="s">
        <v>272</v>
      </c>
      <c r="F192" s="92">
        <v>0.03</v>
      </c>
      <c r="G192" s="93">
        <v>100</v>
      </c>
      <c r="H192" s="93">
        <f t="shared" si="52"/>
        <v>6</v>
      </c>
      <c r="I192" s="93">
        <f t="shared" si="34"/>
        <v>60</v>
      </c>
      <c r="J192" s="94">
        <v>0.5</v>
      </c>
      <c r="K192" s="94">
        <v>0.01</v>
      </c>
      <c r="L192" s="95">
        <v>0.8</v>
      </c>
      <c r="M192" s="86">
        <f t="shared" si="53"/>
        <v>5</v>
      </c>
      <c r="N192" s="86">
        <f t="shared" si="49"/>
        <v>4</v>
      </c>
      <c r="O192" s="86">
        <f t="shared" si="50"/>
        <v>6</v>
      </c>
      <c r="P192" s="95">
        <v>0.7</v>
      </c>
      <c r="Q192" s="86">
        <v>20</v>
      </c>
      <c r="R192" s="86">
        <v>20</v>
      </c>
      <c r="S192" s="86">
        <v>355.06773945008121</v>
      </c>
      <c r="T192" s="87">
        <f t="shared" si="35"/>
        <v>177.5338697250406</v>
      </c>
      <c r="U192" s="86">
        <f t="shared" si="36"/>
        <v>351.51706205558037</v>
      </c>
      <c r="V192" s="88">
        <f t="shared" si="37"/>
        <v>173.98319233053977</v>
      </c>
      <c r="W192" s="86">
        <f t="shared" si="38"/>
        <v>2</v>
      </c>
      <c r="X192" s="88">
        <f t="shared" si="39"/>
        <v>139.18655386443183</v>
      </c>
      <c r="Y192" s="86">
        <f t="shared" si="40"/>
        <v>1.4</v>
      </c>
      <c r="Z192" s="86">
        <f t="shared" si="41"/>
        <v>77.064220183486228</v>
      </c>
      <c r="AA192" s="86">
        <f t="shared" si="42"/>
        <v>0.77514605586086893</v>
      </c>
      <c r="AB192" s="88">
        <f t="shared" si="43"/>
        <v>59.999999999999986</v>
      </c>
      <c r="AC192" s="87">
        <f t="shared" si="44"/>
        <v>0.99999999999999978</v>
      </c>
      <c r="AD192" s="89">
        <f t="shared" si="45"/>
        <v>3.5506773945008119</v>
      </c>
      <c r="AE192" s="32"/>
      <c r="AF192" s="32"/>
      <c r="AG192" s="82">
        <v>1</v>
      </c>
      <c r="AH192" s="82">
        <f t="shared" si="51"/>
        <v>2</v>
      </c>
      <c r="AI192" s="33"/>
      <c r="AJ192" s="33"/>
      <c r="AK192" s="33"/>
      <c r="AL192" s="33"/>
      <c r="AM192" s="33"/>
      <c r="AN192" s="33"/>
      <c r="AO192" s="33"/>
      <c r="AP192" s="33"/>
      <c r="AQ192" s="33"/>
      <c r="AR192" s="33"/>
      <c r="AS192" s="33"/>
      <c r="AT192" s="33"/>
      <c r="AU192" s="33"/>
      <c r="AV192" s="33"/>
      <c r="AW192" s="33"/>
      <c r="AX192" s="33"/>
      <c r="AY192" s="33"/>
      <c r="AZ192" s="33"/>
      <c r="BA192" s="33"/>
      <c r="BB192" s="71"/>
    </row>
    <row r="193" spans="1:54" ht="23.25" hidden="1" customHeight="1" x14ac:dyDescent="0.25">
      <c r="A193" s="86">
        <v>192</v>
      </c>
      <c r="B193" s="86" t="s">
        <v>13</v>
      </c>
      <c r="C193" s="86" t="s">
        <v>21</v>
      </c>
      <c r="D193" s="86" t="s">
        <v>22</v>
      </c>
      <c r="E193" s="86" t="s">
        <v>272</v>
      </c>
      <c r="F193" s="92">
        <v>0.03</v>
      </c>
      <c r="G193" s="93">
        <v>100</v>
      </c>
      <c r="H193" s="93">
        <f t="shared" si="52"/>
        <v>6</v>
      </c>
      <c r="I193" s="93">
        <f t="shared" si="34"/>
        <v>60</v>
      </c>
      <c r="J193" s="94">
        <v>0.9</v>
      </c>
      <c r="K193" s="94">
        <v>0.01</v>
      </c>
      <c r="L193" s="95">
        <v>0.8</v>
      </c>
      <c r="M193" s="86">
        <f t="shared" si="53"/>
        <v>5</v>
      </c>
      <c r="N193" s="86">
        <f t="shared" si="49"/>
        <v>4</v>
      </c>
      <c r="O193" s="86">
        <f t="shared" si="50"/>
        <v>6</v>
      </c>
      <c r="P193" s="95">
        <v>0.7</v>
      </c>
      <c r="Q193" s="86">
        <v>20</v>
      </c>
      <c r="R193" s="86">
        <v>20</v>
      </c>
      <c r="S193" s="86">
        <v>245.61802828686498</v>
      </c>
      <c r="T193" s="87">
        <f t="shared" si="35"/>
        <v>24.561802828686492</v>
      </c>
      <c r="U193" s="86">
        <f t="shared" si="36"/>
        <v>243.16184800399634</v>
      </c>
      <c r="V193" s="88">
        <f t="shared" si="37"/>
        <v>218.60004517530984</v>
      </c>
      <c r="W193" s="86">
        <f t="shared" si="38"/>
        <v>2</v>
      </c>
      <c r="X193" s="88">
        <f t="shared" si="39"/>
        <v>174.88003614024788</v>
      </c>
      <c r="Y193" s="86">
        <f t="shared" si="40"/>
        <v>1.4</v>
      </c>
      <c r="Z193" s="86">
        <f t="shared" si="41"/>
        <v>96.826835902085264</v>
      </c>
      <c r="AA193" s="86">
        <f t="shared" si="42"/>
        <v>0.77514605586086893</v>
      </c>
      <c r="AB193" s="88">
        <f t="shared" si="43"/>
        <v>60.000000000000028</v>
      </c>
      <c r="AC193" s="87">
        <f t="shared" si="44"/>
        <v>1.0000000000000004</v>
      </c>
      <c r="AD193" s="89">
        <f t="shared" si="45"/>
        <v>2.4561802828686496</v>
      </c>
      <c r="AE193" s="32"/>
      <c r="AF193" s="32"/>
      <c r="AG193" s="82">
        <v>1</v>
      </c>
      <c r="AH193" s="82">
        <f t="shared" si="51"/>
        <v>2</v>
      </c>
      <c r="AI193" s="33"/>
      <c r="AJ193" s="33"/>
      <c r="AK193" s="33"/>
      <c r="AL193" s="33"/>
      <c r="AM193" s="33"/>
      <c r="AN193" s="33"/>
      <c r="AO193" s="33"/>
      <c r="AP193" s="33"/>
      <c r="AQ193" s="33"/>
      <c r="AR193" s="33"/>
      <c r="AS193" s="33"/>
      <c r="AT193" s="33"/>
      <c r="AU193" s="33"/>
      <c r="AV193" s="33"/>
      <c r="AW193" s="33"/>
      <c r="AX193" s="33"/>
      <c r="AY193" s="33"/>
      <c r="AZ193" s="33"/>
      <c r="BA193" s="33"/>
    </row>
    <row r="194" spans="1:54" ht="23.25" hidden="1" customHeight="1" x14ac:dyDescent="0.25">
      <c r="A194" s="86">
        <v>193</v>
      </c>
      <c r="B194" s="86" t="s">
        <v>13</v>
      </c>
      <c r="C194" s="86" t="s">
        <v>23</v>
      </c>
      <c r="D194" s="86" t="s">
        <v>24</v>
      </c>
      <c r="E194" s="86" t="s">
        <v>272</v>
      </c>
      <c r="F194" s="92">
        <v>0.03</v>
      </c>
      <c r="G194" s="93">
        <v>100</v>
      </c>
      <c r="H194" s="93">
        <f t="shared" si="52"/>
        <v>6</v>
      </c>
      <c r="I194" s="93">
        <f t="shared" ref="I194:I257" si="54">G194*(H194/10)</f>
        <v>60</v>
      </c>
      <c r="J194" s="94">
        <v>0.5</v>
      </c>
      <c r="K194" s="94">
        <v>0.01</v>
      </c>
      <c r="L194" s="95">
        <v>0.8</v>
      </c>
      <c r="M194" s="86">
        <f t="shared" si="53"/>
        <v>5</v>
      </c>
      <c r="N194" s="86">
        <f t="shared" si="49"/>
        <v>6</v>
      </c>
      <c r="O194" s="86">
        <f t="shared" si="50"/>
        <v>8</v>
      </c>
      <c r="P194" s="95">
        <v>0.7</v>
      </c>
      <c r="Q194" s="86">
        <v>20</v>
      </c>
      <c r="R194" s="86">
        <v>20</v>
      </c>
      <c r="S194" s="86">
        <v>282.49915036539318</v>
      </c>
      <c r="T194" s="87">
        <f t="shared" ref="T194:T257" si="55">S194*(1-J194)</f>
        <v>141.24957518269659</v>
      </c>
      <c r="U194" s="86">
        <f t="shared" ref="U194:U257" si="56">S194*(1-K194)</f>
        <v>279.67415886173922</v>
      </c>
      <c r="V194" s="88">
        <f t="shared" ref="V194:V257" si="57">U194-T194</f>
        <v>138.42458367904263</v>
      </c>
      <c r="W194" s="86">
        <f t="shared" ref="W194:W257" si="58">O194-N194</f>
        <v>2</v>
      </c>
      <c r="X194" s="88">
        <f t="shared" ref="X194:X257" si="59">V194*L194</f>
        <v>110.73966694323411</v>
      </c>
      <c r="Y194" s="86">
        <f t="shared" ref="Y194:Y257" si="60">W194*P194</f>
        <v>1.4</v>
      </c>
      <c r="Z194" s="86">
        <f t="shared" ref="Z194:Z257" si="61">(X194/(1+F194)^Q194)</f>
        <v>61.313868613138695</v>
      </c>
      <c r="AA194" s="86">
        <f t="shared" ref="AA194:AA257" si="62">(Y194/(1+F194)^R194)</f>
        <v>0.77514605586086893</v>
      </c>
      <c r="AB194" s="88">
        <f t="shared" ref="AB194:AB257" si="63">((AA194/10)*T194)+((O194/10)*Z194)</f>
        <v>60.000000000000014</v>
      </c>
      <c r="AC194" s="87">
        <f t="shared" ref="AC194:AC257" si="64">AB194/I194</f>
        <v>1.0000000000000002</v>
      </c>
      <c r="AD194" s="89">
        <f t="shared" ref="AD194:AD257" si="65">S194/100</f>
        <v>2.8249915036539317</v>
      </c>
      <c r="AE194" s="32"/>
      <c r="AF194" s="32"/>
      <c r="AG194" s="82">
        <v>-1</v>
      </c>
      <c r="AH194" s="82">
        <f t="shared" si="51"/>
        <v>2</v>
      </c>
      <c r="AI194" s="33"/>
      <c r="AJ194" s="33"/>
      <c r="AK194" s="33"/>
      <c r="AL194" s="33"/>
      <c r="AM194" s="33"/>
      <c r="AN194" s="33"/>
      <c r="AO194" s="33"/>
      <c r="AP194" s="33"/>
      <c r="AQ194" s="33"/>
      <c r="AR194" s="33"/>
      <c r="AS194" s="33"/>
      <c r="AT194" s="33"/>
      <c r="AU194" s="33"/>
      <c r="AV194" s="33"/>
      <c r="AW194" s="33"/>
      <c r="AX194" s="33"/>
      <c r="AY194" s="33"/>
      <c r="AZ194" s="33"/>
      <c r="BA194" s="33"/>
    </row>
    <row r="195" spans="1:54" ht="23.25" hidden="1" customHeight="1" x14ac:dyDescent="0.25">
      <c r="A195" s="86">
        <v>194</v>
      </c>
      <c r="B195" s="86" t="s">
        <v>13</v>
      </c>
      <c r="C195" s="86" t="s">
        <v>25</v>
      </c>
      <c r="D195" s="86" t="s">
        <v>26</v>
      </c>
      <c r="E195" s="86" t="s">
        <v>272</v>
      </c>
      <c r="F195" s="92">
        <v>0.03</v>
      </c>
      <c r="G195" s="93">
        <v>100</v>
      </c>
      <c r="H195" s="93">
        <f t="shared" si="52"/>
        <v>6</v>
      </c>
      <c r="I195" s="93">
        <f t="shared" si="54"/>
        <v>60</v>
      </c>
      <c r="J195" s="94">
        <v>0.9</v>
      </c>
      <c r="K195" s="94">
        <v>0.01</v>
      </c>
      <c r="L195" s="95">
        <v>0.8</v>
      </c>
      <c r="M195" s="86">
        <f t="shared" si="53"/>
        <v>5</v>
      </c>
      <c r="N195" s="86">
        <f t="shared" ref="N195:N258" si="66">M195-AG195</f>
        <v>4</v>
      </c>
      <c r="O195" s="86">
        <f t="shared" ref="O195:O258" si="67">N195+AH195</f>
        <v>6</v>
      </c>
      <c r="P195" s="95">
        <v>0.7</v>
      </c>
      <c r="Q195" s="86">
        <v>20</v>
      </c>
      <c r="R195" s="86">
        <v>20</v>
      </c>
      <c r="S195" s="86">
        <v>245.61802828686498</v>
      </c>
      <c r="T195" s="87">
        <f t="shared" si="55"/>
        <v>24.561802828686492</v>
      </c>
      <c r="U195" s="86">
        <f t="shared" si="56"/>
        <v>243.16184800399634</v>
      </c>
      <c r="V195" s="88">
        <f t="shared" si="57"/>
        <v>218.60004517530984</v>
      </c>
      <c r="W195" s="86">
        <f t="shared" si="58"/>
        <v>2</v>
      </c>
      <c r="X195" s="88">
        <f t="shared" si="59"/>
        <v>174.88003614024788</v>
      </c>
      <c r="Y195" s="86">
        <f t="shared" si="60"/>
        <v>1.4</v>
      </c>
      <c r="Z195" s="86">
        <f t="shared" si="61"/>
        <v>96.826835902085264</v>
      </c>
      <c r="AA195" s="86">
        <f t="shared" si="62"/>
        <v>0.77514605586086893</v>
      </c>
      <c r="AB195" s="88">
        <f t="shared" si="63"/>
        <v>60.000000000000028</v>
      </c>
      <c r="AC195" s="87">
        <f t="shared" si="64"/>
        <v>1.0000000000000004</v>
      </c>
      <c r="AD195" s="89">
        <f t="shared" si="65"/>
        <v>2.4561802828686496</v>
      </c>
      <c r="AE195" s="32"/>
      <c r="AF195" s="32"/>
      <c r="AG195" s="82">
        <v>1</v>
      </c>
      <c r="AH195" s="82">
        <f t="shared" si="51"/>
        <v>2</v>
      </c>
      <c r="AI195" s="33"/>
      <c r="AJ195" s="33"/>
      <c r="AK195" s="33"/>
      <c r="AL195" s="33"/>
      <c r="AM195" s="33"/>
      <c r="AN195" s="33"/>
      <c r="AO195" s="33"/>
      <c r="AP195" s="33"/>
      <c r="AQ195" s="33"/>
      <c r="AR195" s="33"/>
      <c r="AS195" s="33"/>
      <c r="AT195" s="33"/>
      <c r="AU195" s="33"/>
      <c r="AV195" s="33"/>
      <c r="AW195" s="33"/>
      <c r="AX195" s="33"/>
      <c r="AY195" s="33"/>
      <c r="AZ195" s="33"/>
      <c r="BA195" s="33"/>
    </row>
    <row r="196" spans="1:54" ht="23.25" hidden="1" customHeight="1" x14ac:dyDescent="0.25">
      <c r="A196" s="86">
        <v>195</v>
      </c>
      <c r="B196" s="86" t="s">
        <v>13</v>
      </c>
      <c r="C196" s="86" t="s">
        <v>227</v>
      </c>
      <c r="D196" s="86" t="s">
        <v>228</v>
      </c>
      <c r="E196" s="86" t="s">
        <v>272</v>
      </c>
      <c r="F196" s="92">
        <v>0.03</v>
      </c>
      <c r="G196" s="93">
        <v>100</v>
      </c>
      <c r="H196" s="93">
        <f t="shared" si="52"/>
        <v>6</v>
      </c>
      <c r="I196" s="93">
        <f t="shared" si="54"/>
        <v>60</v>
      </c>
      <c r="J196" s="94">
        <v>0.5</v>
      </c>
      <c r="K196" s="94">
        <v>0.01</v>
      </c>
      <c r="L196" s="95">
        <v>0.8</v>
      </c>
      <c r="M196" s="86">
        <f t="shared" si="53"/>
        <v>5</v>
      </c>
      <c r="N196" s="86">
        <f t="shared" si="66"/>
        <v>6</v>
      </c>
      <c r="O196" s="86">
        <f t="shared" si="67"/>
        <v>8</v>
      </c>
      <c r="P196" s="95">
        <v>0.7</v>
      </c>
      <c r="Q196" s="86">
        <v>20</v>
      </c>
      <c r="R196" s="86">
        <v>20</v>
      </c>
      <c r="S196" s="86">
        <v>282.49915036539318</v>
      </c>
      <c r="T196" s="87">
        <f t="shared" si="55"/>
        <v>141.24957518269659</v>
      </c>
      <c r="U196" s="86">
        <f t="shared" si="56"/>
        <v>279.67415886173922</v>
      </c>
      <c r="V196" s="88">
        <f t="shared" si="57"/>
        <v>138.42458367904263</v>
      </c>
      <c r="W196" s="86">
        <f t="shared" si="58"/>
        <v>2</v>
      </c>
      <c r="X196" s="88">
        <f t="shared" si="59"/>
        <v>110.73966694323411</v>
      </c>
      <c r="Y196" s="86">
        <f t="shared" si="60"/>
        <v>1.4</v>
      </c>
      <c r="Z196" s="86">
        <f t="shared" si="61"/>
        <v>61.313868613138695</v>
      </c>
      <c r="AA196" s="86">
        <f t="shared" si="62"/>
        <v>0.77514605586086893</v>
      </c>
      <c r="AB196" s="88">
        <f t="shared" si="63"/>
        <v>60.000000000000014</v>
      </c>
      <c r="AC196" s="87">
        <f t="shared" si="64"/>
        <v>1.0000000000000002</v>
      </c>
      <c r="AD196" s="89">
        <f t="shared" si="65"/>
        <v>2.8249915036539317</v>
      </c>
      <c r="AE196" s="32"/>
      <c r="AF196" s="32"/>
      <c r="AG196" s="82">
        <v>-1</v>
      </c>
      <c r="AH196" s="82">
        <f t="shared" si="51"/>
        <v>2</v>
      </c>
      <c r="AI196" s="33"/>
      <c r="AJ196" s="33"/>
      <c r="AK196" s="33"/>
      <c r="AL196" s="33"/>
      <c r="AM196" s="33"/>
      <c r="AN196" s="33"/>
      <c r="AO196" s="33"/>
      <c r="AP196" s="33"/>
      <c r="AQ196" s="33"/>
      <c r="AR196" s="33"/>
      <c r="AS196" s="33"/>
      <c r="AT196" s="33"/>
      <c r="AU196" s="33"/>
      <c r="AV196" s="33"/>
      <c r="AW196" s="33"/>
      <c r="AX196" s="33"/>
      <c r="AY196" s="33"/>
      <c r="AZ196" s="33"/>
      <c r="BA196" s="33"/>
    </row>
    <row r="197" spans="1:54" ht="23.25" hidden="1" customHeight="1" x14ac:dyDescent="0.25">
      <c r="A197" s="86">
        <v>196</v>
      </c>
      <c r="B197" s="86" t="s">
        <v>13</v>
      </c>
      <c r="C197" s="86" t="s">
        <v>230</v>
      </c>
      <c r="D197" s="86" t="s">
        <v>231</v>
      </c>
      <c r="E197" s="86" t="s">
        <v>272</v>
      </c>
      <c r="F197" s="92">
        <v>0.03</v>
      </c>
      <c r="G197" s="93">
        <v>100</v>
      </c>
      <c r="H197" s="93">
        <f t="shared" si="52"/>
        <v>6</v>
      </c>
      <c r="I197" s="93">
        <f t="shared" si="54"/>
        <v>60</v>
      </c>
      <c r="J197" s="94">
        <v>0.5</v>
      </c>
      <c r="K197" s="94">
        <v>0.01</v>
      </c>
      <c r="L197" s="95">
        <v>0.8</v>
      </c>
      <c r="M197" s="86">
        <f t="shared" si="53"/>
        <v>5</v>
      </c>
      <c r="N197" s="86">
        <f t="shared" si="66"/>
        <v>6</v>
      </c>
      <c r="O197" s="86">
        <f t="shared" si="67"/>
        <v>8</v>
      </c>
      <c r="P197" s="95">
        <v>0.7</v>
      </c>
      <c r="Q197" s="86">
        <v>20</v>
      </c>
      <c r="R197" s="86">
        <v>20</v>
      </c>
      <c r="S197" s="86">
        <v>282.49915036539318</v>
      </c>
      <c r="T197" s="87">
        <f t="shared" si="55"/>
        <v>141.24957518269659</v>
      </c>
      <c r="U197" s="86">
        <f t="shared" si="56"/>
        <v>279.67415886173922</v>
      </c>
      <c r="V197" s="88">
        <f t="shared" si="57"/>
        <v>138.42458367904263</v>
      </c>
      <c r="W197" s="86">
        <f t="shared" si="58"/>
        <v>2</v>
      </c>
      <c r="X197" s="88">
        <f t="shared" si="59"/>
        <v>110.73966694323411</v>
      </c>
      <c r="Y197" s="86">
        <f t="shared" si="60"/>
        <v>1.4</v>
      </c>
      <c r="Z197" s="86">
        <f t="shared" si="61"/>
        <v>61.313868613138695</v>
      </c>
      <c r="AA197" s="86">
        <f t="shared" si="62"/>
        <v>0.77514605586086893</v>
      </c>
      <c r="AB197" s="88">
        <f t="shared" si="63"/>
        <v>60.000000000000014</v>
      </c>
      <c r="AC197" s="87">
        <f t="shared" si="64"/>
        <v>1.0000000000000002</v>
      </c>
      <c r="AD197" s="89">
        <f t="shared" si="65"/>
        <v>2.8249915036539317</v>
      </c>
      <c r="AE197" s="32"/>
      <c r="AF197" s="32"/>
      <c r="AG197" s="82">
        <v>-1</v>
      </c>
      <c r="AH197" s="82">
        <f t="shared" si="51"/>
        <v>2</v>
      </c>
      <c r="AI197" s="33"/>
      <c r="AJ197" s="33"/>
      <c r="AK197" s="33"/>
      <c r="AL197" s="33"/>
      <c r="AM197" s="33"/>
      <c r="AN197" s="33"/>
      <c r="AO197" s="33"/>
      <c r="AP197" s="33"/>
      <c r="AQ197" s="33"/>
      <c r="AR197" s="33"/>
      <c r="AS197" s="33"/>
      <c r="AT197" s="33"/>
      <c r="AU197" s="33"/>
      <c r="AV197" s="33"/>
      <c r="AW197" s="33"/>
      <c r="AX197" s="33"/>
      <c r="AY197" s="33"/>
      <c r="AZ197" s="33"/>
      <c r="BA197" s="33"/>
    </row>
    <row r="198" spans="1:54" ht="23.25" hidden="1" customHeight="1" x14ac:dyDescent="0.25">
      <c r="A198" s="86">
        <v>197</v>
      </c>
      <c r="B198" s="86" t="s">
        <v>13</v>
      </c>
      <c r="C198" s="86" t="s">
        <v>27</v>
      </c>
      <c r="D198" s="86" t="s">
        <v>28</v>
      </c>
      <c r="E198" s="86" t="s">
        <v>272</v>
      </c>
      <c r="F198" s="92">
        <v>0.03</v>
      </c>
      <c r="G198" s="93">
        <v>100</v>
      </c>
      <c r="H198" s="93">
        <f t="shared" si="52"/>
        <v>6</v>
      </c>
      <c r="I198" s="93">
        <f t="shared" si="54"/>
        <v>60</v>
      </c>
      <c r="J198" s="94">
        <v>0.9</v>
      </c>
      <c r="K198" s="94">
        <v>0.01</v>
      </c>
      <c r="L198" s="95">
        <v>0.8</v>
      </c>
      <c r="M198" s="86">
        <f t="shared" si="53"/>
        <v>5</v>
      </c>
      <c r="N198" s="86">
        <f t="shared" si="66"/>
        <v>5</v>
      </c>
      <c r="O198" s="86">
        <f t="shared" si="67"/>
        <v>7</v>
      </c>
      <c r="P198" s="95">
        <v>0.7</v>
      </c>
      <c r="Q198" s="86">
        <v>20</v>
      </c>
      <c r="R198" s="86">
        <v>20</v>
      </c>
      <c r="S198" s="86">
        <v>211.61232977966179</v>
      </c>
      <c r="T198" s="87">
        <f t="shared" si="55"/>
        <v>21.161232977966176</v>
      </c>
      <c r="U198" s="86">
        <f t="shared" si="56"/>
        <v>209.49620648186516</v>
      </c>
      <c r="V198" s="88">
        <f t="shared" si="57"/>
        <v>188.33497350389899</v>
      </c>
      <c r="W198" s="86">
        <f t="shared" si="58"/>
        <v>2</v>
      </c>
      <c r="X198" s="88">
        <f t="shared" si="59"/>
        <v>150.66797880311921</v>
      </c>
      <c r="Y198" s="86">
        <f t="shared" si="60"/>
        <v>1.4</v>
      </c>
      <c r="Z198" s="86">
        <f t="shared" si="61"/>
        <v>83.421206795547761</v>
      </c>
      <c r="AA198" s="86">
        <f t="shared" si="62"/>
        <v>0.77514605586086893</v>
      </c>
      <c r="AB198" s="88">
        <f t="shared" si="63"/>
        <v>60.03514938488577</v>
      </c>
      <c r="AC198" s="87">
        <f t="shared" si="64"/>
        <v>1.0005858230814295</v>
      </c>
      <c r="AD198" s="89">
        <f t="shared" si="65"/>
        <v>2.116123297796618</v>
      </c>
      <c r="AE198" s="32"/>
      <c r="AF198" s="32"/>
      <c r="AG198" s="82">
        <v>0</v>
      </c>
      <c r="AH198" s="82">
        <f t="shared" si="51"/>
        <v>2</v>
      </c>
      <c r="AI198" s="33"/>
      <c r="AJ198" s="33"/>
      <c r="AK198" s="33"/>
      <c r="AL198" s="33"/>
      <c r="AM198" s="33"/>
      <c r="AN198" s="33"/>
      <c r="AO198" s="33"/>
      <c r="AP198" s="33"/>
      <c r="AQ198" s="33"/>
      <c r="AR198" s="33"/>
      <c r="AS198" s="33"/>
      <c r="AT198" s="33"/>
      <c r="AU198" s="33"/>
      <c r="AV198" s="33"/>
      <c r="AW198" s="33"/>
      <c r="AX198" s="33"/>
      <c r="AY198" s="33"/>
      <c r="AZ198" s="33"/>
      <c r="BA198" s="33"/>
    </row>
    <row r="199" spans="1:54" ht="23.25" hidden="1" customHeight="1" x14ac:dyDescent="0.25">
      <c r="A199" s="86">
        <v>198</v>
      </c>
      <c r="B199" s="86" t="s">
        <v>13</v>
      </c>
      <c r="C199" s="86" t="s">
        <v>30</v>
      </c>
      <c r="D199" s="86" t="s">
        <v>31</v>
      </c>
      <c r="E199" s="86" t="s">
        <v>272</v>
      </c>
      <c r="F199" s="92">
        <v>0.03</v>
      </c>
      <c r="G199" s="93">
        <v>100</v>
      </c>
      <c r="H199" s="93">
        <f t="shared" si="52"/>
        <v>6</v>
      </c>
      <c r="I199" s="93">
        <f t="shared" si="54"/>
        <v>60</v>
      </c>
      <c r="J199" s="94">
        <v>0.5</v>
      </c>
      <c r="K199" s="94">
        <v>0.01</v>
      </c>
      <c r="L199" s="95">
        <v>0.8</v>
      </c>
      <c r="M199" s="86">
        <f t="shared" si="53"/>
        <v>5</v>
      </c>
      <c r="N199" s="86">
        <f t="shared" si="66"/>
        <v>4</v>
      </c>
      <c r="O199" s="86">
        <f t="shared" si="67"/>
        <v>6</v>
      </c>
      <c r="P199" s="95">
        <v>0.7</v>
      </c>
      <c r="Q199" s="86">
        <v>20</v>
      </c>
      <c r="R199" s="86">
        <v>20</v>
      </c>
      <c r="S199" s="86">
        <v>355.06773945008121</v>
      </c>
      <c r="T199" s="87">
        <f t="shared" si="55"/>
        <v>177.5338697250406</v>
      </c>
      <c r="U199" s="86">
        <f t="shared" si="56"/>
        <v>351.51706205558037</v>
      </c>
      <c r="V199" s="88">
        <f t="shared" si="57"/>
        <v>173.98319233053977</v>
      </c>
      <c r="W199" s="86">
        <f t="shared" si="58"/>
        <v>2</v>
      </c>
      <c r="X199" s="88">
        <f t="shared" si="59"/>
        <v>139.18655386443183</v>
      </c>
      <c r="Y199" s="86">
        <f t="shared" si="60"/>
        <v>1.4</v>
      </c>
      <c r="Z199" s="86">
        <f t="shared" si="61"/>
        <v>77.064220183486228</v>
      </c>
      <c r="AA199" s="86">
        <f t="shared" si="62"/>
        <v>0.77514605586086893</v>
      </c>
      <c r="AB199" s="88">
        <f t="shared" si="63"/>
        <v>59.999999999999986</v>
      </c>
      <c r="AC199" s="87">
        <f t="shared" si="64"/>
        <v>0.99999999999999978</v>
      </c>
      <c r="AD199" s="89">
        <f t="shared" si="65"/>
        <v>3.5506773945008119</v>
      </c>
      <c r="AE199" s="32"/>
      <c r="AF199" s="32"/>
      <c r="AG199" s="82">
        <v>1</v>
      </c>
      <c r="AH199" s="82">
        <f t="shared" si="51"/>
        <v>2</v>
      </c>
      <c r="AI199" s="33"/>
      <c r="AJ199" s="33"/>
      <c r="AK199" s="33"/>
      <c r="AL199" s="33"/>
      <c r="AM199" s="33"/>
      <c r="AN199" s="33"/>
      <c r="AO199" s="33"/>
      <c r="AP199" s="33"/>
      <c r="AQ199" s="33"/>
      <c r="AR199" s="33"/>
      <c r="AS199" s="33"/>
      <c r="AT199" s="33"/>
      <c r="AU199" s="33"/>
      <c r="AV199" s="33"/>
      <c r="AW199" s="33"/>
      <c r="AX199" s="33"/>
      <c r="AY199" s="33"/>
      <c r="AZ199" s="33"/>
      <c r="BA199" s="33"/>
    </row>
    <row r="200" spans="1:54" ht="23.25" hidden="1" customHeight="1" x14ac:dyDescent="0.25">
      <c r="A200" s="86">
        <v>199</v>
      </c>
      <c r="B200" s="86" t="s">
        <v>13</v>
      </c>
      <c r="C200" s="86" t="s">
        <v>234</v>
      </c>
      <c r="D200" s="86" t="s">
        <v>235</v>
      </c>
      <c r="E200" s="86" t="s">
        <v>272</v>
      </c>
      <c r="F200" s="92">
        <v>0.03</v>
      </c>
      <c r="G200" s="93">
        <v>100</v>
      </c>
      <c r="H200" s="93">
        <f t="shared" si="52"/>
        <v>6</v>
      </c>
      <c r="I200" s="93">
        <f t="shared" si="54"/>
        <v>60</v>
      </c>
      <c r="J200" s="94">
        <v>0.1</v>
      </c>
      <c r="K200" s="94">
        <v>0.01</v>
      </c>
      <c r="L200" s="95">
        <v>0.8</v>
      </c>
      <c r="M200" s="86">
        <f t="shared" si="53"/>
        <v>5</v>
      </c>
      <c r="N200" s="86">
        <f t="shared" si="66"/>
        <v>6</v>
      </c>
      <c r="O200" s="86">
        <f t="shared" si="67"/>
        <v>8</v>
      </c>
      <c r="P200" s="95">
        <v>0.7</v>
      </c>
      <c r="Q200" s="86">
        <v>20</v>
      </c>
      <c r="R200" s="86">
        <v>20</v>
      </c>
      <c r="S200" s="86">
        <v>590.23242963052746</v>
      </c>
      <c r="T200" s="87">
        <f t="shared" si="55"/>
        <v>531.20918666747468</v>
      </c>
      <c r="U200" s="86">
        <f t="shared" si="56"/>
        <v>584.33010533422214</v>
      </c>
      <c r="V200" s="88">
        <f t="shared" si="57"/>
        <v>53.120918666747457</v>
      </c>
      <c r="W200" s="86">
        <f t="shared" si="58"/>
        <v>2</v>
      </c>
      <c r="X200" s="88">
        <f t="shared" si="59"/>
        <v>42.496734933397967</v>
      </c>
      <c r="Y200" s="86">
        <f t="shared" si="60"/>
        <v>1.4</v>
      </c>
      <c r="Z200" s="86">
        <f t="shared" si="61"/>
        <v>23.529411764705888</v>
      </c>
      <c r="AA200" s="86">
        <f t="shared" si="62"/>
        <v>0.77514605586086893</v>
      </c>
      <c r="AB200" s="88">
        <f t="shared" si="63"/>
        <v>60.000000000000014</v>
      </c>
      <c r="AC200" s="87">
        <f t="shared" si="64"/>
        <v>1.0000000000000002</v>
      </c>
      <c r="AD200" s="89">
        <f t="shared" si="65"/>
        <v>5.9023242963052747</v>
      </c>
      <c r="AE200" s="32"/>
      <c r="AF200" s="32"/>
      <c r="AG200" s="82">
        <v>-1</v>
      </c>
      <c r="AH200" s="82">
        <f t="shared" si="51"/>
        <v>2</v>
      </c>
      <c r="AI200" s="33"/>
      <c r="AJ200" s="33"/>
      <c r="AK200" s="33"/>
      <c r="AL200" s="33"/>
      <c r="AM200" s="33"/>
      <c r="AN200" s="33"/>
      <c r="AO200" s="33"/>
      <c r="AP200" s="33"/>
      <c r="AQ200" s="33"/>
      <c r="AR200" s="33"/>
      <c r="AS200" s="33"/>
      <c r="AT200" s="33"/>
      <c r="AU200" s="33"/>
      <c r="AV200" s="33"/>
      <c r="AW200" s="33"/>
      <c r="AX200" s="33"/>
      <c r="AY200" s="33"/>
      <c r="AZ200" s="33"/>
      <c r="BA200" s="33"/>
    </row>
    <row r="201" spans="1:54" ht="23.25" hidden="1" customHeight="1" x14ac:dyDescent="0.25">
      <c r="A201" s="86">
        <v>200</v>
      </c>
      <c r="B201" s="86" t="s">
        <v>13</v>
      </c>
      <c r="C201" s="86" t="s">
        <v>33</v>
      </c>
      <c r="D201" s="86" t="s">
        <v>34</v>
      </c>
      <c r="E201" s="86" t="s">
        <v>272</v>
      </c>
      <c r="F201" s="92">
        <v>0.03</v>
      </c>
      <c r="G201" s="93">
        <v>100</v>
      </c>
      <c r="H201" s="93">
        <f t="shared" si="52"/>
        <v>6</v>
      </c>
      <c r="I201" s="93">
        <f t="shared" si="54"/>
        <v>60</v>
      </c>
      <c r="J201" s="94">
        <v>0.5</v>
      </c>
      <c r="K201" s="94">
        <v>0.01</v>
      </c>
      <c r="L201" s="95">
        <v>0.8</v>
      </c>
      <c r="M201" s="86">
        <f t="shared" si="53"/>
        <v>5</v>
      </c>
      <c r="N201" s="86">
        <f t="shared" si="66"/>
        <v>6</v>
      </c>
      <c r="O201" s="86">
        <f t="shared" si="67"/>
        <v>8</v>
      </c>
      <c r="P201" s="95">
        <v>0.7</v>
      </c>
      <c r="Q201" s="86">
        <v>20</v>
      </c>
      <c r="R201" s="86">
        <v>20</v>
      </c>
      <c r="S201" s="86">
        <v>282.49915036539318</v>
      </c>
      <c r="T201" s="87">
        <f t="shared" si="55"/>
        <v>141.24957518269659</v>
      </c>
      <c r="U201" s="86">
        <f t="shared" si="56"/>
        <v>279.67415886173922</v>
      </c>
      <c r="V201" s="88">
        <f t="shared" si="57"/>
        <v>138.42458367904263</v>
      </c>
      <c r="W201" s="86">
        <f t="shared" si="58"/>
        <v>2</v>
      </c>
      <c r="X201" s="88">
        <f t="shared" si="59"/>
        <v>110.73966694323411</v>
      </c>
      <c r="Y201" s="86">
        <f t="shared" si="60"/>
        <v>1.4</v>
      </c>
      <c r="Z201" s="86">
        <f t="shared" si="61"/>
        <v>61.313868613138695</v>
      </c>
      <c r="AA201" s="86">
        <f t="shared" si="62"/>
        <v>0.77514605586086893</v>
      </c>
      <c r="AB201" s="88">
        <f t="shared" si="63"/>
        <v>60.000000000000014</v>
      </c>
      <c r="AC201" s="87">
        <f t="shared" si="64"/>
        <v>1.0000000000000002</v>
      </c>
      <c r="AD201" s="89">
        <f t="shared" si="65"/>
        <v>2.8249915036539317</v>
      </c>
      <c r="AE201" s="32"/>
      <c r="AF201" s="32"/>
      <c r="AG201" s="82">
        <v>-1</v>
      </c>
      <c r="AH201" s="82">
        <f t="shared" si="51"/>
        <v>2</v>
      </c>
      <c r="AI201" s="33"/>
      <c r="AJ201" s="33"/>
      <c r="AK201" s="33"/>
      <c r="AL201" s="33"/>
      <c r="AM201" s="33"/>
      <c r="AN201" s="33"/>
      <c r="AO201" s="33"/>
      <c r="AP201" s="33"/>
      <c r="AQ201" s="33"/>
      <c r="AR201" s="33"/>
      <c r="AS201" s="33"/>
      <c r="AT201" s="33"/>
      <c r="AU201" s="33"/>
      <c r="AV201" s="33"/>
      <c r="AW201" s="33"/>
      <c r="AX201" s="33"/>
      <c r="AY201" s="33"/>
      <c r="AZ201" s="33"/>
      <c r="BA201" s="33"/>
    </row>
    <row r="202" spans="1:54" ht="23.25" hidden="1" customHeight="1" x14ac:dyDescent="0.25">
      <c r="A202" s="86">
        <v>201</v>
      </c>
      <c r="B202" s="86" t="s">
        <v>13</v>
      </c>
      <c r="C202" s="86" t="s">
        <v>36</v>
      </c>
      <c r="D202" s="86" t="s">
        <v>37</v>
      </c>
      <c r="E202" s="86" t="s">
        <v>272</v>
      </c>
      <c r="F202" s="92">
        <v>0.03</v>
      </c>
      <c r="G202" s="93">
        <v>100</v>
      </c>
      <c r="H202" s="93">
        <f t="shared" si="52"/>
        <v>6</v>
      </c>
      <c r="I202" s="93">
        <f t="shared" si="54"/>
        <v>60</v>
      </c>
      <c r="J202" s="94">
        <v>0.5</v>
      </c>
      <c r="K202" s="94">
        <v>0.01</v>
      </c>
      <c r="L202" s="95">
        <v>0.8</v>
      </c>
      <c r="M202" s="86">
        <f t="shared" si="53"/>
        <v>5</v>
      </c>
      <c r="N202" s="86">
        <f t="shared" si="66"/>
        <v>6</v>
      </c>
      <c r="O202" s="86">
        <f t="shared" si="67"/>
        <v>8</v>
      </c>
      <c r="P202" s="95">
        <v>0.7</v>
      </c>
      <c r="Q202" s="86">
        <v>20</v>
      </c>
      <c r="R202" s="86">
        <v>20</v>
      </c>
      <c r="S202" s="86">
        <v>282.49915036539318</v>
      </c>
      <c r="T202" s="87">
        <f t="shared" si="55"/>
        <v>141.24957518269659</v>
      </c>
      <c r="U202" s="86">
        <f t="shared" si="56"/>
        <v>279.67415886173922</v>
      </c>
      <c r="V202" s="88">
        <f t="shared" si="57"/>
        <v>138.42458367904263</v>
      </c>
      <c r="W202" s="86">
        <f t="shared" si="58"/>
        <v>2</v>
      </c>
      <c r="X202" s="88">
        <f t="shared" si="59"/>
        <v>110.73966694323411</v>
      </c>
      <c r="Y202" s="86">
        <f t="shared" si="60"/>
        <v>1.4</v>
      </c>
      <c r="Z202" s="86">
        <f t="shared" si="61"/>
        <v>61.313868613138695</v>
      </c>
      <c r="AA202" s="86">
        <f t="shared" si="62"/>
        <v>0.77514605586086893</v>
      </c>
      <c r="AB202" s="88">
        <f t="shared" si="63"/>
        <v>60.000000000000014</v>
      </c>
      <c r="AC202" s="87">
        <f t="shared" si="64"/>
        <v>1.0000000000000002</v>
      </c>
      <c r="AD202" s="89">
        <f t="shared" si="65"/>
        <v>2.8249915036539317</v>
      </c>
      <c r="AE202" s="32"/>
      <c r="AF202" s="32"/>
      <c r="AG202" s="82">
        <v>-1</v>
      </c>
      <c r="AH202" s="82">
        <f t="shared" si="51"/>
        <v>2</v>
      </c>
      <c r="AI202" s="33"/>
      <c r="AJ202" s="33"/>
      <c r="AK202" s="33"/>
      <c r="AL202" s="33"/>
      <c r="AM202" s="33"/>
      <c r="AN202" s="33"/>
      <c r="AO202" s="33"/>
      <c r="AP202" s="33"/>
      <c r="AQ202" s="33"/>
      <c r="AR202" s="33"/>
      <c r="AS202" s="33"/>
      <c r="AT202" s="33"/>
      <c r="AU202" s="33"/>
      <c r="AV202" s="33"/>
      <c r="AW202" s="33"/>
      <c r="AX202" s="33"/>
      <c r="AY202" s="33"/>
      <c r="AZ202" s="33"/>
      <c r="BA202" s="33"/>
    </row>
    <row r="203" spans="1:54" ht="23.25" hidden="1" customHeight="1" x14ac:dyDescent="0.25">
      <c r="A203" s="86">
        <v>202</v>
      </c>
      <c r="B203" s="86" t="s">
        <v>13</v>
      </c>
      <c r="C203" s="86" t="s">
        <v>39</v>
      </c>
      <c r="D203" s="86" t="s">
        <v>40</v>
      </c>
      <c r="E203" s="86" t="s">
        <v>272</v>
      </c>
      <c r="F203" s="92">
        <v>0.03</v>
      </c>
      <c r="G203" s="93">
        <v>100</v>
      </c>
      <c r="H203" s="93">
        <f t="shared" si="52"/>
        <v>6</v>
      </c>
      <c r="I203" s="93">
        <f t="shared" si="54"/>
        <v>60</v>
      </c>
      <c r="J203" s="94">
        <v>0.9</v>
      </c>
      <c r="K203" s="94">
        <v>0.01</v>
      </c>
      <c r="L203" s="95">
        <v>0.8</v>
      </c>
      <c r="M203" s="86">
        <f t="shared" si="53"/>
        <v>5</v>
      </c>
      <c r="N203" s="86">
        <f t="shared" si="66"/>
        <v>4</v>
      </c>
      <c r="O203" s="86">
        <f t="shared" si="67"/>
        <v>6</v>
      </c>
      <c r="P203" s="95">
        <v>0.7</v>
      </c>
      <c r="Q203" s="86">
        <v>20</v>
      </c>
      <c r="R203" s="86">
        <v>10</v>
      </c>
      <c r="S203" s="86">
        <v>242.9665270269445</v>
      </c>
      <c r="T203" s="87">
        <f t="shared" si="55"/>
        <v>24.296652702694445</v>
      </c>
      <c r="U203" s="86">
        <f t="shared" si="56"/>
        <v>240.53686175667505</v>
      </c>
      <c r="V203" s="88">
        <f t="shared" si="57"/>
        <v>216.24020905398061</v>
      </c>
      <c r="W203" s="86">
        <f t="shared" si="58"/>
        <v>2</v>
      </c>
      <c r="X203" s="88">
        <f t="shared" si="59"/>
        <v>172.9921672431845</v>
      </c>
      <c r="Y203" s="86">
        <f t="shared" si="60"/>
        <v>1.4</v>
      </c>
      <c r="Z203" s="86">
        <f t="shared" si="61"/>
        <v>95.78156866669876</v>
      </c>
      <c r="AA203" s="86">
        <f t="shared" si="62"/>
        <v>1.0417314808554152</v>
      </c>
      <c r="AB203" s="88">
        <f t="shared" si="63"/>
        <v>60.000000000000014</v>
      </c>
      <c r="AC203" s="87">
        <f t="shared" si="64"/>
        <v>1.0000000000000002</v>
      </c>
      <c r="AD203" s="89">
        <f t="shared" si="65"/>
        <v>2.429665270269445</v>
      </c>
      <c r="AE203" s="32"/>
      <c r="AF203" s="32"/>
      <c r="AG203" s="82">
        <v>1</v>
      </c>
      <c r="AH203" s="82">
        <f t="shared" si="51"/>
        <v>2</v>
      </c>
      <c r="AI203" s="33"/>
      <c r="AJ203" s="33"/>
      <c r="AK203" s="33"/>
      <c r="AL203" s="33"/>
      <c r="AM203" s="33"/>
      <c r="AN203" s="33"/>
      <c r="AO203" s="33"/>
      <c r="AP203" s="33"/>
      <c r="AQ203" s="33"/>
      <c r="AR203" s="33"/>
      <c r="AS203" s="33"/>
      <c r="AT203" s="33"/>
      <c r="AU203" s="33"/>
      <c r="AV203" s="33"/>
      <c r="AW203" s="33"/>
      <c r="AX203" s="33"/>
      <c r="AY203" s="33"/>
      <c r="AZ203" s="33"/>
      <c r="BA203" s="33"/>
    </row>
    <row r="204" spans="1:54" ht="23.25" hidden="1" customHeight="1" x14ac:dyDescent="0.25">
      <c r="A204" s="86">
        <v>203</v>
      </c>
      <c r="B204" s="86" t="s">
        <v>13</v>
      </c>
      <c r="C204" s="86" t="s">
        <v>42</v>
      </c>
      <c r="D204" s="86" t="s">
        <v>43</v>
      </c>
      <c r="E204" s="86" t="s">
        <v>272</v>
      </c>
      <c r="F204" s="92">
        <v>0.03</v>
      </c>
      <c r="G204" s="93">
        <v>100</v>
      </c>
      <c r="H204" s="93">
        <f t="shared" si="52"/>
        <v>6</v>
      </c>
      <c r="I204" s="93">
        <f t="shared" si="54"/>
        <v>60</v>
      </c>
      <c r="J204" s="94">
        <v>0.5</v>
      </c>
      <c r="K204" s="94">
        <v>0.01</v>
      </c>
      <c r="L204" s="95">
        <v>0.8</v>
      </c>
      <c r="M204" s="86">
        <f t="shared" si="53"/>
        <v>5</v>
      </c>
      <c r="N204" s="86">
        <f t="shared" si="66"/>
        <v>4</v>
      </c>
      <c r="O204" s="86">
        <f t="shared" si="67"/>
        <v>6</v>
      </c>
      <c r="P204" s="95">
        <v>0.7</v>
      </c>
      <c r="Q204" s="86">
        <v>20</v>
      </c>
      <c r="R204" s="86">
        <v>20</v>
      </c>
      <c r="S204" s="86">
        <v>355.06773945008121</v>
      </c>
      <c r="T204" s="87">
        <f t="shared" si="55"/>
        <v>177.5338697250406</v>
      </c>
      <c r="U204" s="86">
        <f t="shared" si="56"/>
        <v>351.51706205558037</v>
      </c>
      <c r="V204" s="88">
        <f t="shared" si="57"/>
        <v>173.98319233053977</v>
      </c>
      <c r="W204" s="86">
        <f t="shared" si="58"/>
        <v>2</v>
      </c>
      <c r="X204" s="88">
        <f t="shared" si="59"/>
        <v>139.18655386443183</v>
      </c>
      <c r="Y204" s="86">
        <f t="shared" si="60"/>
        <v>1.4</v>
      </c>
      <c r="Z204" s="86">
        <f t="shared" si="61"/>
        <v>77.064220183486228</v>
      </c>
      <c r="AA204" s="86">
        <f t="shared" si="62"/>
        <v>0.77514605586086893</v>
      </c>
      <c r="AB204" s="88">
        <f t="shared" si="63"/>
        <v>59.999999999999986</v>
      </c>
      <c r="AC204" s="87">
        <f t="shared" si="64"/>
        <v>0.99999999999999978</v>
      </c>
      <c r="AD204" s="89">
        <f t="shared" si="65"/>
        <v>3.5506773945008119</v>
      </c>
      <c r="AE204" s="32"/>
      <c r="AF204" s="32"/>
      <c r="AG204" s="82">
        <v>1</v>
      </c>
      <c r="AH204" s="82">
        <f t="shared" si="51"/>
        <v>2</v>
      </c>
      <c r="AI204" s="33"/>
      <c r="AJ204" s="33"/>
      <c r="AK204" s="33"/>
      <c r="AL204" s="33"/>
      <c r="AM204" s="33"/>
      <c r="AN204" s="33"/>
      <c r="AO204" s="33"/>
      <c r="AP204" s="33"/>
      <c r="AQ204" s="33"/>
      <c r="AR204" s="33"/>
      <c r="AS204" s="33"/>
      <c r="AT204" s="33"/>
      <c r="AU204" s="33"/>
      <c r="AV204" s="33"/>
      <c r="AW204" s="33"/>
      <c r="AX204" s="33"/>
      <c r="AY204" s="33"/>
      <c r="AZ204" s="33"/>
      <c r="BA204" s="33"/>
    </row>
    <row r="205" spans="1:54" ht="23.25" hidden="1" customHeight="1" x14ac:dyDescent="0.25">
      <c r="A205" s="86">
        <v>204</v>
      </c>
      <c r="B205" s="86" t="s">
        <v>13</v>
      </c>
      <c r="C205" s="86" t="s">
        <v>45</v>
      </c>
      <c r="D205" s="86" t="s">
        <v>46</v>
      </c>
      <c r="E205" s="86" t="s">
        <v>272</v>
      </c>
      <c r="F205" s="92">
        <v>0.03</v>
      </c>
      <c r="G205" s="93">
        <v>100</v>
      </c>
      <c r="H205" s="93">
        <f t="shared" si="52"/>
        <v>6</v>
      </c>
      <c r="I205" s="93">
        <f t="shared" si="54"/>
        <v>60</v>
      </c>
      <c r="J205" s="94">
        <v>0.5</v>
      </c>
      <c r="K205" s="94">
        <v>0.01</v>
      </c>
      <c r="L205" s="95">
        <v>0.8</v>
      </c>
      <c r="M205" s="86">
        <f t="shared" si="53"/>
        <v>5</v>
      </c>
      <c r="N205" s="86">
        <f t="shared" si="66"/>
        <v>6</v>
      </c>
      <c r="O205" s="86">
        <f t="shared" si="67"/>
        <v>8</v>
      </c>
      <c r="P205" s="95">
        <v>0.7</v>
      </c>
      <c r="Q205" s="86">
        <v>20</v>
      </c>
      <c r="R205" s="86">
        <v>20</v>
      </c>
      <c r="S205" s="86">
        <v>282.49915036539318</v>
      </c>
      <c r="T205" s="87">
        <f t="shared" si="55"/>
        <v>141.24957518269659</v>
      </c>
      <c r="U205" s="86">
        <f t="shared" si="56"/>
        <v>279.67415886173922</v>
      </c>
      <c r="V205" s="88">
        <f t="shared" si="57"/>
        <v>138.42458367904263</v>
      </c>
      <c r="W205" s="86">
        <f t="shared" si="58"/>
        <v>2</v>
      </c>
      <c r="X205" s="88">
        <f t="shared" si="59"/>
        <v>110.73966694323411</v>
      </c>
      <c r="Y205" s="86">
        <f t="shared" si="60"/>
        <v>1.4</v>
      </c>
      <c r="Z205" s="86">
        <f t="shared" si="61"/>
        <v>61.313868613138695</v>
      </c>
      <c r="AA205" s="86">
        <f t="shared" si="62"/>
        <v>0.77514605586086893</v>
      </c>
      <c r="AB205" s="88">
        <f t="shared" si="63"/>
        <v>60.000000000000014</v>
      </c>
      <c r="AC205" s="87">
        <f t="shared" si="64"/>
        <v>1.0000000000000002</v>
      </c>
      <c r="AD205" s="89">
        <f t="shared" si="65"/>
        <v>2.8249915036539317</v>
      </c>
      <c r="AE205" s="32"/>
      <c r="AF205" s="32"/>
      <c r="AG205" s="82">
        <v>-1</v>
      </c>
      <c r="AH205" s="82">
        <f t="shared" si="51"/>
        <v>2</v>
      </c>
      <c r="AI205" s="33"/>
      <c r="AJ205" s="33"/>
      <c r="AK205" s="33"/>
      <c r="AL205" s="33"/>
      <c r="AM205" s="33"/>
      <c r="AN205" s="33"/>
      <c r="AO205" s="33"/>
      <c r="AP205" s="33"/>
      <c r="AQ205" s="33"/>
      <c r="AR205" s="33"/>
      <c r="AS205" s="33"/>
      <c r="AT205" s="33"/>
      <c r="AU205" s="33"/>
      <c r="AV205" s="33"/>
      <c r="AW205" s="33"/>
      <c r="AX205" s="33"/>
      <c r="AY205" s="33"/>
      <c r="AZ205" s="33"/>
      <c r="BA205" s="33"/>
    </row>
    <row r="206" spans="1:54" ht="23.25" hidden="1" customHeight="1" x14ac:dyDescent="0.25">
      <c r="A206" s="86">
        <v>205</v>
      </c>
      <c r="B206" s="86" t="s">
        <v>13</v>
      </c>
      <c r="C206" s="86" t="s">
        <v>48</v>
      </c>
      <c r="D206" s="86" t="s">
        <v>49</v>
      </c>
      <c r="E206" s="86" t="s">
        <v>272</v>
      </c>
      <c r="F206" s="92">
        <v>0.03</v>
      </c>
      <c r="G206" s="93">
        <v>100</v>
      </c>
      <c r="H206" s="93">
        <f t="shared" si="52"/>
        <v>6</v>
      </c>
      <c r="I206" s="93">
        <f t="shared" si="54"/>
        <v>60</v>
      </c>
      <c r="J206" s="94">
        <v>0.5</v>
      </c>
      <c r="K206" s="94">
        <v>0.01</v>
      </c>
      <c r="L206" s="95">
        <v>0.8</v>
      </c>
      <c r="M206" s="86">
        <f t="shared" si="53"/>
        <v>5</v>
      </c>
      <c r="N206" s="86">
        <f t="shared" si="66"/>
        <v>6</v>
      </c>
      <c r="O206" s="86">
        <f t="shared" si="67"/>
        <v>8</v>
      </c>
      <c r="P206" s="95">
        <v>0.7</v>
      </c>
      <c r="Q206" s="86">
        <v>20</v>
      </c>
      <c r="R206" s="86">
        <v>20</v>
      </c>
      <c r="S206" s="86">
        <v>282.49915036539318</v>
      </c>
      <c r="T206" s="87">
        <f t="shared" si="55"/>
        <v>141.24957518269659</v>
      </c>
      <c r="U206" s="86">
        <f t="shared" si="56"/>
        <v>279.67415886173922</v>
      </c>
      <c r="V206" s="88">
        <f t="shared" si="57"/>
        <v>138.42458367904263</v>
      </c>
      <c r="W206" s="86">
        <f t="shared" si="58"/>
        <v>2</v>
      </c>
      <c r="X206" s="88">
        <f t="shared" si="59"/>
        <v>110.73966694323411</v>
      </c>
      <c r="Y206" s="86">
        <f t="shared" si="60"/>
        <v>1.4</v>
      </c>
      <c r="Z206" s="86">
        <f t="shared" si="61"/>
        <v>61.313868613138695</v>
      </c>
      <c r="AA206" s="86">
        <f t="shared" si="62"/>
        <v>0.77514605586086893</v>
      </c>
      <c r="AB206" s="88">
        <f t="shared" si="63"/>
        <v>60.000000000000014</v>
      </c>
      <c r="AC206" s="87">
        <f t="shared" si="64"/>
        <v>1.0000000000000002</v>
      </c>
      <c r="AD206" s="89">
        <f t="shared" si="65"/>
        <v>2.8249915036539317</v>
      </c>
      <c r="AE206" s="32"/>
      <c r="AF206" s="32"/>
      <c r="AG206" s="82">
        <v>-1</v>
      </c>
      <c r="AH206" s="82">
        <f t="shared" si="51"/>
        <v>2</v>
      </c>
      <c r="AI206" s="33"/>
      <c r="AJ206" s="33"/>
      <c r="AK206" s="33"/>
      <c r="AL206" s="33"/>
      <c r="AM206" s="33"/>
      <c r="AN206" s="33"/>
      <c r="AO206" s="33"/>
      <c r="AP206" s="33"/>
      <c r="AQ206" s="33"/>
      <c r="AR206" s="33"/>
      <c r="AS206" s="33"/>
      <c r="AT206" s="33"/>
      <c r="AU206" s="33"/>
      <c r="AV206" s="33"/>
      <c r="AW206" s="33"/>
      <c r="AX206" s="33"/>
      <c r="AY206" s="33"/>
      <c r="AZ206" s="33"/>
      <c r="BA206" s="33"/>
    </row>
    <row r="207" spans="1:54" ht="23.25" hidden="1" customHeight="1" x14ac:dyDescent="0.25">
      <c r="A207" s="86">
        <v>206</v>
      </c>
      <c r="B207" s="86" t="s">
        <v>50</v>
      </c>
      <c r="C207" s="86" t="s">
        <v>278</v>
      </c>
      <c r="D207" s="86" t="s">
        <v>300</v>
      </c>
      <c r="E207" s="86" t="s">
        <v>272</v>
      </c>
      <c r="F207" s="92">
        <v>0.03</v>
      </c>
      <c r="G207" s="93">
        <v>100</v>
      </c>
      <c r="H207" s="93">
        <f t="shared" si="52"/>
        <v>6</v>
      </c>
      <c r="I207" s="93">
        <f t="shared" si="54"/>
        <v>60</v>
      </c>
      <c r="J207" s="94">
        <v>0.5</v>
      </c>
      <c r="K207" s="94">
        <v>0.01</v>
      </c>
      <c r="L207" s="95">
        <v>0.8</v>
      </c>
      <c r="M207" s="86">
        <f t="shared" si="53"/>
        <v>5</v>
      </c>
      <c r="N207" s="86">
        <f t="shared" si="66"/>
        <v>4</v>
      </c>
      <c r="O207" s="86">
        <f t="shared" si="67"/>
        <v>6</v>
      </c>
      <c r="P207" s="95">
        <v>0.7</v>
      </c>
      <c r="Q207" s="86">
        <v>20</v>
      </c>
      <c r="R207" s="86">
        <v>20</v>
      </c>
      <c r="S207" s="86">
        <v>355.06773945008121</v>
      </c>
      <c r="T207" s="87">
        <f t="shared" si="55"/>
        <v>177.5338697250406</v>
      </c>
      <c r="U207" s="86">
        <f t="shared" si="56"/>
        <v>351.51706205558037</v>
      </c>
      <c r="V207" s="88">
        <f t="shared" si="57"/>
        <v>173.98319233053977</v>
      </c>
      <c r="W207" s="86">
        <f t="shared" si="58"/>
        <v>2</v>
      </c>
      <c r="X207" s="88">
        <f t="shared" si="59"/>
        <v>139.18655386443183</v>
      </c>
      <c r="Y207" s="86">
        <f t="shared" si="60"/>
        <v>1.4</v>
      </c>
      <c r="Z207" s="86">
        <f t="shared" si="61"/>
        <v>77.064220183486228</v>
      </c>
      <c r="AA207" s="86">
        <f t="shared" si="62"/>
        <v>0.77514605586086893</v>
      </c>
      <c r="AB207" s="88">
        <f t="shared" si="63"/>
        <v>59.999999999999986</v>
      </c>
      <c r="AC207" s="87">
        <f t="shared" si="64"/>
        <v>0.99999999999999978</v>
      </c>
      <c r="AD207" s="89">
        <f t="shared" si="65"/>
        <v>3.5506773945008119</v>
      </c>
      <c r="AE207" s="32"/>
      <c r="AF207" s="32"/>
      <c r="AG207" s="82">
        <v>1</v>
      </c>
      <c r="AH207" s="82">
        <f t="shared" si="51"/>
        <v>2</v>
      </c>
      <c r="AI207" s="33"/>
      <c r="AJ207" s="33"/>
      <c r="AK207" s="33"/>
      <c r="AL207" s="33"/>
      <c r="AM207" s="33"/>
      <c r="AN207" s="33"/>
      <c r="AO207" s="33"/>
      <c r="AP207" s="33"/>
      <c r="AQ207" s="33"/>
      <c r="AR207" s="33"/>
      <c r="AS207" s="33"/>
      <c r="AT207" s="33"/>
      <c r="AU207" s="33"/>
      <c r="AV207" s="33"/>
      <c r="AW207" s="33"/>
      <c r="AX207" s="33"/>
      <c r="AY207" s="33"/>
      <c r="AZ207" s="33"/>
      <c r="BA207" s="33"/>
    </row>
    <row r="208" spans="1:54" s="11" customFormat="1" ht="23.25" hidden="1" customHeight="1" x14ac:dyDescent="0.25">
      <c r="A208" s="86">
        <v>207</v>
      </c>
      <c r="B208" s="86" t="s">
        <v>50</v>
      </c>
      <c r="C208" s="86" t="s">
        <v>279</v>
      </c>
      <c r="D208" s="86" t="s">
        <v>301</v>
      </c>
      <c r="E208" s="86" t="s">
        <v>272</v>
      </c>
      <c r="F208" s="92">
        <v>0.03</v>
      </c>
      <c r="G208" s="93">
        <v>100</v>
      </c>
      <c r="H208" s="93">
        <f t="shared" si="52"/>
        <v>6</v>
      </c>
      <c r="I208" s="93">
        <f t="shared" si="54"/>
        <v>60</v>
      </c>
      <c r="J208" s="94">
        <v>0.5</v>
      </c>
      <c r="K208" s="94">
        <v>0.01</v>
      </c>
      <c r="L208" s="95">
        <v>0.8</v>
      </c>
      <c r="M208" s="86">
        <f t="shared" si="53"/>
        <v>5</v>
      </c>
      <c r="N208" s="86">
        <f t="shared" si="66"/>
        <v>4</v>
      </c>
      <c r="O208" s="86">
        <f t="shared" si="67"/>
        <v>6</v>
      </c>
      <c r="P208" s="95">
        <v>0.7</v>
      </c>
      <c r="Q208" s="86">
        <v>20</v>
      </c>
      <c r="R208" s="86">
        <v>20</v>
      </c>
      <c r="S208" s="86">
        <v>355.06773945008121</v>
      </c>
      <c r="T208" s="87">
        <f t="shared" si="55"/>
        <v>177.5338697250406</v>
      </c>
      <c r="U208" s="86">
        <f t="shared" si="56"/>
        <v>351.51706205558037</v>
      </c>
      <c r="V208" s="88">
        <f t="shared" si="57"/>
        <v>173.98319233053977</v>
      </c>
      <c r="W208" s="86">
        <f t="shared" si="58"/>
        <v>2</v>
      </c>
      <c r="X208" s="88">
        <f t="shared" si="59"/>
        <v>139.18655386443183</v>
      </c>
      <c r="Y208" s="86">
        <f t="shared" si="60"/>
        <v>1.4</v>
      </c>
      <c r="Z208" s="86">
        <f t="shared" si="61"/>
        <v>77.064220183486228</v>
      </c>
      <c r="AA208" s="86">
        <f t="shared" si="62"/>
        <v>0.77514605586086893</v>
      </c>
      <c r="AB208" s="88">
        <f t="shared" si="63"/>
        <v>59.999999999999986</v>
      </c>
      <c r="AC208" s="87">
        <f t="shared" si="64"/>
        <v>0.99999999999999978</v>
      </c>
      <c r="AD208" s="89">
        <f t="shared" si="65"/>
        <v>3.5506773945008119</v>
      </c>
      <c r="AE208" s="32"/>
      <c r="AF208" s="32"/>
      <c r="AG208" s="82">
        <v>1</v>
      </c>
      <c r="AH208" s="82">
        <f t="shared" si="51"/>
        <v>2</v>
      </c>
      <c r="AI208" s="33"/>
      <c r="AJ208" s="33"/>
      <c r="AK208" s="33"/>
      <c r="AL208" s="33"/>
      <c r="AM208" s="33"/>
      <c r="AN208" s="33"/>
      <c r="AO208" s="33"/>
      <c r="AP208" s="33"/>
      <c r="AQ208" s="33"/>
      <c r="AR208" s="33"/>
      <c r="AS208" s="33"/>
      <c r="AT208" s="33"/>
      <c r="AU208" s="33"/>
      <c r="AV208" s="33"/>
      <c r="AW208" s="33"/>
      <c r="AX208" s="33"/>
      <c r="AY208" s="33"/>
      <c r="AZ208" s="33"/>
      <c r="BA208" s="33"/>
      <c r="BB208" s="71"/>
    </row>
    <row r="209" spans="1:53" ht="23.25" hidden="1" customHeight="1" x14ac:dyDescent="0.25">
      <c r="A209" s="86">
        <v>208</v>
      </c>
      <c r="B209" s="86" t="s">
        <v>50</v>
      </c>
      <c r="C209" s="86" t="s">
        <v>52</v>
      </c>
      <c r="D209" s="86" t="s">
        <v>24</v>
      </c>
      <c r="E209" s="86" t="s">
        <v>272</v>
      </c>
      <c r="F209" s="92">
        <v>0.03</v>
      </c>
      <c r="G209" s="93">
        <v>100</v>
      </c>
      <c r="H209" s="93">
        <f t="shared" si="52"/>
        <v>6</v>
      </c>
      <c r="I209" s="93">
        <f t="shared" si="54"/>
        <v>60</v>
      </c>
      <c r="J209" s="94">
        <v>0.5</v>
      </c>
      <c r="K209" s="94">
        <v>0.01</v>
      </c>
      <c r="L209" s="95">
        <v>0.8</v>
      </c>
      <c r="M209" s="86">
        <f t="shared" si="53"/>
        <v>5</v>
      </c>
      <c r="N209" s="86">
        <f t="shared" si="66"/>
        <v>6</v>
      </c>
      <c r="O209" s="86">
        <f t="shared" si="67"/>
        <v>8</v>
      </c>
      <c r="P209" s="95">
        <v>0.7</v>
      </c>
      <c r="Q209" s="86">
        <v>20</v>
      </c>
      <c r="R209" s="86">
        <v>20</v>
      </c>
      <c r="S209" s="86">
        <v>282.49915036539318</v>
      </c>
      <c r="T209" s="87">
        <f t="shared" si="55"/>
        <v>141.24957518269659</v>
      </c>
      <c r="U209" s="86">
        <f t="shared" si="56"/>
        <v>279.67415886173922</v>
      </c>
      <c r="V209" s="88">
        <f t="shared" si="57"/>
        <v>138.42458367904263</v>
      </c>
      <c r="W209" s="86">
        <f t="shared" si="58"/>
        <v>2</v>
      </c>
      <c r="X209" s="88">
        <f t="shared" si="59"/>
        <v>110.73966694323411</v>
      </c>
      <c r="Y209" s="86">
        <f t="shared" si="60"/>
        <v>1.4</v>
      </c>
      <c r="Z209" s="86">
        <f t="shared" si="61"/>
        <v>61.313868613138695</v>
      </c>
      <c r="AA209" s="86">
        <f t="shared" si="62"/>
        <v>0.77514605586086893</v>
      </c>
      <c r="AB209" s="88">
        <f t="shared" si="63"/>
        <v>60.000000000000014</v>
      </c>
      <c r="AC209" s="87">
        <f t="shared" si="64"/>
        <v>1.0000000000000002</v>
      </c>
      <c r="AD209" s="89">
        <f t="shared" si="65"/>
        <v>2.8249915036539317</v>
      </c>
      <c r="AE209" s="32"/>
      <c r="AF209" s="32"/>
      <c r="AG209" s="82">
        <v>-1</v>
      </c>
      <c r="AH209" s="82">
        <f t="shared" si="51"/>
        <v>2</v>
      </c>
      <c r="AI209" s="33"/>
      <c r="AJ209" s="33"/>
      <c r="AK209" s="33"/>
      <c r="AL209" s="33"/>
      <c r="AM209" s="33"/>
      <c r="AN209" s="33"/>
      <c r="AO209" s="33"/>
      <c r="AP209" s="33"/>
      <c r="AQ209" s="33"/>
      <c r="AR209" s="33"/>
      <c r="AS209" s="33"/>
      <c r="AT209" s="33"/>
      <c r="AU209" s="33"/>
      <c r="AV209" s="33"/>
      <c r="AW209" s="33"/>
      <c r="AX209" s="33"/>
      <c r="AY209" s="33"/>
      <c r="AZ209" s="33"/>
      <c r="BA209" s="33"/>
    </row>
    <row r="210" spans="1:53" ht="23.25" hidden="1" customHeight="1" x14ac:dyDescent="0.25">
      <c r="A210" s="86">
        <v>209</v>
      </c>
      <c r="B210" s="86" t="s">
        <v>50</v>
      </c>
      <c r="C210" s="86" t="s">
        <v>53</v>
      </c>
      <c r="D210" s="86" t="s">
        <v>28</v>
      </c>
      <c r="E210" s="86" t="s">
        <v>272</v>
      </c>
      <c r="F210" s="92">
        <v>0.03</v>
      </c>
      <c r="G210" s="93">
        <v>100</v>
      </c>
      <c r="H210" s="93">
        <f t="shared" si="52"/>
        <v>6</v>
      </c>
      <c r="I210" s="93">
        <f t="shared" si="54"/>
        <v>60</v>
      </c>
      <c r="J210" s="94">
        <v>0.9</v>
      </c>
      <c r="K210" s="94">
        <v>0.01</v>
      </c>
      <c r="L210" s="95">
        <v>0.8</v>
      </c>
      <c r="M210" s="86">
        <f t="shared" si="53"/>
        <v>5</v>
      </c>
      <c r="N210" s="86">
        <f t="shared" si="66"/>
        <v>5</v>
      </c>
      <c r="O210" s="86">
        <f t="shared" si="67"/>
        <v>7</v>
      </c>
      <c r="P210" s="95">
        <v>0.7</v>
      </c>
      <c r="Q210" s="86">
        <v>20</v>
      </c>
      <c r="R210" s="86">
        <v>20</v>
      </c>
      <c r="S210" s="86">
        <v>211.61232977966179</v>
      </c>
      <c r="T210" s="87">
        <f t="shared" si="55"/>
        <v>21.161232977966176</v>
      </c>
      <c r="U210" s="86">
        <f t="shared" si="56"/>
        <v>209.49620648186516</v>
      </c>
      <c r="V210" s="88">
        <f t="shared" si="57"/>
        <v>188.33497350389899</v>
      </c>
      <c r="W210" s="86">
        <f t="shared" si="58"/>
        <v>2</v>
      </c>
      <c r="X210" s="88">
        <f t="shared" si="59"/>
        <v>150.66797880311921</v>
      </c>
      <c r="Y210" s="86">
        <f t="shared" si="60"/>
        <v>1.4</v>
      </c>
      <c r="Z210" s="86">
        <f t="shared" si="61"/>
        <v>83.421206795547761</v>
      </c>
      <c r="AA210" s="86">
        <f t="shared" si="62"/>
        <v>0.77514605586086893</v>
      </c>
      <c r="AB210" s="88">
        <f t="shared" si="63"/>
        <v>60.03514938488577</v>
      </c>
      <c r="AC210" s="87">
        <f t="shared" si="64"/>
        <v>1.0005858230814295</v>
      </c>
      <c r="AD210" s="89">
        <f t="shared" si="65"/>
        <v>2.116123297796618</v>
      </c>
      <c r="AE210" s="32"/>
      <c r="AF210" s="32"/>
      <c r="AG210" s="82">
        <v>0</v>
      </c>
      <c r="AH210" s="82">
        <f t="shared" si="51"/>
        <v>2</v>
      </c>
      <c r="AI210" s="33"/>
      <c r="AJ210" s="33"/>
      <c r="AK210" s="33"/>
      <c r="AL210" s="33"/>
      <c r="AM210" s="33"/>
      <c r="AN210" s="33"/>
      <c r="AO210" s="33"/>
      <c r="AP210" s="33"/>
      <c r="AQ210" s="33"/>
      <c r="AR210" s="33"/>
      <c r="AS210" s="33"/>
      <c r="AT210" s="33"/>
      <c r="AU210" s="33"/>
      <c r="AV210" s="33"/>
      <c r="AW210" s="33"/>
      <c r="AX210" s="33"/>
      <c r="AY210" s="33"/>
      <c r="AZ210" s="33"/>
      <c r="BA210" s="33"/>
    </row>
    <row r="211" spans="1:53" ht="23.25" hidden="1" customHeight="1" x14ac:dyDescent="0.25">
      <c r="A211" s="86">
        <v>210</v>
      </c>
      <c r="B211" s="86" t="s">
        <v>50</v>
      </c>
      <c r="C211" s="86" t="s">
        <v>54</v>
      </c>
      <c r="D211" s="86" t="s">
        <v>31</v>
      </c>
      <c r="E211" s="86" t="s">
        <v>272</v>
      </c>
      <c r="F211" s="92">
        <v>0.03</v>
      </c>
      <c r="G211" s="93">
        <v>100</v>
      </c>
      <c r="H211" s="93">
        <f t="shared" si="52"/>
        <v>6</v>
      </c>
      <c r="I211" s="93">
        <f t="shared" si="54"/>
        <v>60</v>
      </c>
      <c r="J211" s="94">
        <v>0.9</v>
      </c>
      <c r="K211" s="94">
        <v>0.01</v>
      </c>
      <c r="L211" s="95">
        <v>0.8</v>
      </c>
      <c r="M211" s="86">
        <f t="shared" si="53"/>
        <v>5</v>
      </c>
      <c r="N211" s="86">
        <f t="shared" si="66"/>
        <v>5</v>
      </c>
      <c r="O211" s="86">
        <f t="shared" si="67"/>
        <v>7</v>
      </c>
      <c r="P211" s="95">
        <v>0.7</v>
      </c>
      <c r="Q211" s="86">
        <v>20</v>
      </c>
      <c r="R211" s="86">
        <v>20</v>
      </c>
      <c r="S211" s="86">
        <v>211.61232977966179</v>
      </c>
      <c r="T211" s="87">
        <f t="shared" si="55"/>
        <v>21.161232977966176</v>
      </c>
      <c r="U211" s="86">
        <f t="shared" si="56"/>
        <v>209.49620648186516</v>
      </c>
      <c r="V211" s="88">
        <f t="shared" si="57"/>
        <v>188.33497350389899</v>
      </c>
      <c r="W211" s="86">
        <f t="shared" si="58"/>
        <v>2</v>
      </c>
      <c r="X211" s="88">
        <f t="shared" si="59"/>
        <v>150.66797880311921</v>
      </c>
      <c r="Y211" s="86">
        <f t="shared" si="60"/>
        <v>1.4</v>
      </c>
      <c r="Z211" s="86">
        <f t="shared" si="61"/>
        <v>83.421206795547761</v>
      </c>
      <c r="AA211" s="86">
        <f t="shared" si="62"/>
        <v>0.77514605586086893</v>
      </c>
      <c r="AB211" s="88">
        <f t="shared" si="63"/>
        <v>60.03514938488577</v>
      </c>
      <c r="AC211" s="87">
        <f t="shared" si="64"/>
        <v>1.0005858230814295</v>
      </c>
      <c r="AD211" s="89">
        <f t="shared" si="65"/>
        <v>2.116123297796618</v>
      </c>
      <c r="AE211" s="32"/>
      <c r="AF211" s="32"/>
      <c r="AG211" s="82">
        <v>0</v>
      </c>
      <c r="AH211" s="82">
        <f t="shared" si="51"/>
        <v>2</v>
      </c>
      <c r="AI211" s="33"/>
      <c r="AJ211" s="33"/>
      <c r="AK211" s="33"/>
      <c r="AL211" s="33"/>
      <c r="AM211" s="33"/>
      <c r="AN211" s="33"/>
      <c r="AO211" s="33"/>
      <c r="AP211" s="33"/>
      <c r="AQ211" s="33"/>
      <c r="AR211" s="33"/>
      <c r="AS211" s="33"/>
      <c r="AT211" s="33"/>
      <c r="AU211" s="33"/>
      <c r="AV211" s="33"/>
      <c r="AW211" s="33"/>
      <c r="AX211" s="33"/>
      <c r="AY211" s="33"/>
      <c r="AZ211" s="33"/>
      <c r="BA211" s="33"/>
    </row>
    <row r="212" spans="1:53" ht="23.25" hidden="1" customHeight="1" x14ac:dyDescent="0.25">
      <c r="A212" s="86">
        <v>211</v>
      </c>
      <c r="B212" s="86" t="s">
        <v>50</v>
      </c>
      <c r="C212" s="86" t="s">
        <v>236</v>
      </c>
      <c r="D212" s="86" t="s">
        <v>235</v>
      </c>
      <c r="E212" s="86" t="s">
        <v>272</v>
      </c>
      <c r="F212" s="92">
        <v>0.03</v>
      </c>
      <c r="G212" s="93">
        <v>100</v>
      </c>
      <c r="H212" s="93">
        <f t="shared" si="52"/>
        <v>6</v>
      </c>
      <c r="I212" s="93">
        <f t="shared" si="54"/>
        <v>60</v>
      </c>
      <c r="J212" s="94">
        <v>0.1</v>
      </c>
      <c r="K212" s="94">
        <v>0.01</v>
      </c>
      <c r="L212" s="95">
        <v>0.8</v>
      </c>
      <c r="M212" s="86">
        <f t="shared" si="53"/>
        <v>5</v>
      </c>
      <c r="N212" s="86">
        <f t="shared" si="66"/>
        <v>6</v>
      </c>
      <c r="O212" s="86">
        <f t="shared" si="67"/>
        <v>8</v>
      </c>
      <c r="P212" s="95">
        <v>0.7</v>
      </c>
      <c r="Q212" s="86">
        <v>20</v>
      </c>
      <c r="R212" s="86">
        <v>20</v>
      </c>
      <c r="S212" s="86">
        <v>590.23242963052746</v>
      </c>
      <c r="T212" s="87">
        <f t="shared" si="55"/>
        <v>531.20918666747468</v>
      </c>
      <c r="U212" s="86">
        <f t="shared" si="56"/>
        <v>584.33010533422214</v>
      </c>
      <c r="V212" s="88">
        <f t="shared" si="57"/>
        <v>53.120918666747457</v>
      </c>
      <c r="W212" s="86">
        <f t="shared" si="58"/>
        <v>2</v>
      </c>
      <c r="X212" s="88">
        <f t="shared" si="59"/>
        <v>42.496734933397967</v>
      </c>
      <c r="Y212" s="86">
        <f t="shared" si="60"/>
        <v>1.4</v>
      </c>
      <c r="Z212" s="86">
        <f t="shared" si="61"/>
        <v>23.529411764705888</v>
      </c>
      <c r="AA212" s="86">
        <f t="shared" si="62"/>
        <v>0.77514605586086893</v>
      </c>
      <c r="AB212" s="88">
        <f t="shared" si="63"/>
        <v>60.000000000000014</v>
      </c>
      <c r="AC212" s="87">
        <f t="shared" si="64"/>
        <v>1.0000000000000002</v>
      </c>
      <c r="AD212" s="89">
        <f t="shared" si="65"/>
        <v>5.9023242963052747</v>
      </c>
      <c r="AE212" s="32"/>
      <c r="AF212" s="32"/>
      <c r="AG212" s="82">
        <v>-1</v>
      </c>
      <c r="AH212" s="82">
        <f t="shared" si="51"/>
        <v>2</v>
      </c>
      <c r="AI212" s="33"/>
      <c r="AJ212" s="33"/>
      <c r="AK212" s="33"/>
      <c r="AL212" s="33"/>
      <c r="AM212" s="33"/>
      <c r="AN212" s="33"/>
      <c r="AO212" s="33"/>
      <c r="AP212" s="33"/>
      <c r="AQ212" s="33"/>
      <c r="AR212" s="33"/>
      <c r="AS212" s="33"/>
      <c r="AT212" s="33"/>
      <c r="AU212" s="33"/>
      <c r="AV212" s="33"/>
      <c r="AW212" s="33"/>
      <c r="AX212" s="33"/>
      <c r="AY212" s="33"/>
      <c r="AZ212" s="33"/>
      <c r="BA212" s="33"/>
    </row>
    <row r="213" spans="1:53" ht="23.25" hidden="1" customHeight="1" x14ac:dyDescent="0.25">
      <c r="A213" s="86">
        <v>212</v>
      </c>
      <c r="B213" s="86" t="s">
        <v>50</v>
      </c>
      <c r="C213" s="86" t="s">
        <v>55</v>
      </c>
      <c r="D213" s="86" t="s">
        <v>34</v>
      </c>
      <c r="E213" s="86" t="s">
        <v>272</v>
      </c>
      <c r="F213" s="92">
        <v>0.03</v>
      </c>
      <c r="G213" s="93">
        <v>100</v>
      </c>
      <c r="H213" s="93">
        <f t="shared" si="52"/>
        <v>6</v>
      </c>
      <c r="I213" s="93">
        <f t="shared" si="54"/>
        <v>60</v>
      </c>
      <c r="J213" s="94">
        <v>0.5</v>
      </c>
      <c r="K213" s="94">
        <v>0.01</v>
      </c>
      <c r="L213" s="95">
        <v>0.8</v>
      </c>
      <c r="M213" s="86">
        <f t="shared" si="53"/>
        <v>5</v>
      </c>
      <c r="N213" s="86">
        <f t="shared" si="66"/>
        <v>6</v>
      </c>
      <c r="O213" s="86">
        <f t="shared" si="67"/>
        <v>8</v>
      </c>
      <c r="P213" s="95">
        <v>0.7</v>
      </c>
      <c r="Q213" s="86">
        <v>20</v>
      </c>
      <c r="R213" s="86">
        <v>20</v>
      </c>
      <c r="S213" s="86">
        <v>282.49915036539318</v>
      </c>
      <c r="T213" s="87">
        <f t="shared" si="55"/>
        <v>141.24957518269659</v>
      </c>
      <c r="U213" s="86">
        <f t="shared" si="56"/>
        <v>279.67415886173922</v>
      </c>
      <c r="V213" s="88">
        <f t="shared" si="57"/>
        <v>138.42458367904263</v>
      </c>
      <c r="W213" s="86">
        <f t="shared" si="58"/>
        <v>2</v>
      </c>
      <c r="X213" s="88">
        <f t="shared" si="59"/>
        <v>110.73966694323411</v>
      </c>
      <c r="Y213" s="86">
        <f t="shared" si="60"/>
        <v>1.4</v>
      </c>
      <c r="Z213" s="86">
        <f t="shared" si="61"/>
        <v>61.313868613138695</v>
      </c>
      <c r="AA213" s="86">
        <f t="shared" si="62"/>
        <v>0.77514605586086893</v>
      </c>
      <c r="AB213" s="88">
        <f t="shared" si="63"/>
        <v>60.000000000000014</v>
      </c>
      <c r="AC213" s="87">
        <f t="shared" si="64"/>
        <v>1.0000000000000002</v>
      </c>
      <c r="AD213" s="89">
        <f t="shared" si="65"/>
        <v>2.8249915036539317</v>
      </c>
      <c r="AE213" s="32"/>
      <c r="AF213" s="32"/>
      <c r="AG213" s="82">
        <v>-1</v>
      </c>
      <c r="AH213" s="82">
        <f t="shared" si="51"/>
        <v>2</v>
      </c>
      <c r="AI213" s="33"/>
      <c r="AJ213" s="33"/>
      <c r="AK213" s="33"/>
      <c r="AL213" s="33"/>
      <c r="AM213" s="33"/>
      <c r="AN213" s="33"/>
      <c r="AO213" s="33"/>
      <c r="AP213" s="33"/>
      <c r="AQ213" s="33"/>
      <c r="AR213" s="33"/>
      <c r="AS213" s="33"/>
      <c r="AT213" s="33"/>
      <c r="AU213" s="33"/>
      <c r="AV213" s="33"/>
      <c r="AW213" s="33"/>
      <c r="AX213" s="33"/>
      <c r="AY213" s="33"/>
      <c r="AZ213" s="33"/>
      <c r="BA213" s="33"/>
    </row>
    <row r="214" spans="1:53" ht="23.25" hidden="1" customHeight="1" x14ac:dyDescent="0.25">
      <c r="A214" s="86">
        <v>213</v>
      </c>
      <c r="B214" s="86" t="s">
        <v>50</v>
      </c>
      <c r="C214" s="86" t="s">
        <v>56</v>
      </c>
      <c r="D214" s="86" t="s">
        <v>40</v>
      </c>
      <c r="E214" s="86" t="s">
        <v>272</v>
      </c>
      <c r="F214" s="92">
        <v>0.03</v>
      </c>
      <c r="G214" s="93">
        <v>100</v>
      </c>
      <c r="H214" s="93">
        <f t="shared" si="52"/>
        <v>6</v>
      </c>
      <c r="I214" s="93">
        <f t="shared" si="54"/>
        <v>60</v>
      </c>
      <c r="J214" s="94">
        <v>0.9</v>
      </c>
      <c r="K214" s="94">
        <v>0.01</v>
      </c>
      <c r="L214" s="95">
        <v>0.8</v>
      </c>
      <c r="M214" s="86">
        <f t="shared" si="53"/>
        <v>5</v>
      </c>
      <c r="N214" s="86">
        <f t="shared" si="66"/>
        <v>4</v>
      </c>
      <c r="O214" s="86">
        <f t="shared" si="67"/>
        <v>6</v>
      </c>
      <c r="P214" s="95">
        <v>0.7</v>
      </c>
      <c r="Q214" s="86">
        <v>20</v>
      </c>
      <c r="R214" s="86">
        <v>10</v>
      </c>
      <c r="S214" s="86">
        <v>242.9665270269445</v>
      </c>
      <c r="T214" s="87">
        <f t="shared" si="55"/>
        <v>24.296652702694445</v>
      </c>
      <c r="U214" s="86">
        <f t="shared" si="56"/>
        <v>240.53686175667505</v>
      </c>
      <c r="V214" s="88">
        <f t="shared" si="57"/>
        <v>216.24020905398061</v>
      </c>
      <c r="W214" s="86">
        <f t="shared" si="58"/>
        <v>2</v>
      </c>
      <c r="X214" s="88">
        <f t="shared" si="59"/>
        <v>172.9921672431845</v>
      </c>
      <c r="Y214" s="86">
        <f t="shared" si="60"/>
        <v>1.4</v>
      </c>
      <c r="Z214" s="86">
        <f t="shared" si="61"/>
        <v>95.78156866669876</v>
      </c>
      <c r="AA214" s="86">
        <f t="shared" si="62"/>
        <v>1.0417314808554152</v>
      </c>
      <c r="AB214" s="88">
        <f t="shared" si="63"/>
        <v>60.000000000000014</v>
      </c>
      <c r="AC214" s="87">
        <f t="shared" si="64"/>
        <v>1.0000000000000002</v>
      </c>
      <c r="AD214" s="89">
        <f t="shared" si="65"/>
        <v>2.429665270269445</v>
      </c>
      <c r="AE214" s="32"/>
      <c r="AF214" s="32"/>
      <c r="AG214" s="82">
        <v>1</v>
      </c>
      <c r="AH214" s="82">
        <f t="shared" si="51"/>
        <v>2</v>
      </c>
      <c r="AI214" s="33"/>
      <c r="AJ214" s="33"/>
      <c r="AK214" s="33"/>
      <c r="AL214" s="33"/>
      <c r="AM214" s="33"/>
      <c r="AN214" s="33"/>
      <c r="AO214" s="33"/>
      <c r="AP214" s="33"/>
      <c r="AQ214" s="33"/>
      <c r="AR214" s="33"/>
      <c r="AS214" s="33"/>
      <c r="AT214" s="33"/>
      <c r="AU214" s="33"/>
      <c r="AV214" s="33"/>
      <c r="AW214" s="33"/>
      <c r="AX214" s="33"/>
      <c r="AY214" s="33"/>
      <c r="AZ214" s="33"/>
      <c r="BA214" s="33"/>
    </row>
    <row r="215" spans="1:53" ht="23.25" hidden="1" customHeight="1" x14ac:dyDescent="0.25">
      <c r="A215" s="86">
        <v>214</v>
      </c>
      <c r="B215" s="86" t="s">
        <v>50</v>
      </c>
      <c r="C215" s="86" t="s">
        <v>57</v>
      </c>
      <c r="D215" s="86" t="s">
        <v>43</v>
      </c>
      <c r="E215" s="86" t="s">
        <v>272</v>
      </c>
      <c r="F215" s="92">
        <v>0.03</v>
      </c>
      <c r="G215" s="93">
        <v>100</v>
      </c>
      <c r="H215" s="93">
        <f t="shared" si="52"/>
        <v>6</v>
      </c>
      <c r="I215" s="93">
        <f t="shared" si="54"/>
        <v>60</v>
      </c>
      <c r="J215" s="94">
        <v>0.5</v>
      </c>
      <c r="K215" s="94">
        <v>0.01</v>
      </c>
      <c r="L215" s="95">
        <v>0.8</v>
      </c>
      <c r="M215" s="86">
        <f t="shared" si="53"/>
        <v>5</v>
      </c>
      <c r="N215" s="86">
        <f t="shared" si="66"/>
        <v>4</v>
      </c>
      <c r="O215" s="86">
        <f t="shared" si="67"/>
        <v>6</v>
      </c>
      <c r="P215" s="95">
        <v>0.7</v>
      </c>
      <c r="Q215" s="86">
        <v>20</v>
      </c>
      <c r="R215" s="86">
        <v>20</v>
      </c>
      <c r="S215" s="86">
        <v>355.06773945008121</v>
      </c>
      <c r="T215" s="87">
        <f t="shared" si="55"/>
        <v>177.5338697250406</v>
      </c>
      <c r="U215" s="86">
        <f t="shared" si="56"/>
        <v>351.51706205558037</v>
      </c>
      <c r="V215" s="88">
        <f t="shared" si="57"/>
        <v>173.98319233053977</v>
      </c>
      <c r="W215" s="86">
        <f t="shared" si="58"/>
        <v>2</v>
      </c>
      <c r="X215" s="88">
        <f t="shared" si="59"/>
        <v>139.18655386443183</v>
      </c>
      <c r="Y215" s="86">
        <f t="shared" si="60"/>
        <v>1.4</v>
      </c>
      <c r="Z215" s="86">
        <f t="shared" si="61"/>
        <v>77.064220183486228</v>
      </c>
      <c r="AA215" s="86">
        <f t="shared" si="62"/>
        <v>0.77514605586086893</v>
      </c>
      <c r="AB215" s="88">
        <f t="shared" si="63"/>
        <v>59.999999999999986</v>
      </c>
      <c r="AC215" s="87">
        <f t="shared" si="64"/>
        <v>0.99999999999999978</v>
      </c>
      <c r="AD215" s="89">
        <f t="shared" si="65"/>
        <v>3.5506773945008119</v>
      </c>
      <c r="AE215" s="32"/>
      <c r="AF215" s="32"/>
      <c r="AG215" s="82">
        <v>1</v>
      </c>
      <c r="AH215" s="82">
        <f t="shared" si="51"/>
        <v>2</v>
      </c>
      <c r="AI215" s="33"/>
      <c r="AJ215" s="33"/>
      <c r="AK215" s="33"/>
      <c r="AL215" s="33"/>
      <c r="AM215" s="33"/>
      <c r="AN215" s="33"/>
      <c r="AO215" s="33"/>
      <c r="AP215" s="33"/>
      <c r="AQ215" s="33"/>
      <c r="AR215" s="33"/>
      <c r="AS215" s="33"/>
      <c r="AT215" s="33"/>
      <c r="AU215" s="33"/>
      <c r="AV215" s="33"/>
      <c r="AW215" s="33"/>
      <c r="AX215" s="33"/>
      <c r="AY215" s="33"/>
      <c r="AZ215" s="33"/>
      <c r="BA215" s="33"/>
    </row>
    <row r="216" spans="1:53" ht="23.25" hidden="1" customHeight="1" x14ac:dyDescent="0.25">
      <c r="A216" s="86">
        <v>215</v>
      </c>
      <c r="B216" s="86" t="s">
        <v>50</v>
      </c>
      <c r="C216" s="86" t="s">
        <v>58</v>
      </c>
      <c r="D216" s="86" t="s">
        <v>46</v>
      </c>
      <c r="E216" s="86" t="s">
        <v>272</v>
      </c>
      <c r="F216" s="92">
        <v>0.03</v>
      </c>
      <c r="G216" s="93">
        <v>100</v>
      </c>
      <c r="H216" s="93">
        <f t="shared" si="52"/>
        <v>6</v>
      </c>
      <c r="I216" s="93">
        <f t="shared" si="54"/>
        <v>60</v>
      </c>
      <c r="J216" s="94">
        <v>0.5</v>
      </c>
      <c r="K216" s="94">
        <v>0.01</v>
      </c>
      <c r="L216" s="95">
        <v>0.8</v>
      </c>
      <c r="M216" s="86">
        <f t="shared" si="53"/>
        <v>5</v>
      </c>
      <c r="N216" s="86">
        <f t="shared" si="66"/>
        <v>6</v>
      </c>
      <c r="O216" s="86">
        <f t="shared" si="67"/>
        <v>8</v>
      </c>
      <c r="P216" s="95">
        <v>0.7</v>
      </c>
      <c r="Q216" s="86">
        <v>20</v>
      </c>
      <c r="R216" s="86">
        <v>20</v>
      </c>
      <c r="S216" s="86">
        <v>282.49915036539318</v>
      </c>
      <c r="T216" s="87">
        <f t="shared" si="55"/>
        <v>141.24957518269659</v>
      </c>
      <c r="U216" s="86">
        <f t="shared" si="56"/>
        <v>279.67415886173922</v>
      </c>
      <c r="V216" s="88">
        <f t="shared" si="57"/>
        <v>138.42458367904263</v>
      </c>
      <c r="W216" s="86">
        <f t="shared" si="58"/>
        <v>2</v>
      </c>
      <c r="X216" s="88">
        <f t="shared" si="59"/>
        <v>110.73966694323411</v>
      </c>
      <c r="Y216" s="86">
        <f t="shared" si="60"/>
        <v>1.4</v>
      </c>
      <c r="Z216" s="86">
        <f t="shared" si="61"/>
        <v>61.313868613138695</v>
      </c>
      <c r="AA216" s="86">
        <f t="shared" si="62"/>
        <v>0.77514605586086893</v>
      </c>
      <c r="AB216" s="88">
        <f t="shared" si="63"/>
        <v>60.000000000000014</v>
      </c>
      <c r="AC216" s="87">
        <f t="shared" si="64"/>
        <v>1.0000000000000002</v>
      </c>
      <c r="AD216" s="89">
        <f t="shared" si="65"/>
        <v>2.8249915036539317</v>
      </c>
      <c r="AE216" s="32"/>
      <c r="AF216" s="32"/>
      <c r="AG216" s="82">
        <v>-1</v>
      </c>
      <c r="AH216" s="82">
        <f t="shared" si="51"/>
        <v>2</v>
      </c>
      <c r="AI216" s="33"/>
      <c r="AJ216" s="33"/>
      <c r="AK216" s="33"/>
      <c r="AL216" s="33"/>
      <c r="AM216" s="33"/>
      <c r="AN216" s="33"/>
      <c r="AO216" s="33"/>
      <c r="AP216" s="33"/>
      <c r="AQ216" s="33"/>
      <c r="AR216" s="33"/>
      <c r="AS216" s="33"/>
      <c r="AT216" s="33"/>
      <c r="AU216" s="33"/>
      <c r="AV216" s="33"/>
      <c r="AW216" s="33"/>
      <c r="AX216" s="33"/>
      <c r="AY216" s="33"/>
      <c r="AZ216" s="33"/>
      <c r="BA216" s="33"/>
    </row>
    <row r="217" spans="1:53" ht="23.25" hidden="1" customHeight="1" x14ac:dyDescent="0.25">
      <c r="A217" s="86">
        <v>216</v>
      </c>
      <c r="B217" s="86" t="s">
        <v>59</v>
      </c>
      <c r="C217" s="86" t="s">
        <v>61</v>
      </c>
      <c r="D217" s="86" t="s">
        <v>16</v>
      </c>
      <c r="E217" s="86" t="s">
        <v>272</v>
      </c>
      <c r="F217" s="92">
        <v>0.03</v>
      </c>
      <c r="G217" s="93">
        <v>100</v>
      </c>
      <c r="H217" s="93">
        <f t="shared" si="52"/>
        <v>6</v>
      </c>
      <c r="I217" s="93">
        <f t="shared" si="54"/>
        <v>60</v>
      </c>
      <c r="J217" s="94">
        <v>0.8</v>
      </c>
      <c r="K217" s="94">
        <v>0.01</v>
      </c>
      <c r="L217" s="95">
        <v>0.8</v>
      </c>
      <c r="M217" s="86">
        <f t="shared" si="53"/>
        <v>5</v>
      </c>
      <c r="N217" s="86">
        <f t="shared" si="66"/>
        <v>4</v>
      </c>
      <c r="O217" s="86">
        <f t="shared" si="67"/>
        <v>6</v>
      </c>
      <c r="P217" s="95">
        <v>0.7</v>
      </c>
      <c r="Q217" s="86">
        <v>20</v>
      </c>
      <c r="R217" s="86">
        <v>20</v>
      </c>
      <c r="S217" s="86">
        <v>266.12640982358721</v>
      </c>
      <c r="T217" s="87">
        <f t="shared" si="55"/>
        <v>53.225281964717432</v>
      </c>
      <c r="U217" s="86">
        <f t="shared" si="56"/>
        <v>263.46514572535136</v>
      </c>
      <c r="V217" s="88">
        <f t="shared" si="57"/>
        <v>210.23986376063394</v>
      </c>
      <c r="W217" s="86">
        <f t="shared" si="58"/>
        <v>2</v>
      </c>
      <c r="X217" s="88">
        <f t="shared" si="59"/>
        <v>168.19189100850716</v>
      </c>
      <c r="Y217" s="86">
        <f t="shared" si="60"/>
        <v>1.4</v>
      </c>
      <c r="Z217" s="86">
        <f t="shared" si="61"/>
        <v>93.123772102161055</v>
      </c>
      <c r="AA217" s="86">
        <f t="shared" si="62"/>
        <v>0.77514605586086893</v>
      </c>
      <c r="AB217" s="88">
        <f t="shared" si="63"/>
        <v>59.999999999999972</v>
      </c>
      <c r="AC217" s="87">
        <f t="shared" si="64"/>
        <v>0.99999999999999956</v>
      </c>
      <c r="AD217" s="89">
        <f t="shared" si="65"/>
        <v>2.661264098235872</v>
      </c>
      <c r="AE217" s="32"/>
      <c r="AF217" s="32"/>
      <c r="AG217" s="82">
        <v>1</v>
      </c>
      <c r="AH217" s="82">
        <f t="shared" si="51"/>
        <v>2</v>
      </c>
      <c r="AI217" s="33"/>
      <c r="AJ217" s="33"/>
      <c r="AK217" s="33"/>
      <c r="AL217" s="33"/>
      <c r="AM217" s="33"/>
      <c r="AN217" s="33"/>
      <c r="AO217" s="33"/>
      <c r="AP217" s="33"/>
      <c r="AQ217" s="33"/>
      <c r="AR217" s="33"/>
      <c r="AS217" s="33"/>
      <c r="AT217" s="33"/>
      <c r="AU217" s="33"/>
      <c r="AV217" s="33"/>
      <c r="AW217" s="33"/>
      <c r="AX217" s="33"/>
      <c r="AY217" s="33"/>
      <c r="AZ217" s="33"/>
      <c r="BA217" s="33"/>
    </row>
    <row r="218" spans="1:53" ht="23.25" hidden="1" customHeight="1" x14ac:dyDescent="0.25">
      <c r="A218" s="86">
        <v>217</v>
      </c>
      <c r="B218" s="86" t="s">
        <v>59</v>
      </c>
      <c r="C218" s="86" t="s">
        <v>62</v>
      </c>
      <c r="D218" s="86" t="s">
        <v>18</v>
      </c>
      <c r="E218" s="86" t="s">
        <v>272</v>
      </c>
      <c r="F218" s="92">
        <v>0.03</v>
      </c>
      <c r="G218" s="93">
        <v>100</v>
      </c>
      <c r="H218" s="93">
        <f t="shared" si="52"/>
        <v>6</v>
      </c>
      <c r="I218" s="93">
        <f t="shared" si="54"/>
        <v>60</v>
      </c>
      <c r="J218" s="94">
        <v>0.5</v>
      </c>
      <c r="K218" s="94">
        <v>0.01</v>
      </c>
      <c r="L218" s="95">
        <v>0.8</v>
      </c>
      <c r="M218" s="86">
        <f t="shared" si="53"/>
        <v>5</v>
      </c>
      <c r="N218" s="86">
        <f t="shared" si="66"/>
        <v>6</v>
      </c>
      <c r="O218" s="86">
        <f t="shared" si="67"/>
        <v>8</v>
      </c>
      <c r="P218" s="95">
        <v>0.7</v>
      </c>
      <c r="Q218" s="86">
        <v>20</v>
      </c>
      <c r="R218" s="86">
        <v>20</v>
      </c>
      <c r="S218" s="86">
        <v>282.49915036539318</v>
      </c>
      <c r="T218" s="87">
        <f t="shared" si="55"/>
        <v>141.24957518269659</v>
      </c>
      <c r="U218" s="86">
        <f t="shared" si="56"/>
        <v>279.67415886173922</v>
      </c>
      <c r="V218" s="88">
        <f t="shared" si="57"/>
        <v>138.42458367904263</v>
      </c>
      <c r="W218" s="86">
        <f t="shared" si="58"/>
        <v>2</v>
      </c>
      <c r="X218" s="88">
        <f t="shared" si="59"/>
        <v>110.73966694323411</v>
      </c>
      <c r="Y218" s="86">
        <f t="shared" si="60"/>
        <v>1.4</v>
      </c>
      <c r="Z218" s="86">
        <f t="shared" si="61"/>
        <v>61.313868613138695</v>
      </c>
      <c r="AA218" s="86">
        <f t="shared" si="62"/>
        <v>0.77514605586086893</v>
      </c>
      <c r="AB218" s="88">
        <f t="shared" si="63"/>
        <v>60.000000000000014</v>
      </c>
      <c r="AC218" s="87">
        <f t="shared" si="64"/>
        <v>1.0000000000000002</v>
      </c>
      <c r="AD218" s="89">
        <f t="shared" si="65"/>
        <v>2.8249915036539317</v>
      </c>
      <c r="AE218" s="32"/>
      <c r="AF218" s="32"/>
      <c r="AG218" s="82">
        <v>-1</v>
      </c>
      <c r="AH218" s="82">
        <f t="shared" si="51"/>
        <v>2</v>
      </c>
      <c r="AI218" s="33"/>
      <c r="AJ218" s="33"/>
      <c r="AK218" s="33"/>
      <c r="AL218" s="33"/>
      <c r="AM218" s="33"/>
      <c r="AN218" s="33"/>
      <c r="AO218" s="33"/>
      <c r="AP218" s="33"/>
      <c r="AQ218" s="33"/>
      <c r="AR218" s="33"/>
      <c r="AS218" s="33"/>
      <c r="AT218" s="33"/>
      <c r="AU218" s="33"/>
      <c r="AV218" s="33"/>
      <c r="AW218" s="33"/>
      <c r="AX218" s="33"/>
      <c r="AY218" s="33"/>
      <c r="AZ218" s="33"/>
      <c r="BA218" s="33"/>
    </row>
    <row r="219" spans="1:53" ht="23.25" hidden="1" customHeight="1" x14ac:dyDescent="0.25">
      <c r="A219" s="86">
        <v>218</v>
      </c>
      <c r="B219" s="86" t="s">
        <v>59</v>
      </c>
      <c r="C219" s="86" t="s">
        <v>63</v>
      </c>
      <c r="D219" s="86" t="s">
        <v>20</v>
      </c>
      <c r="E219" s="86" t="s">
        <v>272</v>
      </c>
      <c r="F219" s="92">
        <v>0.03</v>
      </c>
      <c r="G219" s="93">
        <v>100</v>
      </c>
      <c r="H219" s="93">
        <f t="shared" si="52"/>
        <v>6</v>
      </c>
      <c r="I219" s="93">
        <f t="shared" si="54"/>
        <v>60</v>
      </c>
      <c r="J219" s="94">
        <v>0.5</v>
      </c>
      <c r="K219" s="94">
        <v>0.01</v>
      </c>
      <c r="L219" s="95">
        <v>0.8</v>
      </c>
      <c r="M219" s="86">
        <f t="shared" si="53"/>
        <v>5</v>
      </c>
      <c r="N219" s="86">
        <f t="shared" si="66"/>
        <v>5</v>
      </c>
      <c r="O219" s="86">
        <f t="shared" si="67"/>
        <v>7</v>
      </c>
      <c r="P219" s="95">
        <v>0.7</v>
      </c>
      <c r="Q219" s="86">
        <v>20</v>
      </c>
      <c r="R219" s="86">
        <v>20</v>
      </c>
      <c r="S219" s="86">
        <v>314.65352520373051</v>
      </c>
      <c r="T219" s="87">
        <f t="shared" si="55"/>
        <v>157.32676260186525</v>
      </c>
      <c r="U219" s="86">
        <f t="shared" si="56"/>
        <v>311.50698995169319</v>
      </c>
      <c r="V219" s="88">
        <f t="shared" si="57"/>
        <v>154.18022734982793</v>
      </c>
      <c r="W219" s="86">
        <f t="shared" si="58"/>
        <v>2</v>
      </c>
      <c r="X219" s="88">
        <f t="shared" si="59"/>
        <v>123.34418187986235</v>
      </c>
      <c r="Y219" s="86">
        <f t="shared" si="60"/>
        <v>1.4</v>
      </c>
      <c r="Z219" s="86">
        <f t="shared" si="61"/>
        <v>68.292682926829258</v>
      </c>
      <c r="AA219" s="86">
        <f t="shared" si="62"/>
        <v>0.77514605586086893</v>
      </c>
      <c r="AB219" s="88">
        <f t="shared" si="63"/>
        <v>59.999999999999993</v>
      </c>
      <c r="AC219" s="87">
        <f t="shared" si="64"/>
        <v>0.99999999999999989</v>
      </c>
      <c r="AD219" s="89">
        <f t="shared" si="65"/>
        <v>3.1465352520373049</v>
      </c>
      <c r="AE219" s="32"/>
      <c r="AF219" s="32"/>
      <c r="AG219" s="82">
        <v>0</v>
      </c>
      <c r="AH219" s="82">
        <f t="shared" si="51"/>
        <v>2</v>
      </c>
      <c r="AI219" s="33"/>
      <c r="AJ219" s="33"/>
      <c r="AK219" s="33"/>
      <c r="AL219" s="33"/>
      <c r="AM219" s="33"/>
      <c r="AN219" s="33"/>
      <c r="AO219" s="33"/>
      <c r="AP219" s="33"/>
      <c r="AQ219" s="33"/>
      <c r="AR219" s="33"/>
      <c r="AS219" s="33"/>
      <c r="AT219" s="33"/>
      <c r="AU219" s="33"/>
      <c r="AV219" s="33"/>
      <c r="AW219" s="33"/>
      <c r="AX219" s="33"/>
      <c r="AY219" s="33"/>
      <c r="AZ219" s="33"/>
      <c r="BA219" s="33"/>
    </row>
    <row r="220" spans="1:53" ht="23.25" hidden="1" customHeight="1" x14ac:dyDescent="0.25">
      <c r="A220" s="86">
        <v>219</v>
      </c>
      <c r="B220" s="86" t="s">
        <v>59</v>
      </c>
      <c r="C220" s="86" t="s">
        <v>237</v>
      </c>
      <c r="D220" s="86" t="s">
        <v>222</v>
      </c>
      <c r="E220" s="86" t="s">
        <v>272</v>
      </c>
      <c r="F220" s="92">
        <v>0.03</v>
      </c>
      <c r="G220" s="93">
        <v>100</v>
      </c>
      <c r="H220" s="93">
        <f t="shared" si="52"/>
        <v>6</v>
      </c>
      <c r="I220" s="93">
        <f t="shared" si="54"/>
        <v>60</v>
      </c>
      <c r="J220" s="94">
        <v>0.5</v>
      </c>
      <c r="K220" s="94">
        <v>0.01</v>
      </c>
      <c r="L220" s="95">
        <v>0.8</v>
      </c>
      <c r="M220" s="86">
        <f t="shared" si="53"/>
        <v>5</v>
      </c>
      <c r="N220" s="86">
        <f t="shared" si="66"/>
        <v>6</v>
      </c>
      <c r="O220" s="86">
        <f t="shared" si="67"/>
        <v>8</v>
      </c>
      <c r="P220" s="95">
        <v>0.7</v>
      </c>
      <c r="Q220" s="86">
        <v>20</v>
      </c>
      <c r="R220" s="86">
        <v>20</v>
      </c>
      <c r="S220" s="86">
        <v>282.49915036539318</v>
      </c>
      <c r="T220" s="87">
        <f t="shared" si="55"/>
        <v>141.24957518269659</v>
      </c>
      <c r="U220" s="86">
        <f t="shared" si="56"/>
        <v>279.67415886173922</v>
      </c>
      <c r="V220" s="88">
        <f t="shared" si="57"/>
        <v>138.42458367904263</v>
      </c>
      <c r="W220" s="86">
        <f t="shared" si="58"/>
        <v>2</v>
      </c>
      <c r="X220" s="88">
        <f t="shared" si="59"/>
        <v>110.73966694323411</v>
      </c>
      <c r="Y220" s="86">
        <f t="shared" si="60"/>
        <v>1.4</v>
      </c>
      <c r="Z220" s="86">
        <f t="shared" si="61"/>
        <v>61.313868613138695</v>
      </c>
      <c r="AA220" s="86">
        <f t="shared" si="62"/>
        <v>0.77514605586086893</v>
      </c>
      <c r="AB220" s="88">
        <f t="shared" si="63"/>
        <v>60.000000000000014</v>
      </c>
      <c r="AC220" s="87">
        <f t="shared" si="64"/>
        <v>1.0000000000000002</v>
      </c>
      <c r="AD220" s="89">
        <f t="shared" si="65"/>
        <v>2.8249915036539317</v>
      </c>
      <c r="AE220" s="32"/>
      <c r="AF220" s="32"/>
      <c r="AG220" s="82">
        <v>-1</v>
      </c>
      <c r="AH220" s="82">
        <f t="shared" si="51"/>
        <v>2</v>
      </c>
      <c r="AI220" s="33"/>
      <c r="AJ220" s="33"/>
      <c r="AK220" s="33"/>
      <c r="AL220" s="33"/>
      <c r="AM220" s="33"/>
      <c r="AN220" s="33"/>
      <c r="AO220" s="33"/>
      <c r="AP220" s="33"/>
      <c r="AQ220" s="33"/>
      <c r="AR220" s="33"/>
      <c r="AS220" s="33"/>
      <c r="AT220" s="33"/>
      <c r="AU220" s="33"/>
      <c r="AV220" s="33"/>
      <c r="AW220" s="33"/>
      <c r="AX220" s="33"/>
      <c r="AY220" s="33"/>
      <c r="AZ220" s="33"/>
      <c r="BA220" s="33"/>
    </row>
    <row r="221" spans="1:53" ht="23.25" hidden="1" customHeight="1" x14ac:dyDescent="0.25">
      <c r="A221" s="86">
        <v>220</v>
      </c>
      <c r="B221" s="86" t="s">
        <v>59</v>
      </c>
      <c r="C221" s="86" t="s">
        <v>280</v>
      </c>
      <c r="D221" s="86" t="s">
        <v>300</v>
      </c>
      <c r="E221" s="86" t="s">
        <v>272</v>
      </c>
      <c r="F221" s="92">
        <v>0.03</v>
      </c>
      <c r="G221" s="93">
        <v>100</v>
      </c>
      <c r="H221" s="93">
        <f t="shared" si="52"/>
        <v>6</v>
      </c>
      <c r="I221" s="93">
        <f t="shared" si="54"/>
        <v>60</v>
      </c>
      <c r="J221" s="94">
        <v>0.5</v>
      </c>
      <c r="K221" s="94">
        <v>0.01</v>
      </c>
      <c r="L221" s="95">
        <v>0.8</v>
      </c>
      <c r="M221" s="86">
        <f t="shared" si="53"/>
        <v>5</v>
      </c>
      <c r="N221" s="86">
        <f t="shared" si="66"/>
        <v>4</v>
      </c>
      <c r="O221" s="86">
        <f t="shared" si="67"/>
        <v>6</v>
      </c>
      <c r="P221" s="95">
        <v>0.7</v>
      </c>
      <c r="Q221" s="86">
        <v>20</v>
      </c>
      <c r="R221" s="86">
        <v>20</v>
      </c>
      <c r="S221" s="86">
        <v>355.06773945008121</v>
      </c>
      <c r="T221" s="87">
        <f t="shared" si="55"/>
        <v>177.5338697250406</v>
      </c>
      <c r="U221" s="86">
        <f t="shared" si="56"/>
        <v>351.51706205558037</v>
      </c>
      <c r="V221" s="88">
        <f t="shared" si="57"/>
        <v>173.98319233053977</v>
      </c>
      <c r="W221" s="86">
        <f t="shared" si="58"/>
        <v>2</v>
      </c>
      <c r="X221" s="88">
        <f t="shared" si="59"/>
        <v>139.18655386443183</v>
      </c>
      <c r="Y221" s="86">
        <f t="shared" si="60"/>
        <v>1.4</v>
      </c>
      <c r="Z221" s="86">
        <f t="shared" si="61"/>
        <v>77.064220183486228</v>
      </c>
      <c r="AA221" s="86">
        <f t="shared" si="62"/>
        <v>0.77514605586086893</v>
      </c>
      <c r="AB221" s="88">
        <f t="shared" si="63"/>
        <v>59.999999999999986</v>
      </c>
      <c r="AC221" s="87">
        <f t="shared" si="64"/>
        <v>0.99999999999999978</v>
      </c>
      <c r="AD221" s="89">
        <f t="shared" si="65"/>
        <v>3.5506773945008119</v>
      </c>
      <c r="AE221" s="32"/>
      <c r="AF221" s="32"/>
      <c r="AG221" s="82">
        <v>1</v>
      </c>
      <c r="AH221" s="82">
        <f t="shared" si="51"/>
        <v>2</v>
      </c>
      <c r="AI221" s="33"/>
      <c r="AJ221" s="33"/>
      <c r="AK221" s="33"/>
      <c r="AL221" s="33"/>
      <c r="AM221" s="33"/>
      <c r="AN221" s="33"/>
      <c r="AO221" s="33"/>
      <c r="AP221" s="33"/>
      <c r="AQ221" s="33"/>
      <c r="AR221" s="33"/>
      <c r="AS221" s="33"/>
      <c r="AT221" s="33"/>
      <c r="AU221" s="33"/>
      <c r="AV221" s="33"/>
      <c r="AW221" s="33"/>
      <c r="AX221" s="33"/>
      <c r="AY221" s="33"/>
      <c r="AZ221" s="33"/>
      <c r="BA221" s="33"/>
    </row>
    <row r="222" spans="1:53" ht="23.25" hidden="1" customHeight="1" x14ac:dyDescent="0.25">
      <c r="A222" s="86">
        <v>221</v>
      </c>
      <c r="B222" s="86" t="s">
        <v>59</v>
      </c>
      <c r="C222" s="86" t="s">
        <v>64</v>
      </c>
      <c r="D222" s="86" t="s">
        <v>22</v>
      </c>
      <c r="E222" s="86" t="s">
        <v>272</v>
      </c>
      <c r="F222" s="92">
        <v>0.03</v>
      </c>
      <c r="G222" s="93">
        <v>100</v>
      </c>
      <c r="H222" s="93">
        <f t="shared" si="52"/>
        <v>6</v>
      </c>
      <c r="I222" s="93">
        <f t="shared" si="54"/>
        <v>60</v>
      </c>
      <c r="J222" s="94">
        <v>0.8</v>
      </c>
      <c r="K222" s="94">
        <v>0.01</v>
      </c>
      <c r="L222" s="95">
        <v>0.8</v>
      </c>
      <c r="M222" s="86">
        <f t="shared" si="53"/>
        <v>5</v>
      </c>
      <c r="N222" s="86">
        <f t="shared" si="66"/>
        <v>4</v>
      </c>
      <c r="O222" s="86">
        <f t="shared" si="67"/>
        <v>6</v>
      </c>
      <c r="P222" s="95">
        <v>0.7</v>
      </c>
      <c r="Q222" s="86">
        <v>20</v>
      </c>
      <c r="R222" s="86">
        <v>20</v>
      </c>
      <c r="S222" s="86">
        <v>266.12640982358721</v>
      </c>
      <c r="T222" s="87">
        <f t="shared" si="55"/>
        <v>53.225281964717432</v>
      </c>
      <c r="U222" s="86">
        <f t="shared" si="56"/>
        <v>263.46514572535136</v>
      </c>
      <c r="V222" s="88">
        <f t="shared" si="57"/>
        <v>210.23986376063394</v>
      </c>
      <c r="W222" s="86">
        <f t="shared" si="58"/>
        <v>2</v>
      </c>
      <c r="X222" s="88">
        <f t="shared" si="59"/>
        <v>168.19189100850716</v>
      </c>
      <c r="Y222" s="86">
        <f t="shared" si="60"/>
        <v>1.4</v>
      </c>
      <c r="Z222" s="86">
        <f t="shared" si="61"/>
        <v>93.123772102161055</v>
      </c>
      <c r="AA222" s="86">
        <f t="shared" si="62"/>
        <v>0.77514605586086893</v>
      </c>
      <c r="AB222" s="88">
        <f t="shared" si="63"/>
        <v>59.999999999999972</v>
      </c>
      <c r="AC222" s="87">
        <f t="shared" si="64"/>
        <v>0.99999999999999956</v>
      </c>
      <c r="AD222" s="89">
        <f t="shared" si="65"/>
        <v>2.661264098235872</v>
      </c>
      <c r="AE222" s="32"/>
      <c r="AF222" s="32"/>
      <c r="AG222" s="82">
        <v>1</v>
      </c>
      <c r="AH222" s="82">
        <f t="shared" si="51"/>
        <v>2</v>
      </c>
      <c r="AI222" s="33"/>
      <c r="AJ222" s="33"/>
      <c r="AK222" s="33"/>
      <c r="AL222" s="33"/>
      <c r="AM222" s="33"/>
      <c r="AN222" s="33"/>
      <c r="AO222" s="33"/>
      <c r="AP222" s="33"/>
      <c r="AQ222" s="33"/>
      <c r="AR222" s="33"/>
      <c r="AS222" s="33"/>
      <c r="AT222" s="33"/>
      <c r="AU222" s="33"/>
      <c r="AV222" s="33"/>
      <c r="AW222" s="33"/>
      <c r="AX222" s="33"/>
      <c r="AY222" s="33"/>
      <c r="AZ222" s="33"/>
      <c r="BA222" s="33"/>
    </row>
    <row r="223" spans="1:53" ht="23.25" hidden="1" customHeight="1" x14ac:dyDescent="0.25">
      <c r="A223" s="86">
        <v>222</v>
      </c>
      <c r="B223" s="86" t="s">
        <v>59</v>
      </c>
      <c r="C223" s="86" t="s">
        <v>238</v>
      </c>
      <c r="D223" s="86" t="s">
        <v>228</v>
      </c>
      <c r="E223" s="86" t="s">
        <v>272</v>
      </c>
      <c r="F223" s="92">
        <v>0.03</v>
      </c>
      <c r="G223" s="93">
        <v>100</v>
      </c>
      <c r="H223" s="93">
        <f t="shared" si="52"/>
        <v>6</v>
      </c>
      <c r="I223" s="93">
        <f t="shared" si="54"/>
        <v>60</v>
      </c>
      <c r="J223" s="94">
        <v>0.5</v>
      </c>
      <c r="K223" s="94">
        <v>0.01</v>
      </c>
      <c r="L223" s="95">
        <v>0.8</v>
      </c>
      <c r="M223" s="86">
        <f t="shared" si="53"/>
        <v>5</v>
      </c>
      <c r="N223" s="86">
        <f t="shared" si="66"/>
        <v>6</v>
      </c>
      <c r="O223" s="86">
        <f t="shared" si="67"/>
        <v>8</v>
      </c>
      <c r="P223" s="95">
        <v>0.7</v>
      </c>
      <c r="Q223" s="86">
        <v>20</v>
      </c>
      <c r="R223" s="86">
        <v>20</v>
      </c>
      <c r="S223" s="86">
        <v>282.49915036539318</v>
      </c>
      <c r="T223" s="87">
        <f t="shared" si="55"/>
        <v>141.24957518269659</v>
      </c>
      <c r="U223" s="86">
        <f t="shared" si="56"/>
        <v>279.67415886173922</v>
      </c>
      <c r="V223" s="88">
        <f t="shared" si="57"/>
        <v>138.42458367904263</v>
      </c>
      <c r="W223" s="86">
        <f t="shared" si="58"/>
        <v>2</v>
      </c>
      <c r="X223" s="88">
        <f t="shared" si="59"/>
        <v>110.73966694323411</v>
      </c>
      <c r="Y223" s="86">
        <f t="shared" si="60"/>
        <v>1.4</v>
      </c>
      <c r="Z223" s="86">
        <f t="shared" si="61"/>
        <v>61.313868613138695</v>
      </c>
      <c r="AA223" s="86">
        <f t="shared" si="62"/>
        <v>0.77514605586086893</v>
      </c>
      <c r="AB223" s="88">
        <f t="shared" si="63"/>
        <v>60.000000000000014</v>
      </c>
      <c r="AC223" s="87">
        <f t="shared" si="64"/>
        <v>1.0000000000000002</v>
      </c>
      <c r="AD223" s="89">
        <f t="shared" si="65"/>
        <v>2.8249915036539317</v>
      </c>
      <c r="AE223" s="32"/>
      <c r="AF223" s="32"/>
      <c r="AG223" s="82">
        <v>-1</v>
      </c>
      <c r="AH223" s="82">
        <f t="shared" si="51"/>
        <v>2</v>
      </c>
      <c r="AI223" s="33"/>
      <c r="AJ223" s="33"/>
      <c r="AK223" s="33"/>
      <c r="AL223" s="33"/>
      <c r="AM223" s="33"/>
      <c r="AN223" s="33"/>
      <c r="AO223" s="33"/>
      <c r="AP223" s="33"/>
      <c r="AQ223" s="33"/>
      <c r="AR223" s="33"/>
      <c r="AS223" s="33"/>
      <c r="AT223" s="33"/>
      <c r="AU223" s="33"/>
      <c r="AV223" s="33"/>
      <c r="AW223" s="33"/>
      <c r="AX223" s="33"/>
      <c r="AY223" s="33"/>
      <c r="AZ223" s="33"/>
      <c r="BA223" s="33"/>
    </row>
    <row r="224" spans="1:53" ht="23.25" hidden="1" customHeight="1" x14ac:dyDescent="0.25">
      <c r="A224" s="86">
        <v>223</v>
      </c>
      <c r="B224" s="86" t="s">
        <v>59</v>
      </c>
      <c r="C224" s="86" t="s">
        <v>239</v>
      </c>
      <c r="D224" s="86" t="s">
        <v>231</v>
      </c>
      <c r="E224" s="86" t="s">
        <v>272</v>
      </c>
      <c r="F224" s="92">
        <v>0.03</v>
      </c>
      <c r="G224" s="93">
        <v>100</v>
      </c>
      <c r="H224" s="93">
        <f t="shared" si="52"/>
        <v>6</v>
      </c>
      <c r="I224" s="93">
        <f t="shared" si="54"/>
        <v>60</v>
      </c>
      <c r="J224" s="94">
        <v>0.5</v>
      </c>
      <c r="K224" s="94">
        <v>0.01</v>
      </c>
      <c r="L224" s="95">
        <v>0.8</v>
      </c>
      <c r="M224" s="86">
        <f t="shared" si="53"/>
        <v>5</v>
      </c>
      <c r="N224" s="86">
        <f t="shared" si="66"/>
        <v>6</v>
      </c>
      <c r="O224" s="86">
        <f t="shared" si="67"/>
        <v>8</v>
      </c>
      <c r="P224" s="95">
        <v>0.7</v>
      </c>
      <c r="Q224" s="86">
        <v>20</v>
      </c>
      <c r="R224" s="86">
        <v>20</v>
      </c>
      <c r="S224" s="86">
        <v>282.49915036539318</v>
      </c>
      <c r="T224" s="87">
        <f t="shared" si="55"/>
        <v>141.24957518269659</v>
      </c>
      <c r="U224" s="86">
        <f t="shared" si="56"/>
        <v>279.67415886173922</v>
      </c>
      <c r="V224" s="88">
        <f t="shared" si="57"/>
        <v>138.42458367904263</v>
      </c>
      <c r="W224" s="86">
        <f t="shared" si="58"/>
        <v>2</v>
      </c>
      <c r="X224" s="88">
        <f t="shared" si="59"/>
        <v>110.73966694323411</v>
      </c>
      <c r="Y224" s="86">
        <f t="shared" si="60"/>
        <v>1.4</v>
      </c>
      <c r="Z224" s="86">
        <f t="shared" si="61"/>
        <v>61.313868613138695</v>
      </c>
      <c r="AA224" s="86">
        <f t="shared" si="62"/>
        <v>0.77514605586086893</v>
      </c>
      <c r="AB224" s="88">
        <f t="shared" si="63"/>
        <v>60.000000000000014</v>
      </c>
      <c r="AC224" s="87">
        <f t="shared" si="64"/>
        <v>1.0000000000000002</v>
      </c>
      <c r="AD224" s="89">
        <f t="shared" si="65"/>
        <v>2.8249915036539317</v>
      </c>
      <c r="AE224" s="32"/>
      <c r="AF224" s="32"/>
      <c r="AG224" s="82">
        <v>-1</v>
      </c>
      <c r="AH224" s="82">
        <f t="shared" si="51"/>
        <v>2</v>
      </c>
      <c r="AI224" s="33"/>
      <c r="AJ224" s="33"/>
      <c r="AK224" s="33"/>
      <c r="AL224" s="33"/>
      <c r="AM224" s="33"/>
      <c r="AN224" s="33"/>
      <c r="AO224" s="33"/>
      <c r="AP224" s="33"/>
      <c r="AQ224" s="33"/>
      <c r="AR224" s="33"/>
      <c r="AS224" s="33"/>
      <c r="AT224" s="33"/>
      <c r="AU224" s="33"/>
      <c r="AV224" s="33"/>
      <c r="AW224" s="33"/>
      <c r="AX224" s="33"/>
      <c r="AY224" s="33"/>
      <c r="AZ224" s="33"/>
      <c r="BA224" s="33"/>
    </row>
    <row r="225" spans="1:54" ht="23.25" hidden="1" customHeight="1" x14ac:dyDescent="0.25">
      <c r="A225" s="86">
        <v>224</v>
      </c>
      <c r="B225" s="86" t="s">
        <v>59</v>
      </c>
      <c r="C225" s="86" t="s">
        <v>240</v>
      </c>
      <c r="D225" s="86" t="s">
        <v>235</v>
      </c>
      <c r="E225" s="86" t="s">
        <v>272</v>
      </c>
      <c r="F225" s="92">
        <v>0.03</v>
      </c>
      <c r="G225" s="93">
        <v>100</v>
      </c>
      <c r="H225" s="93">
        <f t="shared" si="52"/>
        <v>6</v>
      </c>
      <c r="I225" s="93">
        <f t="shared" si="54"/>
        <v>60</v>
      </c>
      <c r="J225" s="94">
        <v>0.1</v>
      </c>
      <c r="K225" s="94">
        <v>0.01</v>
      </c>
      <c r="L225" s="95">
        <v>0.8</v>
      </c>
      <c r="M225" s="86">
        <f t="shared" si="53"/>
        <v>5</v>
      </c>
      <c r="N225" s="86">
        <f t="shared" si="66"/>
        <v>6</v>
      </c>
      <c r="O225" s="86">
        <f t="shared" si="67"/>
        <v>8</v>
      </c>
      <c r="P225" s="95">
        <v>0.7</v>
      </c>
      <c r="Q225" s="86">
        <v>20</v>
      </c>
      <c r="R225" s="86">
        <v>20</v>
      </c>
      <c r="S225" s="86">
        <v>590.23242963052746</v>
      </c>
      <c r="T225" s="87">
        <f t="shared" si="55"/>
        <v>531.20918666747468</v>
      </c>
      <c r="U225" s="86">
        <f t="shared" si="56"/>
        <v>584.33010533422214</v>
      </c>
      <c r="V225" s="88">
        <f t="shared" si="57"/>
        <v>53.120918666747457</v>
      </c>
      <c r="W225" s="86">
        <f t="shared" si="58"/>
        <v>2</v>
      </c>
      <c r="X225" s="88">
        <f t="shared" si="59"/>
        <v>42.496734933397967</v>
      </c>
      <c r="Y225" s="86">
        <f t="shared" si="60"/>
        <v>1.4</v>
      </c>
      <c r="Z225" s="86">
        <f t="shared" si="61"/>
        <v>23.529411764705888</v>
      </c>
      <c r="AA225" s="86">
        <f t="shared" si="62"/>
        <v>0.77514605586086893</v>
      </c>
      <c r="AB225" s="88">
        <f t="shared" si="63"/>
        <v>60.000000000000014</v>
      </c>
      <c r="AC225" s="87">
        <f t="shared" si="64"/>
        <v>1.0000000000000002</v>
      </c>
      <c r="AD225" s="89">
        <f t="shared" si="65"/>
        <v>5.9023242963052747</v>
      </c>
      <c r="AE225" s="32"/>
      <c r="AF225" s="32"/>
      <c r="AG225" s="82">
        <v>-1</v>
      </c>
      <c r="AH225" s="82">
        <f t="shared" si="51"/>
        <v>2</v>
      </c>
      <c r="AI225" s="33"/>
      <c r="AJ225" s="33"/>
      <c r="AK225" s="33"/>
      <c r="AL225" s="33"/>
      <c r="AM225" s="33"/>
      <c r="AN225" s="33"/>
      <c r="AO225" s="33"/>
      <c r="AP225" s="33"/>
      <c r="AQ225" s="33"/>
      <c r="AR225" s="33"/>
      <c r="AS225" s="33"/>
      <c r="AT225" s="33"/>
      <c r="AU225" s="33"/>
      <c r="AV225" s="33"/>
      <c r="AW225" s="33"/>
      <c r="AX225" s="33"/>
      <c r="AY225" s="33"/>
      <c r="AZ225" s="33"/>
      <c r="BA225" s="33"/>
    </row>
    <row r="226" spans="1:54" ht="23.25" hidden="1" customHeight="1" x14ac:dyDescent="0.25">
      <c r="A226" s="86">
        <v>225</v>
      </c>
      <c r="B226" s="86" t="s">
        <v>59</v>
      </c>
      <c r="C226" s="86" t="s">
        <v>65</v>
      </c>
      <c r="D226" s="86" t="s">
        <v>37</v>
      </c>
      <c r="E226" s="86" t="s">
        <v>272</v>
      </c>
      <c r="F226" s="92">
        <v>0.03</v>
      </c>
      <c r="G226" s="93">
        <v>100</v>
      </c>
      <c r="H226" s="93">
        <f t="shared" si="52"/>
        <v>6</v>
      </c>
      <c r="I226" s="93">
        <f t="shared" si="54"/>
        <v>60</v>
      </c>
      <c r="J226" s="94">
        <v>0.5</v>
      </c>
      <c r="K226" s="94">
        <v>0.01</v>
      </c>
      <c r="L226" s="95">
        <v>0.8</v>
      </c>
      <c r="M226" s="86">
        <f t="shared" si="53"/>
        <v>5</v>
      </c>
      <c r="N226" s="86">
        <f t="shared" si="66"/>
        <v>6</v>
      </c>
      <c r="O226" s="86">
        <f t="shared" si="67"/>
        <v>8</v>
      </c>
      <c r="P226" s="95">
        <v>0.7</v>
      </c>
      <c r="Q226" s="86">
        <v>20</v>
      </c>
      <c r="R226" s="86">
        <v>20</v>
      </c>
      <c r="S226" s="86">
        <v>282.49915036539318</v>
      </c>
      <c r="T226" s="87">
        <f t="shared" si="55"/>
        <v>141.24957518269659</v>
      </c>
      <c r="U226" s="86">
        <f t="shared" si="56"/>
        <v>279.67415886173922</v>
      </c>
      <c r="V226" s="88">
        <f t="shared" si="57"/>
        <v>138.42458367904263</v>
      </c>
      <c r="W226" s="86">
        <f t="shared" si="58"/>
        <v>2</v>
      </c>
      <c r="X226" s="88">
        <f t="shared" si="59"/>
        <v>110.73966694323411</v>
      </c>
      <c r="Y226" s="86">
        <f t="shared" si="60"/>
        <v>1.4</v>
      </c>
      <c r="Z226" s="86">
        <f t="shared" si="61"/>
        <v>61.313868613138695</v>
      </c>
      <c r="AA226" s="86">
        <f t="shared" si="62"/>
        <v>0.77514605586086893</v>
      </c>
      <c r="AB226" s="88">
        <f t="shared" si="63"/>
        <v>60.000000000000014</v>
      </c>
      <c r="AC226" s="87">
        <f t="shared" si="64"/>
        <v>1.0000000000000002</v>
      </c>
      <c r="AD226" s="89">
        <f t="shared" si="65"/>
        <v>2.8249915036539317</v>
      </c>
      <c r="AE226" s="32"/>
      <c r="AF226" s="32"/>
      <c r="AG226" s="82">
        <v>-1</v>
      </c>
      <c r="AH226" s="82">
        <f t="shared" si="51"/>
        <v>2</v>
      </c>
      <c r="AI226" s="33"/>
      <c r="AJ226" s="33"/>
      <c r="AK226" s="33"/>
      <c r="AL226" s="33"/>
      <c r="AM226" s="33"/>
      <c r="AN226" s="33"/>
      <c r="AO226" s="33"/>
      <c r="AP226" s="33"/>
      <c r="AQ226" s="33"/>
      <c r="AR226" s="33"/>
      <c r="AS226" s="33"/>
      <c r="AT226" s="33"/>
      <c r="AU226" s="33"/>
      <c r="AV226" s="33"/>
      <c r="AW226" s="33"/>
      <c r="AX226" s="33"/>
      <c r="AY226" s="33"/>
      <c r="AZ226" s="33"/>
      <c r="BA226" s="33"/>
    </row>
    <row r="227" spans="1:54" ht="23.25" hidden="1" customHeight="1" x14ac:dyDescent="0.25">
      <c r="A227" s="86">
        <v>226</v>
      </c>
      <c r="B227" s="86" t="s">
        <v>59</v>
      </c>
      <c r="C227" s="86" t="s">
        <v>66</v>
      </c>
      <c r="D227" s="86" t="s">
        <v>40</v>
      </c>
      <c r="E227" s="86" t="s">
        <v>272</v>
      </c>
      <c r="F227" s="92">
        <v>0.03</v>
      </c>
      <c r="G227" s="93">
        <v>100</v>
      </c>
      <c r="H227" s="93">
        <f t="shared" si="52"/>
        <v>6</v>
      </c>
      <c r="I227" s="93">
        <f t="shared" si="54"/>
        <v>60</v>
      </c>
      <c r="J227" s="94">
        <v>0.9</v>
      </c>
      <c r="K227" s="94">
        <v>0.01</v>
      </c>
      <c r="L227" s="95">
        <v>0.8</v>
      </c>
      <c r="M227" s="86">
        <f t="shared" si="53"/>
        <v>5</v>
      </c>
      <c r="N227" s="86">
        <f t="shared" si="66"/>
        <v>4</v>
      </c>
      <c r="O227" s="86">
        <f t="shared" si="67"/>
        <v>6</v>
      </c>
      <c r="P227" s="95">
        <v>0.7</v>
      </c>
      <c r="Q227" s="86">
        <v>20</v>
      </c>
      <c r="R227" s="86">
        <v>10</v>
      </c>
      <c r="S227" s="86">
        <v>242.9665270269445</v>
      </c>
      <c r="T227" s="87">
        <f t="shared" si="55"/>
        <v>24.296652702694445</v>
      </c>
      <c r="U227" s="86">
        <f t="shared" si="56"/>
        <v>240.53686175667505</v>
      </c>
      <c r="V227" s="88">
        <f t="shared" si="57"/>
        <v>216.24020905398061</v>
      </c>
      <c r="W227" s="86">
        <f t="shared" si="58"/>
        <v>2</v>
      </c>
      <c r="X227" s="88">
        <f t="shared" si="59"/>
        <v>172.9921672431845</v>
      </c>
      <c r="Y227" s="86">
        <f t="shared" si="60"/>
        <v>1.4</v>
      </c>
      <c r="Z227" s="86">
        <f t="shared" si="61"/>
        <v>95.78156866669876</v>
      </c>
      <c r="AA227" s="86">
        <f t="shared" si="62"/>
        <v>1.0417314808554152</v>
      </c>
      <c r="AB227" s="88">
        <f t="shared" si="63"/>
        <v>60.000000000000014</v>
      </c>
      <c r="AC227" s="87">
        <f t="shared" si="64"/>
        <v>1.0000000000000002</v>
      </c>
      <c r="AD227" s="89">
        <f t="shared" si="65"/>
        <v>2.429665270269445</v>
      </c>
      <c r="AE227" s="32"/>
      <c r="AF227" s="32"/>
      <c r="AG227" s="82">
        <v>1</v>
      </c>
      <c r="AH227" s="82">
        <f t="shared" si="51"/>
        <v>2</v>
      </c>
      <c r="AI227" s="33"/>
      <c r="AJ227" s="33"/>
      <c r="AK227" s="33"/>
      <c r="AL227" s="33"/>
      <c r="AM227" s="33"/>
      <c r="AN227" s="33"/>
      <c r="AO227" s="33"/>
      <c r="AP227" s="33"/>
      <c r="AQ227" s="33"/>
      <c r="AR227" s="33"/>
      <c r="AS227" s="33"/>
      <c r="AT227" s="33"/>
      <c r="AU227" s="33"/>
      <c r="AV227" s="33"/>
      <c r="AW227" s="33"/>
      <c r="AX227" s="33"/>
      <c r="AY227" s="33"/>
      <c r="AZ227" s="33"/>
      <c r="BA227" s="33"/>
    </row>
    <row r="228" spans="1:54" ht="23.25" hidden="1" customHeight="1" x14ac:dyDescent="0.25">
      <c r="A228" s="86">
        <v>227</v>
      </c>
      <c r="B228" s="86" t="s">
        <v>59</v>
      </c>
      <c r="C228" s="86" t="s">
        <v>67</v>
      </c>
      <c r="D228" s="86" t="s">
        <v>46</v>
      </c>
      <c r="E228" s="86" t="s">
        <v>272</v>
      </c>
      <c r="F228" s="92">
        <v>0.03</v>
      </c>
      <c r="G228" s="93">
        <v>100</v>
      </c>
      <c r="H228" s="93">
        <f t="shared" si="52"/>
        <v>6</v>
      </c>
      <c r="I228" s="93">
        <f t="shared" si="54"/>
        <v>60</v>
      </c>
      <c r="J228" s="94">
        <v>0.5</v>
      </c>
      <c r="K228" s="94">
        <v>0.01</v>
      </c>
      <c r="L228" s="95">
        <v>0.8</v>
      </c>
      <c r="M228" s="86">
        <f t="shared" si="53"/>
        <v>5</v>
      </c>
      <c r="N228" s="86">
        <f t="shared" si="66"/>
        <v>6</v>
      </c>
      <c r="O228" s="86">
        <f t="shared" si="67"/>
        <v>8</v>
      </c>
      <c r="P228" s="95">
        <v>0.7</v>
      </c>
      <c r="Q228" s="86">
        <v>20</v>
      </c>
      <c r="R228" s="86">
        <v>20</v>
      </c>
      <c r="S228" s="86">
        <v>282.49915036539318</v>
      </c>
      <c r="T228" s="87">
        <f t="shared" si="55"/>
        <v>141.24957518269659</v>
      </c>
      <c r="U228" s="86">
        <f t="shared" si="56"/>
        <v>279.67415886173922</v>
      </c>
      <c r="V228" s="88">
        <f t="shared" si="57"/>
        <v>138.42458367904263</v>
      </c>
      <c r="W228" s="86">
        <f t="shared" si="58"/>
        <v>2</v>
      </c>
      <c r="X228" s="88">
        <f t="shared" si="59"/>
        <v>110.73966694323411</v>
      </c>
      <c r="Y228" s="86">
        <f t="shared" si="60"/>
        <v>1.4</v>
      </c>
      <c r="Z228" s="86">
        <f t="shared" si="61"/>
        <v>61.313868613138695</v>
      </c>
      <c r="AA228" s="86">
        <f t="shared" si="62"/>
        <v>0.77514605586086893</v>
      </c>
      <c r="AB228" s="88">
        <f t="shared" si="63"/>
        <v>60.000000000000014</v>
      </c>
      <c r="AC228" s="87">
        <f t="shared" si="64"/>
        <v>1.0000000000000002</v>
      </c>
      <c r="AD228" s="89">
        <f t="shared" si="65"/>
        <v>2.8249915036539317</v>
      </c>
      <c r="AE228" s="32"/>
      <c r="AF228" s="32"/>
      <c r="AG228" s="82">
        <v>-1</v>
      </c>
      <c r="AH228" s="82">
        <f t="shared" si="51"/>
        <v>2</v>
      </c>
      <c r="AI228" s="33"/>
      <c r="AJ228" s="33"/>
      <c r="AK228" s="33"/>
      <c r="AL228" s="33"/>
      <c r="AM228" s="33"/>
      <c r="AN228" s="33"/>
      <c r="AO228" s="33"/>
      <c r="AP228" s="33"/>
      <c r="AQ228" s="33"/>
      <c r="AR228" s="33"/>
      <c r="AS228" s="33"/>
      <c r="AT228" s="33"/>
      <c r="AU228" s="33"/>
      <c r="AV228" s="33"/>
      <c r="AW228" s="33"/>
      <c r="AX228" s="33"/>
      <c r="AY228" s="33"/>
      <c r="AZ228" s="33"/>
      <c r="BA228" s="33"/>
    </row>
    <row r="229" spans="1:54" ht="23.25" hidden="1" customHeight="1" x14ac:dyDescent="0.25">
      <c r="A229" s="86">
        <v>228</v>
      </c>
      <c r="B229" s="86" t="s">
        <v>59</v>
      </c>
      <c r="C229" s="86" t="s">
        <v>68</v>
      </c>
      <c r="D229" s="86" t="s">
        <v>49</v>
      </c>
      <c r="E229" s="86" t="s">
        <v>272</v>
      </c>
      <c r="F229" s="92">
        <v>0.03</v>
      </c>
      <c r="G229" s="93">
        <v>100</v>
      </c>
      <c r="H229" s="93">
        <f t="shared" si="52"/>
        <v>6</v>
      </c>
      <c r="I229" s="93">
        <f t="shared" si="54"/>
        <v>60</v>
      </c>
      <c r="J229" s="94">
        <v>0.5</v>
      </c>
      <c r="K229" s="94">
        <v>0.01</v>
      </c>
      <c r="L229" s="95">
        <v>0.8</v>
      </c>
      <c r="M229" s="86">
        <f t="shared" si="53"/>
        <v>5</v>
      </c>
      <c r="N229" s="86">
        <f t="shared" si="66"/>
        <v>6</v>
      </c>
      <c r="O229" s="86">
        <f t="shared" si="67"/>
        <v>8</v>
      </c>
      <c r="P229" s="95">
        <v>0.7</v>
      </c>
      <c r="Q229" s="86">
        <v>20</v>
      </c>
      <c r="R229" s="86">
        <v>20</v>
      </c>
      <c r="S229" s="86">
        <v>282.49915036539318</v>
      </c>
      <c r="T229" s="87">
        <f t="shared" si="55"/>
        <v>141.24957518269659</v>
      </c>
      <c r="U229" s="86">
        <f t="shared" si="56"/>
        <v>279.67415886173922</v>
      </c>
      <c r="V229" s="88">
        <f t="shared" si="57"/>
        <v>138.42458367904263</v>
      </c>
      <c r="W229" s="86">
        <f t="shared" si="58"/>
        <v>2</v>
      </c>
      <c r="X229" s="88">
        <f t="shared" si="59"/>
        <v>110.73966694323411</v>
      </c>
      <c r="Y229" s="86">
        <f t="shared" si="60"/>
        <v>1.4</v>
      </c>
      <c r="Z229" s="86">
        <f t="shared" si="61"/>
        <v>61.313868613138695</v>
      </c>
      <c r="AA229" s="86">
        <f t="shared" si="62"/>
        <v>0.77514605586086893</v>
      </c>
      <c r="AB229" s="88">
        <f t="shared" si="63"/>
        <v>60.000000000000014</v>
      </c>
      <c r="AC229" s="87">
        <f t="shared" si="64"/>
        <v>1.0000000000000002</v>
      </c>
      <c r="AD229" s="89">
        <f t="shared" si="65"/>
        <v>2.8249915036539317</v>
      </c>
      <c r="AE229" s="32"/>
      <c r="AF229" s="32"/>
      <c r="AG229" s="82">
        <v>-1</v>
      </c>
      <c r="AH229" s="82">
        <f t="shared" si="51"/>
        <v>2</v>
      </c>
      <c r="AI229" s="33"/>
      <c r="AJ229" s="33"/>
      <c r="AK229" s="33"/>
      <c r="AL229" s="33"/>
      <c r="AM229" s="33"/>
      <c r="AN229" s="33"/>
      <c r="AO229" s="33"/>
      <c r="AP229" s="33"/>
      <c r="AQ229" s="33"/>
      <c r="AR229" s="33"/>
      <c r="AS229" s="33"/>
      <c r="AT229" s="33"/>
      <c r="AU229" s="33"/>
      <c r="AV229" s="33"/>
      <c r="AW229" s="33"/>
      <c r="AX229" s="33"/>
      <c r="AY229" s="33"/>
      <c r="AZ229" s="33"/>
      <c r="BA229" s="33"/>
    </row>
    <row r="230" spans="1:54" ht="23.25" hidden="1" customHeight="1" x14ac:dyDescent="0.25">
      <c r="A230" s="86">
        <v>229</v>
      </c>
      <c r="B230" s="86" t="s">
        <v>69</v>
      </c>
      <c r="C230" s="86" t="s">
        <v>71</v>
      </c>
      <c r="D230" s="86" t="s">
        <v>16</v>
      </c>
      <c r="E230" s="86" t="s">
        <v>272</v>
      </c>
      <c r="F230" s="92">
        <v>0.03</v>
      </c>
      <c r="G230" s="93">
        <v>100</v>
      </c>
      <c r="H230" s="93">
        <f t="shared" si="52"/>
        <v>6</v>
      </c>
      <c r="I230" s="93">
        <f t="shared" si="54"/>
        <v>60</v>
      </c>
      <c r="J230" s="94">
        <v>0.8</v>
      </c>
      <c r="K230" s="94">
        <v>0.01</v>
      </c>
      <c r="L230" s="95">
        <v>0.8</v>
      </c>
      <c r="M230" s="86">
        <f t="shared" si="53"/>
        <v>5</v>
      </c>
      <c r="N230" s="86">
        <f t="shared" si="66"/>
        <v>4</v>
      </c>
      <c r="O230" s="86">
        <f t="shared" si="67"/>
        <v>6</v>
      </c>
      <c r="P230" s="95">
        <v>0.7</v>
      </c>
      <c r="Q230" s="86">
        <v>20</v>
      </c>
      <c r="R230" s="86">
        <v>20</v>
      </c>
      <c r="S230" s="86">
        <v>266.12640982358721</v>
      </c>
      <c r="T230" s="87">
        <f t="shared" si="55"/>
        <v>53.225281964717432</v>
      </c>
      <c r="U230" s="86">
        <f t="shared" si="56"/>
        <v>263.46514572535136</v>
      </c>
      <c r="V230" s="88">
        <f t="shared" si="57"/>
        <v>210.23986376063394</v>
      </c>
      <c r="W230" s="86">
        <f t="shared" si="58"/>
        <v>2</v>
      </c>
      <c r="X230" s="88">
        <f t="shared" si="59"/>
        <v>168.19189100850716</v>
      </c>
      <c r="Y230" s="86">
        <f t="shared" si="60"/>
        <v>1.4</v>
      </c>
      <c r="Z230" s="86">
        <f t="shared" si="61"/>
        <v>93.123772102161055</v>
      </c>
      <c r="AA230" s="86">
        <f t="shared" si="62"/>
        <v>0.77514605586086893</v>
      </c>
      <c r="AB230" s="88">
        <f t="shared" si="63"/>
        <v>59.999999999999972</v>
      </c>
      <c r="AC230" s="87">
        <f t="shared" si="64"/>
        <v>0.99999999999999956</v>
      </c>
      <c r="AD230" s="89">
        <f t="shared" si="65"/>
        <v>2.661264098235872</v>
      </c>
      <c r="AE230" s="32"/>
      <c r="AF230" s="32"/>
      <c r="AG230" s="82">
        <v>1</v>
      </c>
      <c r="AH230" s="82">
        <f t="shared" si="51"/>
        <v>2</v>
      </c>
      <c r="AI230" s="33"/>
      <c r="AJ230" s="33"/>
      <c r="AK230" s="33"/>
      <c r="AL230" s="33"/>
      <c r="AM230" s="33"/>
      <c r="AN230" s="33"/>
      <c r="AO230" s="33"/>
      <c r="AP230" s="33"/>
      <c r="AQ230" s="33"/>
      <c r="AR230" s="33"/>
      <c r="AS230" s="33"/>
      <c r="AT230" s="33"/>
      <c r="AU230" s="33"/>
      <c r="AV230" s="33"/>
      <c r="AW230" s="33"/>
      <c r="AX230" s="33"/>
      <c r="AY230" s="33"/>
      <c r="AZ230" s="33"/>
      <c r="BA230" s="33"/>
    </row>
    <row r="231" spans="1:54" ht="23.25" hidden="1" customHeight="1" x14ac:dyDescent="0.25">
      <c r="A231" s="86">
        <v>230</v>
      </c>
      <c r="B231" s="86" t="s">
        <v>69</v>
      </c>
      <c r="C231" s="86" t="s">
        <v>72</v>
      </c>
      <c r="D231" s="86" t="s">
        <v>18</v>
      </c>
      <c r="E231" s="86" t="s">
        <v>272</v>
      </c>
      <c r="F231" s="92">
        <v>0.03</v>
      </c>
      <c r="G231" s="93">
        <v>100</v>
      </c>
      <c r="H231" s="93">
        <f t="shared" si="52"/>
        <v>6</v>
      </c>
      <c r="I231" s="93">
        <f t="shared" si="54"/>
        <v>60</v>
      </c>
      <c r="J231" s="94">
        <v>0.5</v>
      </c>
      <c r="K231" s="94">
        <v>0.01</v>
      </c>
      <c r="L231" s="95">
        <v>0.8</v>
      </c>
      <c r="M231" s="86">
        <f t="shared" si="53"/>
        <v>5</v>
      </c>
      <c r="N231" s="86">
        <f t="shared" si="66"/>
        <v>6</v>
      </c>
      <c r="O231" s="86">
        <f t="shared" si="67"/>
        <v>8</v>
      </c>
      <c r="P231" s="95">
        <v>0.7</v>
      </c>
      <c r="Q231" s="86">
        <v>20</v>
      </c>
      <c r="R231" s="86">
        <v>20</v>
      </c>
      <c r="S231" s="86">
        <v>282.49915036539318</v>
      </c>
      <c r="T231" s="87">
        <f t="shared" si="55"/>
        <v>141.24957518269659</v>
      </c>
      <c r="U231" s="86">
        <f t="shared" si="56"/>
        <v>279.67415886173922</v>
      </c>
      <c r="V231" s="88">
        <f t="shared" si="57"/>
        <v>138.42458367904263</v>
      </c>
      <c r="W231" s="86">
        <f t="shared" si="58"/>
        <v>2</v>
      </c>
      <c r="X231" s="88">
        <f t="shared" si="59"/>
        <v>110.73966694323411</v>
      </c>
      <c r="Y231" s="86">
        <f t="shared" si="60"/>
        <v>1.4</v>
      </c>
      <c r="Z231" s="86">
        <f t="shared" si="61"/>
        <v>61.313868613138695</v>
      </c>
      <c r="AA231" s="86">
        <f t="shared" si="62"/>
        <v>0.77514605586086893</v>
      </c>
      <c r="AB231" s="88">
        <f t="shared" si="63"/>
        <v>60.000000000000014</v>
      </c>
      <c r="AC231" s="87">
        <f t="shared" si="64"/>
        <v>1.0000000000000002</v>
      </c>
      <c r="AD231" s="89">
        <f t="shared" si="65"/>
        <v>2.8249915036539317</v>
      </c>
      <c r="AE231" s="32"/>
      <c r="AF231" s="32"/>
      <c r="AG231" s="82">
        <v>-1</v>
      </c>
      <c r="AH231" s="82">
        <f t="shared" si="51"/>
        <v>2</v>
      </c>
      <c r="AI231" s="33"/>
      <c r="AJ231" s="33"/>
      <c r="AK231" s="33"/>
      <c r="AL231" s="33"/>
      <c r="AM231" s="33"/>
      <c r="AN231" s="33"/>
      <c r="AO231" s="33"/>
      <c r="AP231" s="33"/>
      <c r="AQ231" s="33"/>
      <c r="AR231" s="33"/>
      <c r="AS231" s="33"/>
      <c r="AT231" s="33"/>
      <c r="AU231" s="33"/>
      <c r="AV231" s="33"/>
      <c r="AW231" s="33"/>
      <c r="AX231" s="33"/>
      <c r="AY231" s="33"/>
      <c r="AZ231" s="33"/>
      <c r="BA231" s="33"/>
    </row>
    <row r="232" spans="1:54" ht="23.25" hidden="1" customHeight="1" x14ac:dyDescent="0.25">
      <c r="A232" s="86">
        <v>231</v>
      </c>
      <c r="B232" s="86" t="s">
        <v>69</v>
      </c>
      <c r="C232" s="86" t="s">
        <v>73</v>
      </c>
      <c r="D232" s="86" t="s">
        <v>20</v>
      </c>
      <c r="E232" s="86" t="s">
        <v>272</v>
      </c>
      <c r="F232" s="92">
        <v>0.03</v>
      </c>
      <c r="G232" s="93">
        <v>100</v>
      </c>
      <c r="H232" s="93">
        <f t="shared" si="52"/>
        <v>6</v>
      </c>
      <c r="I232" s="93">
        <f t="shared" si="54"/>
        <v>60</v>
      </c>
      <c r="J232" s="94">
        <v>0.5</v>
      </c>
      <c r="K232" s="94">
        <v>0.01</v>
      </c>
      <c r="L232" s="95">
        <v>0.8</v>
      </c>
      <c r="M232" s="86">
        <f t="shared" si="53"/>
        <v>5</v>
      </c>
      <c r="N232" s="86">
        <f t="shared" si="66"/>
        <v>5</v>
      </c>
      <c r="O232" s="86">
        <f t="shared" si="67"/>
        <v>7</v>
      </c>
      <c r="P232" s="95">
        <v>0.7</v>
      </c>
      <c r="Q232" s="86">
        <v>20</v>
      </c>
      <c r="R232" s="86">
        <v>20</v>
      </c>
      <c r="S232" s="86">
        <v>314.65352520373051</v>
      </c>
      <c r="T232" s="87">
        <f t="shared" si="55"/>
        <v>157.32676260186525</v>
      </c>
      <c r="U232" s="86">
        <f t="shared" si="56"/>
        <v>311.50698995169319</v>
      </c>
      <c r="V232" s="88">
        <f t="shared" si="57"/>
        <v>154.18022734982793</v>
      </c>
      <c r="W232" s="86">
        <f t="shared" si="58"/>
        <v>2</v>
      </c>
      <c r="X232" s="88">
        <f t="shared" si="59"/>
        <v>123.34418187986235</v>
      </c>
      <c r="Y232" s="86">
        <f t="shared" si="60"/>
        <v>1.4</v>
      </c>
      <c r="Z232" s="86">
        <f t="shared" si="61"/>
        <v>68.292682926829258</v>
      </c>
      <c r="AA232" s="86">
        <f t="shared" si="62"/>
        <v>0.77514605586086893</v>
      </c>
      <c r="AB232" s="88">
        <f t="shared" si="63"/>
        <v>59.999999999999993</v>
      </c>
      <c r="AC232" s="87">
        <f t="shared" si="64"/>
        <v>0.99999999999999989</v>
      </c>
      <c r="AD232" s="89">
        <f t="shared" si="65"/>
        <v>3.1465352520373049</v>
      </c>
      <c r="AE232" s="32"/>
      <c r="AF232" s="32"/>
      <c r="AG232" s="82">
        <v>0</v>
      </c>
      <c r="AH232" s="82">
        <f t="shared" si="51"/>
        <v>2</v>
      </c>
      <c r="AI232" s="33"/>
      <c r="AJ232" s="33"/>
      <c r="AK232" s="33"/>
      <c r="AL232" s="33"/>
      <c r="AM232" s="33"/>
      <c r="AN232" s="33"/>
      <c r="AO232" s="33"/>
      <c r="AP232" s="33"/>
      <c r="AQ232" s="33"/>
      <c r="AR232" s="33"/>
      <c r="AS232" s="33"/>
      <c r="AT232" s="33"/>
      <c r="AU232" s="33"/>
      <c r="AV232" s="33"/>
      <c r="AW232" s="33"/>
      <c r="AX232" s="33"/>
      <c r="AY232" s="33"/>
      <c r="AZ232" s="33"/>
      <c r="BA232" s="33"/>
    </row>
    <row r="233" spans="1:54" ht="23.25" hidden="1" customHeight="1" x14ac:dyDescent="0.25">
      <c r="A233" s="86">
        <v>232</v>
      </c>
      <c r="B233" s="86" t="s">
        <v>69</v>
      </c>
      <c r="C233" s="86" t="s">
        <v>241</v>
      </c>
      <c r="D233" s="86" t="s">
        <v>222</v>
      </c>
      <c r="E233" s="86" t="s">
        <v>272</v>
      </c>
      <c r="F233" s="92">
        <v>0.03</v>
      </c>
      <c r="G233" s="93">
        <v>100</v>
      </c>
      <c r="H233" s="93">
        <f t="shared" si="52"/>
        <v>6</v>
      </c>
      <c r="I233" s="93">
        <f t="shared" si="54"/>
        <v>60</v>
      </c>
      <c r="J233" s="94">
        <v>0.5</v>
      </c>
      <c r="K233" s="94">
        <v>0.01</v>
      </c>
      <c r="L233" s="95">
        <v>0.8</v>
      </c>
      <c r="M233" s="86">
        <f t="shared" si="53"/>
        <v>5</v>
      </c>
      <c r="N233" s="86">
        <f t="shared" si="66"/>
        <v>6</v>
      </c>
      <c r="O233" s="86">
        <f t="shared" si="67"/>
        <v>8</v>
      </c>
      <c r="P233" s="95">
        <v>0.7</v>
      </c>
      <c r="Q233" s="86">
        <v>20</v>
      </c>
      <c r="R233" s="86">
        <v>20</v>
      </c>
      <c r="S233" s="86">
        <v>282.49915036539318</v>
      </c>
      <c r="T233" s="87">
        <f t="shared" si="55"/>
        <v>141.24957518269659</v>
      </c>
      <c r="U233" s="86">
        <f t="shared" si="56"/>
        <v>279.67415886173922</v>
      </c>
      <c r="V233" s="88">
        <f t="shared" si="57"/>
        <v>138.42458367904263</v>
      </c>
      <c r="W233" s="86">
        <f t="shared" si="58"/>
        <v>2</v>
      </c>
      <c r="X233" s="88">
        <f t="shared" si="59"/>
        <v>110.73966694323411</v>
      </c>
      <c r="Y233" s="86">
        <f t="shared" si="60"/>
        <v>1.4</v>
      </c>
      <c r="Z233" s="86">
        <f t="shared" si="61"/>
        <v>61.313868613138695</v>
      </c>
      <c r="AA233" s="86">
        <f t="shared" si="62"/>
        <v>0.77514605586086893</v>
      </c>
      <c r="AB233" s="88">
        <f t="shared" si="63"/>
        <v>60.000000000000014</v>
      </c>
      <c r="AC233" s="87">
        <f t="shared" si="64"/>
        <v>1.0000000000000002</v>
      </c>
      <c r="AD233" s="89">
        <f t="shared" si="65"/>
        <v>2.8249915036539317</v>
      </c>
      <c r="AE233" s="32"/>
      <c r="AF233" s="32"/>
      <c r="AG233" s="82">
        <v>-1</v>
      </c>
      <c r="AH233" s="82">
        <f t="shared" si="51"/>
        <v>2</v>
      </c>
      <c r="AI233" s="33"/>
      <c r="AJ233" s="33"/>
      <c r="AK233" s="33"/>
      <c r="AL233" s="33"/>
      <c r="AM233" s="33"/>
      <c r="AN233" s="33"/>
      <c r="AO233" s="33"/>
      <c r="AP233" s="33"/>
      <c r="AQ233" s="33"/>
      <c r="AR233" s="33"/>
      <c r="AS233" s="33"/>
      <c r="AT233" s="33"/>
      <c r="AU233" s="33"/>
      <c r="AV233" s="33"/>
      <c r="AW233" s="33"/>
      <c r="AX233" s="33"/>
      <c r="AY233" s="33"/>
      <c r="AZ233" s="33"/>
      <c r="BA233" s="33"/>
    </row>
    <row r="234" spans="1:54" ht="23.25" hidden="1" customHeight="1" x14ac:dyDescent="0.25">
      <c r="A234" s="86">
        <v>233</v>
      </c>
      <c r="B234" s="86" t="s">
        <v>69</v>
      </c>
      <c r="C234" s="86" t="s">
        <v>281</v>
      </c>
      <c r="D234" s="86" t="s">
        <v>300</v>
      </c>
      <c r="E234" s="86" t="s">
        <v>272</v>
      </c>
      <c r="F234" s="92">
        <v>0.03</v>
      </c>
      <c r="G234" s="93">
        <v>100</v>
      </c>
      <c r="H234" s="93">
        <f t="shared" si="52"/>
        <v>6</v>
      </c>
      <c r="I234" s="93">
        <f t="shared" si="54"/>
        <v>60</v>
      </c>
      <c r="J234" s="94">
        <v>0.5</v>
      </c>
      <c r="K234" s="94">
        <v>0.01</v>
      </c>
      <c r="L234" s="95">
        <v>0.8</v>
      </c>
      <c r="M234" s="86">
        <f t="shared" si="53"/>
        <v>5</v>
      </c>
      <c r="N234" s="86">
        <f t="shared" si="66"/>
        <v>4</v>
      </c>
      <c r="O234" s="86">
        <f t="shared" si="67"/>
        <v>6</v>
      </c>
      <c r="P234" s="95">
        <v>0.7</v>
      </c>
      <c r="Q234" s="86">
        <v>20</v>
      </c>
      <c r="R234" s="86">
        <v>20</v>
      </c>
      <c r="S234" s="86">
        <v>355.06773945008121</v>
      </c>
      <c r="T234" s="87">
        <f t="shared" si="55"/>
        <v>177.5338697250406</v>
      </c>
      <c r="U234" s="86">
        <f t="shared" si="56"/>
        <v>351.51706205558037</v>
      </c>
      <c r="V234" s="88">
        <f t="shared" si="57"/>
        <v>173.98319233053977</v>
      </c>
      <c r="W234" s="86">
        <f t="shared" si="58"/>
        <v>2</v>
      </c>
      <c r="X234" s="88">
        <f t="shared" si="59"/>
        <v>139.18655386443183</v>
      </c>
      <c r="Y234" s="86">
        <f t="shared" si="60"/>
        <v>1.4</v>
      </c>
      <c r="Z234" s="86">
        <f t="shared" si="61"/>
        <v>77.064220183486228</v>
      </c>
      <c r="AA234" s="86">
        <f t="shared" si="62"/>
        <v>0.77514605586086893</v>
      </c>
      <c r="AB234" s="88">
        <f t="shared" si="63"/>
        <v>59.999999999999986</v>
      </c>
      <c r="AC234" s="87">
        <f t="shared" si="64"/>
        <v>0.99999999999999978</v>
      </c>
      <c r="AD234" s="89">
        <f t="shared" si="65"/>
        <v>3.5506773945008119</v>
      </c>
      <c r="AE234" s="32"/>
      <c r="AF234" s="32"/>
      <c r="AG234" s="82">
        <v>1</v>
      </c>
      <c r="AH234" s="82">
        <f t="shared" si="51"/>
        <v>2</v>
      </c>
      <c r="AI234" s="33"/>
      <c r="AJ234" s="33"/>
      <c r="AK234" s="33"/>
      <c r="AL234" s="33"/>
      <c r="AM234" s="33"/>
      <c r="AN234" s="33"/>
      <c r="AO234" s="33"/>
      <c r="AP234" s="33"/>
      <c r="AQ234" s="33"/>
      <c r="AR234" s="33"/>
      <c r="AS234" s="33"/>
      <c r="AT234" s="33"/>
      <c r="AU234" s="33"/>
      <c r="AV234" s="33"/>
      <c r="AW234" s="33"/>
      <c r="AX234" s="33"/>
      <c r="AY234" s="33"/>
      <c r="AZ234" s="33"/>
      <c r="BA234" s="33"/>
    </row>
    <row r="235" spans="1:54" s="11" customFormat="1" ht="23.25" hidden="1" customHeight="1" x14ac:dyDescent="0.25">
      <c r="A235" s="86">
        <v>234</v>
      </c>
      <c r="B235" s="86" t="s">
        <v>69</v>
      </c>
      <c r="C235" s="86" t="s">
        <v>282</v>
      </c>
      <c r="D235" s="86" t="s">
        <v>301</v>
      </c>
      <c r="E235" s="86" t="s">
        <v>272</v>
      </c>
      <c r="F235" s="92">
        <v>0.03</v>
      </c>
      <c r="G235" s="93">
        <v>100</v>
      </c>
      <c r="H235" s="93">
        <f t="shared" si="52"/>
        <v>6</v>
      </c>
      <c r="I235" s="93">
        <f t="shared" si="54"/>
        <v>60</v>
      </c>
      <c r="J235" s="94">
        <v>0.5</v>
      </c>
      <c r="K235" s="94">
        <v>0.01</v>
      </c>
      <c r="L235" s="95">
        <v>0.8</v>
      </c>
      <c r="M235" s="86">
        <f t="shared" si="53"/>
        <v>5</v>
      </c>
      <c r="N235" s="86">
        <f t="shared" si="66"/>
        <v>4</v>
      </c>
      <c r="O235" s="86">
        <f t="shared" si="67"/>
        <v>6</v>
      </c>
      <c r="P235" s="95">
        <v>0.7</v>
      </c>
      <c r="Q235" s="86">
        <v>20</v>
      </c>
      <c r="R235" s="86">
        <v>20</v>
      </c>
      <c r="S235" s="86">
        <v>355.06773945008121</v>
      </c>
      <c r="T235" s="87">
        <f t="shared" si="55"/>
        <v>177.5338697250406</v>
      </c>
      <c r="U235" s="86">
        <f t="shared" si="56"/>
        <v>351.51706205558037</v>
      </c>
      <c r="V235" s="88">
        <f t="shared" si="57"/>
        <v>173.98319233053977</v>
      </c>
      <c r="W235" s="86">
        <f t="shared" si="58"/>
        <v>2</v>
      </c>
      <c r="X235" s="88">
        <f t="shared" si="59"/>
        <v>139.18655386443183</v>
      </c>
      <c r="Y235" s="86">
        <f t="shared" si="60"/>
        <v>1.4</v>
      </c>
      <c r="Z235" s="86">
        <f t="shared" si="61"/>
        <v>77.064220183486228</v>
      </c>
      <c r="AA235" s="86">
        <f t="shared" si="62"/>
        <v>0.77514605586086893</v>
      </c>
      <c r="AB235" s="88">
        <f t="shared" si="63"/>
        <v>59.999999999999986</v>
      </c>
      <c r="AC235" s="87">
        <f t="shared" si="64"/>
        <v>0.99999999999999978</v>
      </c>
      <c r="AD235" s="89">
        <f t="shared" si="65"/>
        <v>3.5506773945008119</v>
      </c>
      <c r="AE235" s="32"/>
      <c r="AF235" s="32"/>
      <c r="AG235" s="82">
        <v>1</v>
      </c>
      <c r="AH235" s="82">
        <f t="shared" si="51"/>
        <v>2</v>
      </c>
      <c r="AI235" s="33"/>
      <c r="AJ235" s="33"/>
      <c r="AK235" s="33"/>
      <c r="AL235" s="33"/>
      <c r="AM235" s="33"/>
      <c r="AN235" s="33"/>
      <c r="AO235" s="33"/>
      <c r="AP235" s="33"/>
      <c r="AQ235" s="33"/>
      <c r="AR235" s="33"/>
      <c r="AS235" s="33"/>
      <c r="AT235" s="33"/>
      <c r="AU235" s="33"/>
      <c r="AV235" s="33"/>
      <c r="AW235" s="33"/>
      <c r="AX235" s="33"/>
      <c r="AY235" s="33"/>
      <c r="AZ235" s="33"/>
      <c r="BA235" s="33"/>
      <c r="BB235" s="71"/>
    </row>
    <row r="236" spans="1:54" ht="23.25" hidden="1" customHeight="1" x14ac:dyDescent="0.25">
      <c r="A236" s="86">
        <v>235</v>
      </c>
      <c r="B236" s="86" t="s">
        <v>69</v>
      </c>
      <c r="C236" s="86" t="s">
        <v>74</v>
      </c>
      <c r="D236" s="86" t="s">
        <v>22</v>
      </c>
      <c r="E236" s="86" t="s">
        <v>272</v>
      </c>
      <c r="F236" s="92">
        <v>0.03</v>
      </c>
      <c r="G236" s="93">
        <v>100</v>
      </c>
      <c r="H236" s="93">
        <f t="shared" si="52"/>
        <v>6</v>
      </c>
      <c r="I236" s="93">
        <f t="shared" si="54"/>
        <v>60</v>
      </c>
      <c r="J236" s="94">
        <v>0.8</v>
      </c>
      <c r="K236" s="94">
        <v>0.01</v>
      </c>
      <c r="L236" s="95">
        <v>0.8</v>
      </c>
      <c r="M236" s="86">
        <f t="shared" si="53"/>
        <v>5</v>
      </c>
      <c r="N236" s="86">
        <f t="shared" si="66"/>
        <v>4</v>
      </c>
      <c r="O236" s="86">
        <f t="shared" si="67"/>
        <v>6</v>
      </c>
      <c r="P236" s="95">
        <v>0.7</v>
      </c>
      <c r="Q236" s="86">
        <v>20</v>
      </c>
      <c r="R236" s="86">
        <v>20</v>
      </c>
      <c r="S236" s="86">
        <v>266.12640982358721</v>
      </c>
      <c r="T236" s="87">
        <f t="shared" si="55"/>
        <v>53.225281964717432</v>
      </c>
      <c r="U236" s="86">
        <f t="shared" si="56"/>
        <v>263.46514572535136</v>
      </c>
      <c r="V236" s="88">
        <f t="shared" si="57"/>
        <v>210.23986376063394</v>
      </c>
      <c r="W236" s="86">
        <f t="shared" si="58"/>
        <v>2</v>
      </c>
      <c r="X236" s="88">
        <f t="shared" si="59"/>
        <v>168.19189100850716</v>
      </c>
      <c r="Y236" s="86">
        <f t="shared" si="60"/>
        <v>1.4</v>
      </c>
      <c r="Z236" s="86">
        <f t="shared" si="61"/>
        <v>93.123772102161055</v>
      </c>
      <c r="AA236" s="86">
        <f t="shared" si="62"/>
        <v>0.77514605586086893</v>
      </c>
      <c r="AB236" s="88">
        <f t="shared" si="63"/>
        <v>59.999999999999972</v>
      </c>
      <c r="AC236" s="87">
        <f t="shared" si="64"/>
        <v>0.99999999999999956</v>
      </c>
      <c r="AD236" s="89">
        <f t="shared" si="65"/>
        <v>2.661264098235872</v>
      </c>
      <c r="AE236" s="32"/>
      <c r="AF236" s="32"/>
      <c r="AG236" s="82">
        <v>1</v>
      </c>
      <c r="AH236" s="82">
        <f t="shared" si="51"/>
        <v>2</v>
      </c>
      <c r="AI236" s="33"/>
      <c r="AJ236" s="33"/>
      <c r="AK236" s="33"/>
      <c r="AL236" s="33"/>
      <c r="AM236" s="33"/>
      <c r="AN236" s="33"/>
      <c r="AO236" s="33"/>
      <c r="AP236" s="33"/>
      <c r="AQ236" s="33"/>
      <c r="AR236" s="33"/>
      <c r="AS236" s="33"/>
      <c r="AT236" s="33"/>
      <c r="AU236" s="33"/>
      <c r="AV236" s="33"/>
      <c r="AW236" s="33"/>
      <c r="AX236" s="33"/>
      <c r="AY236" s="33"/>
      <c r="AZ236" s="33"/>
      <c r="BA236" s="33"/>
    </row>
    <row r="237" spans="1:54" ht="23.25" hidden="1" customHeight="1" x14ac:dyDescent="0.25">
      <c r="A237" s="86">
        <v>236</v>
      </c>
      <c r="B237" s="86" t="s">
        <v>69</v>
      </c>
      <c r="C237" s="86" t="s">
        <v>75</v>
      </c>
      <c r="D237" s="86" t="s">
        <v>24</v>
      </c>
      <c r="E237" s="86" t="s">
        <v>272</v>
      </c>
      <c r="F237" s="92">
        <v>0.03</v>
      </c>
      <c r="G237" s="93">
        <v>100</v>
      </c>
      <c r="H237" s="93">
        <f t="shared" si="52"/>
        <v>6</v>
      </c>
      <c r="I237" s="93">
        <f t="shared" si="54"/>
        <v>60</v>
      </c>
      <c r="J237" s="94">
        <v>0.5</v>
      </c>
      <c r="K237" s="94">
        <v>0.01</v>
      </c>
      <c r="L237" s="95">
        <v>0.8</v>
      </c>
      <c r="M237" s="86">
        <f t="shared" si="53"/>
        <v>5</v>
      </c>
      <c r="N237" s="86">
        <f t="shared" si="66"/>
        <v>6</v>
      </c>
      <c r="O237" s="86">
        <f t="shared" si="67"/>
        <v>8</v>
      </c>
      <c r="P237" s="95">
        <v>0.7</v>
      </c>
      <c r="Q237" s="86">
        <v>20</v>
      </c>
      <c r="R237" s="86">
        <v>20</v>
      </c>
      <c r="S237" s="86">
        <v>282.49915036539318</v>
      </c>
      <c r="T237" s="87">
        <f t="shared" si="55"/>
        <v>141.24957518269659</v>
      </c>
      <c r="U237" s="86">
        <f t="shared" si="56"/>
        <v>279.67415886173922</v>
      </c>
      <c r="V237" s="88">
        <f t="shared" si="57"/>
        <v>138.42458367904263</v>
      </c>
      <c r="W237" s="86">
        <f t="shared" si="58"/>
        <v>2</v>
      </c>
      <c r="X237" s="88">
        <f t="shared" si="59"/>
        <v>110.73966694323411</v>
      </c>
      <c r="Y237" s="86">
        <f t="shared" si="60"/>
        <v>1.4</v>
      </c>
      <c r="Z237" s="86">
        <f t="shared" si="61"/>
        <v>61.313868613138695</v>
      </c>
      <c r="AA237" s="86">
        <f t="shared" si="62"/>
        <v>0.77514605586086893</v>
      </c>
      <c r="AB237" s="88">
        <f t="shared" si="63"/>
        <v>60.000000000000014</v>
      </c>
      <c r="AC237" s="87">
        <f t="shared" si="64"/>
        <v>1.0000000000000002</v>
      </c>
      <c r="AD237" s="89">
        <f t="shared" si="65"/>
        <v>2.8249915036539317</v>
      </c>
      <c r="AE237" s="32"/>
      <c r="AF237" s="32"/>
      <c r="AG237" s="82">
        <v>-1</v>
      </c>
      <c r="AH237" s="82">
        <f t="shared" si="51"/>
        <v>2</v>
      </c>
      <c r="AI237" s="33"/>
      <c r="AJ237" s="33"/>
      <c r="AK237" s="33"/>
      <c r="AL237" s="33"/>
      <c r="AM237" s="33"/>
      <c r="AN237" s="33"/>
      <c r="AO237" s="33"/>
      <c r="AP237" s="33"/>
      <c r="AQ237" s="33"/>
      <c r="AR237" s="33"/>
      <c r="AS237" s="33"/>
      <c r="AT237" s="33"/>
      <c r="AU237" s="33"/>
      <c r="AV237" s="33"/>
      <c r="AW237" s="33"/>
      <c r="AX237" s="33"/>
      <c r="AY237" s="33"/>
      <c r="AZ237" s="33"/>
      <c r="BA237" s="33"/>
    </row>
    <row r="238" spans="1:54" ht="23.25" hidden="1" customHeight="1" x14ac:dyDescent="0.25">
      <c r="A238" s="86">
        <v>237</v>
      </c>
      <c r="B238" s="86" t="s">
        <v>69</v>
      </c>
      <c r="C238" s="86" t="s">
        <v>242</v>
      </c>
      <c r="D238" s="86" t="s">
        <v>228</v>
      </c>
      <c r="E238" s="86" t="s">
        <v>272</v>
      </c>
      <c r="F238" s="92">
        <v>0.03</v>
      </c>
      <c r="G238" s="93">
        <v>100</v>
      </c>
      <c r="H238" s="93">
        <f t="shared" si="52"/>
        <v>6</v>
      </c>
      <c r="I238" s="93">
        <f t="shared" si="54"/>
        <v>60</v>
      </c>
      <c r="J238" s="94">
        <v>0.5</v>
      </c>
      <c r="K238" s="94">
        <v>0.01</v>
      </c>
      <c r="L238" s="95">
        <v>0.8</v>
      </c>
      <c r="M238" s="86">
        <f t="shared" si="53"/>
        <v>5</v>
      </c>
      <c r="N238" s="86">
        <f t="shared" si="66"/>
        <v>6</v>
      </c>
      <c r="O238" s="86">
        <f t="shared" si="67"/>
        <v>8</v>
      </c>
      <c r="P238" s="95">
        <v>0.7</v>
      </c>
      <c r="Q238" s="86">
        <v>20</v>
      </c>
      <c r="R238" s="86">
        <v>20</v>
      </c>
      <c r="S238" s="86">
        <v>282.49915036539318</v>
      </c>
      <c r="T238" s="87">
        <f t="shared" si="55"/>
        <v>141.24957518269659</v>
      </c>
      <c r="U238" s="86">
        <f t="shared" si="56"/>
        <v>279.67415886173922</v>
      </c>
      <c r="V238" s="88">
        <f t="shared" si="57"/>
        <v>138.42458367904263</v>
      </c>
      <c r="W238" s="86">
        <f t="shared" si="58"/>
        <v>2</v>
      </c>
      <c r="X238" s="88">
        <f t="shared" si="59"/>
        <v>110.73966694323411</v>
      </c>
      <c r="Y238" s="86">
        <f t="shared" si="60"/>
        <v>1.4</v>
      </c>
      <c r="Z238" s="86">
        <f t="shared" si="61"/>
        <v>61.313868613138695</v>
      </c>
      <c r="AA238" s="86">
        <f t="shared" si="62"/>
        <v>0.77514605586086893</v>
      </c>
      <c r="AB238" s="88">
        <f t="shared" si="63"/>
        <v>60.000000000000014</v>
      </c>
      <c r="AC238" s="87">
        <f t="shared" si="64"/>
        <v>1.0000000000000002</v>
      </c>
      <c r="AD238" s="89">
        <f t="shared" si="65"/>
        <v>2.8249915036539317</v>
      </c>
      <c r="AE238" s="32"/>
      <c r="AF238" s="32"/>
      <c r="AG238" s="82">
        <v>-1</v>
      </c>
      <c r="AH238" s="82">
        <f t="shared" si="51"/>
        <v>2</v>
      </c>
      <c r="AI238" s="33"/>
      <c r="AJ238" s="33"/>
      <c r="AK238" s="33"/>
      <c r="AL238" s="33"/>
      <c r="AM238" s="33"/>
      <c r="AN238" s="33"/>
      <c r="AO238" s="33"/>
      <c r="AP238" s="33"/>
      <c r="AQ238" s="33"/>
      <c r="AR238" s="33"/>
      <c r="AS238" s="33"/>
      <c r="AT238" s="33"/>
      <c r="AU238" s="33"/>
      <c r="AV238" s="33"/>
      <c r="AW238" s="33"/>
      <c r="AX238" s="33"/>
      <c r="AY238" s="33"/>
      <c r="AZ238" s="33"/>
      <c r="BA238" s="33"/>
    </row>
    <row r="239" spans="1:54" ht="23.25" hidden="1" customHeight="1" x14ac:dyDescent="0.25">
      <c r="A239" s="86">
        <v>238</v>
      </c>
      <c r="B239" s="86" t="s">
        <v>69</v>
      </c>
      <c r="C239" s="86" t="s">
        <v>243</v>
      </c>
      <c r="D239" s="86" t="s">
        <v>231</v>
      </c>
      <c r="E239" s="86" t="s">
        <v>272</v>
      </c>
      <c r="F239" s="92">
        <v>0.03</v>
      </c>
      <c r="G239" s="93">
        <v>100</v>
      </c>
      <c r="H239" s="93">
        <f t="shared" si="52"/>
        <v>6</v>
      </c>
      <c r="I239" s="93">
        <f t="shared" si="54"/>
        <v>60</v>
      </c>
      <c r="J239" s="94">
        <v>0.5</v>
      </c>
      <c r="K239" s="94">
        <v>0.01</v>
      </c>
      <c r="L239" s="95">
        <v>0.8</v>
      </c>
      <c r="M239" s="86">
        <f t="shared" si="53"/>
        <v>5</v>
      </c>
      <c r="N239" s="86">
        <f t="shared" si="66"/>
        <v>6</v>
      </c>
      <c r="O239" s="86">
        <f t="shared" si="67"/>
        <v>8</v>
      </c>
      <c r="P239" s="95">
        <v>0.7</v>
      </c>
      <c r="Q239" s="86">
        <v>20</v>
      </c>
      <c r="R239" s="86">
        <v>20</v>
      </c>
      <c r="S239" s="86">
        <v>282.49915036539318</v>
      </c>
      <c r="T239" s="87">
        <f t="shared" si="55"/>
        <v>141.24957518269659</v>
      </c>
      <c r="U239" s="86">
        <f t="shared" si="56"/>
        <v>279.67415886173922</v>
      </c>
      <c r="V239" s="88">
        <f t="shared" si="57"/>
        <v>138.42458367904263</v>
      </c>
      <c r="W239" s="86">
        <f t="shared" si="58"/>
        <v>2</v>
      </c>
      <c r="X239" s="88">
        <f t="shared" si="59"/>
        <v>110.73966694323411</v>
      </c>
      <c r="Y239" s="86">
        <f t="shared" si="60"/>
        <v>1.4</v>
      </c>
      <c r="Z239" s="86">
        <f t="shared" si="61"/>
        <v>61.313868613138695</v>
      </c>
      <c r="AA239" s="86">
        <f t="shared" si="62"/>
        <v>0.77514605586086893</v>
      </c>
      <c r="AB239" s="88">
        <f t="shared" si="63"/>
        <v>60.000000000000014</v>
      </c>
      <c r="AC239" s="87">
        <f t="shared" si="64"/>
        <v>1.0000000000000002</v>
      </c>
      <c r="AD239" s="89">
        <f t="shared" si="65"/>
        <v>2.8249915036539317</v>
      </c>
      <c r="AE239" s="32"/>
      <c r="AF239" s="32"/>
      <c r="AG239" s="82">
        <v>-1</v>
      </c>
      <c r="AH239" s="82">
        <f t="shared" si="51"/>
        <v>2</v>
      </c>
      <c r="AI239" s="33"/>
      <c r="AJ239" s="33"/>
      <c r="AK239" s="33"/>
      <c r="AL239" s="33"/>
      <c r="AM239" s="33"/>
      <c r="AN239" s="33"/>
      <c r="AO239" s="33"/>
      <c r="AP239" s="33"/>
      <c r="AQ239" s="33"/>
      <c r="AR239" s="33"/>
      <c r="AS239" s="33"/>
      <c r="AT239" s="33"/>
      <c r="AU239" s="33"/>
      <c r="AV239" s="33"/>
      <c r="AW239" s="33"/>
      <c r="AX239" s="33"/>
      <c r="AY239" s="33"/>
      <c r="AZ239" s="33"/>
      <c r="BA239" s="33"/>
    </row>
    <row r="240" spans="1:54" ht="23.25" hidden="1" customHeight="1" x14ac:dyDescent="0.25">
      <c r="A240" s="86">
        <v>239</v>
      </c>
      <c r="B240" s="86" t="s">
        <v>69</v>
      </c>
      <c r="C240" s="86" t="s">
        <v>244</v>
      </c>
      <c r="D240" s="86" t="s">
        <v>235</v>
      </c>
      <c r="E240" s="86" t="s">
        <v>272</v>
      </c>
      <c r="F240" s="92">
        <v>0.03</v>
      </c>
      <c r="G240" s="93">
        <v>100</v>
      </c>
      <c r="H240" s="93">
        <f t="shared" si="52"/>
        <v>6</v>
      </c>
      <c r="I240" s="93">
        <f t="shared" si="54"/>
        <v>60</v>
      </c>
      <c r="J240" s="94">
        <v>0.1</v>
      </c>
      <c r="K240" s="94">
        <v>0.01</v>
      </c>
      <c r="L240" s="95">
        <v>0.8</v>
      </c>
      <c r="M240" s="86">
        <f t="shared" si="53"/>
        <v>5</v>
      </c>
      <c r="N240" s="86">
        <f t="shared" si="66"/>
        <v>6</v>
      </c>
      <c r="O240" s="86">
        <f t="shared" si="67"/>
        <v>8</v>
      </c>
      <c r="P240" s="95">
        <v>0.7</v>
      </c>
      <c r="Q240" s="86">
        <v>20</v>
      </c>
      <c r="R240" s="86">
        <v>20</v>
      </c>
      <c r="S240" s="86">
        <v>590.23242963052746</v>
      </c>
      <c r="T240" s="87">
        <f t="shared" si="55"/>
        <v>531.20918666747468</v>
      </c>
      <c r="U240" s="86">
        <f t="shared" si="56"/>
        <v>584.33010533422214</v>
      </c>
      <c r="V240" s="88">
        <f t="shared" si="57"/>
        <v>53.120918666747457</v>
      </c>
      <c r="W240" s="86">
        <f t="shared" si="58"/>
        <v>2</v>
      </c>
      <c r="X240" s="88">
        <f t="shared" si="59"/>
        <v>42.496734933397967</v>
      </c>
      <c r="Y240" s="86">
        <f t="shared" si="60"/>
        <v>1.4</v>
      </c>
      <c r="Z240" s="86">
        <f t="shared" si="61"/>
        <v>23.529411764705888</v>
      </c>
      <c r="AA240" s="86">
        <f t="shared" si="62"/>
        <v>0.77514605586086893</v>
      </c>
      <c r="AB240" s="88">
        <f t="shared" si="63"/>
        <v>60.000000000000014</v>
      </c>
      <c r="AC240" s="87">
        <f t="shared" si="64"/>
        <v>1.0000000000000002</v>
      </c>
      <c r="AD240" s="89">
        <f t="shared" si="65"/>
        <v>5.9023242963052747</v>
      </c>
      <c r="AE240" s="32"/>
      <c r="AF240" s="32"/>
      <c r="AG240" s="82">
        <v>-1</v>
      </c>
      <c r="AH240" s="82">
        <f t="shared" si="51"/>
        <v>2</v>
      </c>
      <c r="AI240" s="33"/>
      <c r="AJ240" s="33"/>
      <c r="AK240" s="33"/>
      <c r="AL240" s="33"/>
      <c r="AM240" s="33"/>
      <c r="AN240" s="33"/>
      <c r="AO240" s="33"/>
      <c r="AP240" s="33"/>
      <c r="AQ240" s="33"/>
      <c r="AR240" s="33"/>
      <c r="AS240" s="33"/>
      <c r="AT240" s="33"/>
      <c r="AU240" s="33"/>
      <c r="AV240" s="33"/>
      <c r="AW240" s="33"/>
      <c r="AX240" s="33"/>
      <c r="AY240" s="33"/>
      <c r="AZ240" s="33"/>
      <c r="BA240" s="33"/>
    </row>
    <row r="241" spans="1:54" ht="23.25" hidden="1" customHeight="1" x14ac:dyDescent="0.25">
      <c r="A241" s="86">
        <v>240</v>
      </c>
      <c r="B241" s="86" t="s">
        <v>69</v>
      </c>
      <c r="C241" s="86" t="s">
        <v>76</v>
      </c>
      <c r="D241" s="86" t="s">
        <v>34</v>
      </c>
      <c r="E241" s="86" t="s">
        <v>272</v>
      </c>
      <c r="F241" s="92">
        <v>0.03</v>
      </c>
      <c r="G241" s="93">
        <v>100</v>
      </c>
      <c r="H241" s="93">
        <f t="shared" si="52"/>
        <v>6</v>
      </c>
      <c r="I241" s="93">
        <f t="shared" si="54"/>
        <v>60</v>
      </c>
      <c r="J241" s="94">
        <v>0.5</v>
      </c>
      <c r="K241" s="94">
        <v>0.01</v>
      </c>
      <c r="L241" s="95">
        <v>0.8</v>
      </c>
      <c r="M241" s="86">
        <f t="shared" si="53"/>
        <v>5</v>
      </c>
      <c r="N241" s="86">
        <f t="shared" si="66"/>
        <v>6</v>
      </c>
      <c r="O241" s="86">
        <f t="shared" si="67"/>
        <v>8</v>
      </c>
      <c r="P241" s="95">
        <v>0.7</v>
      </c>
      <c r="Q241" s="86">
        <v>20</v>
      </c>
      <c r="R241" s="86">
        <v>20</v>
      </c>
      <c r="S241" s="86">
        <v>282.49915036539318</v>
      </c>
      <c r="T241" s="87">
        <f t="shared" si="55"/>
        <v>141.24957518269659</v>
      </c>
      <c r="U241" s="86">
        <f t="shared" si="56"/>
        <v>279.67415886173922</v>
      </c>
      <c r="V241" s="88">
        <f t="shared" si="57"/>
        <v>138.42458367904263</v>
      </c>
      <c r="W241" s="86">
        <f t="shared" si="58"/>
        <v>2</v>
      </c>
      <c r="X241" s="88">
        <f t="shared" si="59"/>
        <v>110.73966694323411</v>
      </c>
      <c r="Y241" s="86">
        <f t="shared" si="60"/>
        <v>1.4</v>
      </c>
      <c r="Z241" s="86">
        <f t="shared" si="61"/>
        <v>61.313868613138695</v>
      </c>
      <c r="AA241" s="86">
        <f t="shared" si="62"/>
        <v>0.77514605586086893</v>
      </c>
      <c r="AB241" s="88">
        <f t="shared" si="63"/>
        <v>60.000000000000014</v>
      </c>
      <c r="AC241" s="87">
        <f t="shared" si="64"/>
        <v>1.0000000000000002</v>
      </c>
      <c r="AD241" s="89">
        <f t="shared" si="65"/>
        <v>2.8249915036539317</v>
      </c>
      <c r="AE241" s="32"/>
      <c r="AF241" s="32"/>
      <c r="AG241" s="82">
        <v>-1</v>
      </c>
      <c r="AH241" s="82">
        <f t="shared" si="51"/>
        <v>2</v>
      </c>
      <c r="AI241" s="33"/>
      <c r="AJ241" s="33"/>
      <c r="AK241" s="33"/>
      <c r="AL241" s="33"/>
      <c r="AM241" s="33"/>
      <c r="AN241" s="33"/>
      <c r="AO241" s="33"/>
      <c r="AP241" s="33"/>
      <c r="AQ241" s="33"/>
      <c r="AR241" s="33"/>
      <c r="AS241" s="33"/>
      <c r="AT241" s="33"/>
      <c r="AU241" s="33"/>
      <c r="AV241" s="33"/>
      <c r="AW241" s="33"/>
      <c r="AX241" s="33"/>
      <c r="AY241" s="33"/>
      <c r="AZ241" s="33"/>
      <c r="BA241" s="33"/>
    </row>
    <row r="242" spans="1:54" ht="23.25" hidden="1" customHeight="1" x14ac:dyDescent="0.25">
      <c r="A242" s="86">
        <v>241</v>
      </c>
      <c r="B242" s="86" t="s">
        <v>69</v>
      </c>
      <c r="C242" s="86" t="s">
        <v>77</v>
      </c>
      <c r="D242" s="86" t="s">
        <v>37</v>
      </c>
      <c r="E242" s="86" t="s">
        <v>272</v>
      </c>
      <c r="F242" s="92">
        <v>0.03</v>
      </c>
      <c r="G242" s="93">
        <v>100</v>
      </c>
      <c r="H242" s="93">
        <f t="shared" si="52"/>
        <v>6</v>
      </c>
      <c r="I242" s="93">
        <f t="shared" si="54"/>
        <v>60</v>
      </c>
      <c r="J242" s="94">
        <v>0.5</v>
      </c>
      <c r="K242" s="94">
        <v>0.01</v>
      </c>
      <c r="L242" s="95">
        <v>0.8</v>
      </c>
      <c r="M242" s="86">
        <f t="shared" si="53"/>
        <v>5</v>
      </c>
      <c r="N242" s="86">
        <f t="shared" si="66"/>
        <v>6</v>
      </c>
      <c r="O242" s="86">
        <f t="shared" si="67"/>
        <v>8</v>
      </c>
      <c r="P242" s="95">
        <v>0.7</v>
      </c>
      <c r="Q242" s="86">
        <v>20</v>
      </c>
      <c r="R242" s="86">
        <v>20</v>
      </c>
      <c r="S242" s="86">
        <v>282.49915036539318</v>
      </c>
      <c r="T242" s="87">
        <f t="shared" si="55"/>
        <v>141.24957518269659</v>
      </c>
      <c r="U242" s="86">
        <f t="shared" si="56"/>
        <v>279.67415886173922</v>
      </c>
      <c r="V242" s="88">
        <f t="shared" si="57"/>
        <v>138.42458367904263</v>
      </c>
      <c r="W242" s="86">
        <f t="shared" si="58"/>
        <v>2</v>
      </c>
      <c r="X242" s="88">
        <f t="shared" si="59"/>
        <v>110.73966694323411</v>
      </c>
      <c r="Y242" s="86">
        <f t="shared" si="60"/>
        <v>1.4</v>
      </c>
      <c r="Z242" s="86">
        <f t="shared" si="61"/>
        <v>61.313868613138695</v>
      </c>
      <c r="AA242" s="86">
        <f t="shared" si="62"/>
        <v>0.77514605586086893</v>
      </c>
      <c r="AB242" s="88">
        <f t="shared" si="63"/>
        <v>60.000000000000014</v>
      </c>
      <c r="AC242" s="87">
        <f t="shared" si="64"/>
        <v>1.0000000000000002</v>
      </c>
      <c r="AD242" s="89">
        <f t="shared" si="65"/>
        <v>2.8249915036539317</v>
      </c>
      <c r="AE242" s="32"/>
      <c r="AF242" s="32"/>
      <c r="AG242" s="82">
        <v>-1</v>
      </c>
      <c r="AH242" s="82">
        <f t="shared" si="51"/>
        <v>2</v>
      </c>
      <c r="AI242" s="33"/>
      <c r="AJ242" s="33"/>
      <c r="AK242" s="33"/>
      <c r="AL242" s="33"/>
      <c r="AM242" s="33"/>
      <c r="AN242" s="33"/>
      <c r="AO242" s="33"/>
      <c r="AP242" s="33"/>
      <c r="AQ242" s="33"/>
      <c r="AR242" s="33"/>
      <c r="AS242" s="33"/>
      <c r="AT242" s="33"/>
      <c r="AU242" s="33"/>
      <c r="AV242" s="33"/>
      <c r="AW242" s="33"/>
      <c r="AX242" s="33"/>
      <c r="AY242" s="33"/>
      <c r="AZ242" s="33"/>
      <c r="BA242" s="33"/>
    </row>
    <row r="243" spans="1:54" ht="23.25" hidden="1" customHeight="1" x14ac:dyDescent="0.25">
      <c r="A243" s="86">
        <v>242</v>
      </c>
      <c r="B243" s="86" t="s">
        <v>69</v>
      </c>
      <c r="C243" s="86" t="s">
        <v>78</v>
      </c>
      <c r="D243" s="86" t="s">
        <v>40</v>
      </c>
      <c r="E243" s="86" t="s">
        <v>272</v>
      </c>
      <c r="F243" s="92">
        <v>0.03</v>
      </c>
      <c r="G243" s="93">
        <v>100</v>
      </c>
      <c r="H243" s="93">
        <f t="shared" si="52"/>
        <v>6</v>
      </c>
      <c r="I243" s="93">
        <f t="shared" si="54"/>
        <v>60</v>
      </c>
      <c r="J243" s="94">
        <v>0.9</v>
      </c>
      <c r="K243" s="94">
        <v>0.01</v>
      </c>
      <c r="L243" s="95">
        <v>0.8</v>
      </c>
      <c r="M243" s="86">
        <f t="shared" si="53"/>
        <v>5</v>
      </c>
      <c r="N243" s="86">
        <f t="shared" si="66"/>
        <v>4</v>
      </c>
      <c r="O243" s="86">
        <f t="shared" si="67"/>
        <v>6</v>
      </c>
      <c r="P243" s="95">
        <v>0.7</v>
      </c>
      <c r="Q243" s="86">
        <v>20</v>
      </c>
      <c r="R243" s="86">
        <v>10</v>
      </c>
      <c r="S243" s="86">
        <v>242.9665270269445</v>
      </c>
      <c r="T243" s="87">
        <f t="shared" si="55"/>
        <v>24.296652702694445</v>
      </c>
      <c r="U243" s="86">
        <f t="shared" si="56"/>
        <v>240.53686175667505</v>
      </c>
      <c r="V243" s="88">
        <f t="shared" si="57"/>
        <v>216.24020905398061</v>
      </c>
      <c r="W243" s="86">
        <f t="shared" si="58"/>
        <v>2</v>
      </c>
      <c r="X243" s="88">
        <f t="shared" si="59"/>
        <v>172.9921672431845</v>
      </c>
      <c r="Y243" s="86">
        <f t="shared" si="60"/>
        <v>1.4</v>
      </c>
      <c r="Z243" s="86">
        <f t="shared" si="61"/>
        <v>95.78156866669876</v>
      </c>
      <c r="AA243" s="86">
        <f t="shared" si="62"/>
        <v>1.0417314808554152</v>
      </c>
      <c r="AB243" s="88">
        <f t="shared" si="63"/>
        <v>60.000000000000014</v>
      </c>
      <c r="AC243" s="87">
        <f t="shared" si="64"/>
        <v>1.0000000000000002</v>
      </c>
      <c r="AD243" s="89">
        <f t="shared" si="65"/>
        <v>2.429665270269445</v>
      </c>
      <c r="AE243" s="32"/>
      <c r="AF243" s="32"/>
      <c r="AG243" s="82">
        <v>1</v>
      </c>
      <c r="AH243" s="82">
        <f t="shared" si="51"/>
        <v>2</v>
      </c>
      <c r="AI243" s="33"/>
      <c r="AJ243" s="33"/>
      <c r="AK243" s="33"/>
      <c r="AL243" s="33"/>
      <c r="AM243" s="33"/>
      <c r="AN243" s="33"/>
      <c r="AO243" s="33"/>
      <c r="AP243" s="33"/>
      <c r="AQ243" s="33"/>
      <c r="AR243" s="33"/>
      <c r="AS243" s="33"/>
      <c r="AT243" s="33"/>
      <c r="AU243" s="33"/>
      <c r="AV243" s="33"/>
      <c r="AW243" s="33"/>
      <c r="AX243" s="33"/>
      <c r="AY243" s="33"/>
      <c r="AZ243" s="33"/>
      <c r="BA243" s="33"/>
    </row>
    <row r="244" spans="1:54" ht="23.25" hidden="1" customHeight="1" x14ac:dyDescent="0.25">
      <c r="A244" s="86">
        <v>243</v>
      </c>
      <c r="B244" s="86" t="s">
        <v>69</v>
      </c>
      <c r="C244" s="86" t="s">
        <v>79</v>
      </c>
      <c r="D244" s="86" t="s">
        <v>46</v>
      </c>
      <c r="E244" s="86" t="s">
        <v>272</v>
      </c>
      <c r="F244" s="92">
        <v>0.03</v>
      </c>
      <c r="G244" s="93">
        <v>100</v>
      </c>
      <c r="H244" s="93">
        <f t="shared" si="52"/>
        <v>6</v>
      </c>
      <c r="I244" s="93">
        <f t="shared" si="54"/>
        <v>60</v>
      </c>
      <c r="J244" s="94">
        <v>0.5</v>
      </c>
      <c r="K244" s="94">
        <v>0.01</v>
      </c>
      <c r="L244" s="95">
        <v>0.8</v>
      </c>
      <c r="M244" s="86">
        <f t="shared" si="53"/>
        <v>5</v>
      </c>
      <c r="N244" s="86">
        <f t="shared" si="66"/>
        <v>6</v>
      </c>
      <c r="O244" s="86">
        <f t="shared" si="67"/>
        <v>8</v>
      </c>
      <c r="P244" s="95">
        <v>0.7</v>
      </c>
      <c r="Q244" s="86">
        <v>20</v>
      </c>
      <c r="R244" s="86">
        <v>20</v>
      </c>
      <c r="S244" s="86">
        <v>282.49915036539318</v>
      </c>
      <c r="T244" s="87">
        <f t="shared" si="55"/>
        <v>141.24957518269659</v>
      </c>
      <c r="U244" s="86">
        <f t="shared" si="56"/>
        <v>279.67415886173922</v>
      </c>
      <c r="V244" s="88">
        <f t="shared" si="57"/>
        <v>138.42458367904263</v>
      </c>
      <c r="W244" s="86">
        <f t="shared" si="58"/>
        <v>2</v>
      </c>
      <c r="X244" s="88">
        <f t="shared" si="59"/>
        <v>110.73966694323411</v>
      </c>
      <c r="Y244" s="86">
        <f t="shared" si="60"/>
        <v>1.4</v>
      </c>
      <c r="Z244" s="86">
        <f t="shared" si="61"/>
        <v>61.313868613138695</v>
      </c>
      <c r="AA244" s="86">
        <f t="shared" si="62"/>
        <v>0.77514605586086893</v>
      </c>
      <c r="AB244" s="88">
        <f t="shared" si="63"/>
        <v>60.000000000000014</v>
      </c>
      <c r="AC244" s="87">
        <f t="shared" si="64"/>
        <v>1.0000000000000002</v>
      </c>
      <c r="AD244" s="89">
        <f t="shared" si="65"/>
        <v>2.8249915036539317</v>
      </c>
      <c r="AE244" s="32"/>
      <c r="AF244" s="32"/>
      <c r="AG244" s="82">
        <v>-1</v>
      </c>
      <c r="AH244" s="82">
        <f t="shared" si="51"/>
        <v>2</v>
      </c>
      <c r="AI244" s="33"/>
      <c r="AJ244" s="33"/>
      <c r="AK244" s="33"/>
      <c r="AL244" s="33"/>
      <c r="AM244" s="33"/>
      <c r="AN244" s="33"/>
      <c r="AO244" s="33"/>
      <c r="AP244" s="33"/>
      <c r="AQ244" s="33"/>
      <c r="AR244" s="33"/>
      <c r="AS244" s="33"/>
      <c r="AT244" s="33"/>
      <c r="AU244" s="33"/>
      <c r="AV244" s="33"/>
      <c r="AW244" s="33"/>
      <c r="AX244" s="33"/>
      <c r="AY244" s="33"/>
      <c r="AZ244" s="33"/>
      <c r="BA244" s="33"/>
    </row>
    <row r="245" spans="1:54" ht="23.25" hidden="1" customHeight="1" x14ac:dyDescent="0.25">
      <c r="A245" s="86">
        <v>244</v>
      </c>
      <c r="B245" s="86" t="s">
        <v>69</v>
      </c>
      <c r="C245" s="86" t="s">
        <v>80</v>
      </c>
      <c r="D245" s="86" t="s">
        <v>49</v>
      </c>
      <c r="E245" s="86" t="s">
        <v>272</v>
      </c>
      <c r="F245" s="92">
        <v>0.03</v>
      </c>
      <c r="G245" s="93">
        <v>100</v>
      </c>
      <c r="H245" s="93">
        <f t="shared" si="52"/>
        <v>6</v>
      </c>
      <c r="I245" s="93">
        <f t="shared" si="54"/>
        <v>60</v>
      </c>
      <c r="J245" s="94">
        <v>0.5</v>
      </c>
      <c r="K245" s="94">
        <v>0.01</v>
      </c>
      <c r="L245" s="95">
        <v>0.8</v>
      </c>
      <c r="M245" s="86">
        <f t="shared" si="53"/>
        <v>5</v>
      </c>
      <c r="N245" s="86">
        <f t="shared" si="66"/>
        <v>6</v>
      </c>
      <c r="O245" s="86">
        <f t="shared" si="67"/>
        <v>8</v>
      </c>
      <c r="P245" s="95">
        <v>0.7</v>
      </c>
      <c r="Q245" s="86">
        <v>20</v>
      </c>
      <c r="R245" s="86">
        <v>20</v>
      </c>
      <c r="S245" s="86">
        <v>282.49915036539318</v>
      </c>
      <c r="T245" s="87">
        <f t="shared" si="55"/>
        <v>141.24957518269659</v>
      </c>
      <c r="U245" s="86">
        <f t="shared" si="56"/>
        <v>279.67415886173922</v>
      </c>
      <c r="V245" s="88">
        <f t="shared" si="57"/>
        <v>138.42458367904263</v>
      </c>
      <c r="W245" s="86">
        <f t="shared" si="58"/>
        <v>2</v>
      </c>
      <c r="X245" s="88">
        <f t="shared" si="59"/>
        <v>110.73966694323411</v>
      </c>
      <c r="Y245" s="86">
        <f t="shared" si="60"/>
        <v>1.4</v>
      </c>
      <c r="Z245" s="86">
        <f t="shared" si="61"/>
        <v>61.313868613138695</v>
      </c>
      <c r="AA245" s="86">
        <f t="shared" si="62"/>
        <v>0.77514605586086893</v>
      </c>
      <c r="AB245" s="88">
        <f t="shared" si="63"/>
        <v>60.000000000000014</v>
      </c>
      <c r="AC245" s="87">
        <f t="shared" si="64"/>
        <v>1.0000000000000002</v>
      </c>
      <c r="AD245" s="89">
        <f t="shared" si="65"/>
        <v>2.8249915036539317</v>
      </c>
      <c r="AE245" s="32"/>
      <c r="AF245" s="32"/>
      <c r="AG245" s="82">
        <v>-1</v>
      </c>
      <c r="AH245" s="82">
        <f t="shared" si="51"/>
        <v>2</v>
      </c>
      <c r="AI245" s="33"/>
      <c r="AJ245" s="33"/>
      <c r="AK245" s="33"/>
      <c r="AL245" s="33"/>
      <c r="AM245" s="33"/>
      <c r="AN245" s="33"/>
      <c r="AO245" s="33"/>
      <c r="AP245" s="33"/>
      <c r="AQ245" s="33"/>
      <c r="AR245" s="33"/>
      <c r="AS245" s="33"/>
      <c r="AT245" s="33"/>
      <c r="AU245" s="33"/>
      <c r="AV245" s="33"/>
      <c r="AW245" s="33"/>
      <c r="AX245" s="33"/>
      <c r="AY245" s="33"/>
      <c r="AZ245" s="33"/>
      <c r="BA245" s="33"/>
    </row>
    <row r="246" spans="1:54" ht="23.25" hidden="1" customHeight="1" x14ac:dyDescent="0.25">
      <c r="A246" s="86">
        <v>245</v>
      </c>
      <c r="B246" s="86" t="s">
        <v>81</v>
      </c>
      <c r="C246" s="86" t="s">
        <v>83</v>
      </c>
      <c r="D246" s="86" t="s">
        <v>20</v>
      </c>
      <c r="E246" s="86" t="s">
        <v>272</v>
      </c>
      <c r="F246" s="92">
        <v>0.03</v>
      </c>
      <c r="G246" s="93">
        <v>100</v>
      </c>
      <c r="H246" s="93">
        <f t="shared" si="52"/>
        <v>6</v>
      </c>
      <c r="I246" s="93">
        <f t="shared" si="54"/>
        <v>60</v>
      </c>
      <c r="J246" s="94">
        <v>0.5</v>
      </c>
      <c r="K246" s="94">
        <v>0.01</v>
      </c>
      <c r="L246" s="95">
        <v>0.8</v>
      </c>
      <c r="M246" s="86">
        <f t="shared" si="53"/>
        <v>5</v>
      </c>
      <c r="N246" s="86">
        <f t="shared" si="66"/>
        <v>5</v>
      </c>
      <c r="O246" s="86">
        <f t="shared" si="67"/>
        <v>7</v>
      </c>
      <c r="P246" s="95">
        <v>0.7</v>
      </c>
      <c r="Q246" s="86">
        <v>20</v>
      </c>
      <c r="R246" s="86">
        <v>20</v>
      </c>
      <c r="S246" s="86">
        <v>314.65352520373051</v>
      </c>
      <c r="T246" s="87">
        <f t="shared" si="55"/>
        <v>157.32676260186525</v>
      </c>
      <c r="U246" s="86">
        <f t="shared" si="56"/>
        <v>311.50698995169319</v>
      </c>
      <c r="V246" s="88">
        <f t="shared" si="57"/>
        <v>154.18022734982793</v>
      </c>
      <c r="W246" s="86">
        <f t="shared" si="58"/>
        <v>2</v>
      </c>
      <c r="X246" s="88">
        <f t="shared" si="59"/>
        <v>123.34418187986235</v>
      </c>
      <c r="Y246" s="86">
        <f t="shared" si="60"/>
        <v>1.4</v>
      </c>
      <c r="Z246" s="86">
        <f t="shared" si="61"/>
        <v>68.292682926829258</v>
      </c>
      <c r="AA246" s="86">
        <f t="shared" si="62"/>
        <v>0.77514605586086893</v>
      </c>
      <c r="AB246" s="88">
        <f t="shared" si="63"/>
        <v>59.999999999999993</v>
      </c>
      <c r="AC246" s="87">
        <f t="shared" si="64"/>
        <v>0.99999999999999989</v>
      </c>
      <c r="AD246" s="89">
        <f t="shared" si="65"/>
        <v>3.1465352520373049</v>
      </c>
      <c r="AE246" s="32"/>
      <c r="AF246" s="32"/>
      <c r="AG246" s="82">
        <v>0</v>
      </c>
      <c r="AH246" s="82">
        <f t="shared" si="51"/>
        <v>2</v>
      </c>
      <c r="AI246" s="33"/>
      <c r="AJ246" s="33"/>
      <c r="AK246" s="33"/>
      <c r="AL246" s="33"/>
      <c r="AM246" s="33"/>
      <c r="AN246" s="33"/>
      <c r="AO246" s="33"/>
      <c r="AP246" s="33"/>
      <c r="AQ246" s="33"/>
      <c r="AR246" s="33"/>
      <c r="AS246" s="33"/>
      <c r="AT246" s="33"/>
      <c r="AU246" s="33"/>
      <c r="AV246" s="33"/>
      <c r="AW246" s="33"/>
      <c r="AX246" s="33"/>
      <c r="AY246" s="33"/>
      <c r="AZ246" s="33"/>
      <c r="BA246" s="33"/>
    </row>
    <row r="247" spans="1:54" ht="23.25" hidden="1" customHeight="1" x14ac:dyDescent="0.25">
      <c r="A247" s="86">
        <v>246</v>
      </c>
      <c r="B247" s="86" t="s">
        <v>81</v>
      </c>
      <c r="C247" s="86" t="s">
        <v>245</v>
      </c>
      <c r="D247" s="86" t="s">
        <v>222</v>
      </c>
      <c r="E247" s="86" t="s">
        <v>272</v>
      </c>
      <c r="F247" s="92">
        <v>0.03</v>
      </c>
      <c r="G247" s="93">
        <v>100</v>
      </c>
      <c r="H247" s="93">
        <f t="shared" si="52"/>
        <v>6</v>
      </c>
      <c r="I247" s="93">
        <f t="shared" si="54"/>
        <v>60</v>
      </c>
      <c r="J247" s="94">
        <v>0.5</v>
      </c>
      <c r="K247" s="94">
        <v>0.01</v>
      </c>
      <c r="L247" s="95">
        <v>0.8</v>
      </c>
      <c r="M247" s="86">
        <f t="shared" si="53"/>
        <v>5</v>
      </c>
      <c r="N247" s="86">
        <f t="shared" si="66"/>
        <v>6</v>
      </c>
      <c r="O247" s="86">
        <f t="shared" si="67"/>
        <v>8</v>
      </c>
      <c r="P247" s="95">
        <v>0.7</v>
      </c>
      <c r="Q247" s="86">
        <v>20</v>
      </c>
      <c r="R247" s="86">
        <v>20</v>
      </c>
      <c r="S247" s="86">
        <v>282.49915036539318</v>
      </c>
      <c r="T247" s="87">
        <f t="shared" si="55"/>
        <v>141.24957518269659</v>
      </c>
      <c r="U247" s="86">
        <f t="shared" si="56"/>
        <v>279.67415886173922</v>
      </c>
      <c r="V247" s="88">
        <f t="shared" si="57"/>
        <v>138.42458367904263</v>
      </c>
      <c r="W247" s="86">
        <f t="shared" si="58"/>
        <v>2</v>
      </c>
      <c r="X247" s="88">
        <f t="shared" si="59"/>
        <v>110.73966694323411</v>
      </c>
      <c r="Y247" s="86">
        <f t="shared" si="60"/>
        <v>1.4</v>
      </c>
      <c r="Z247" s="86">
        <f t="shared" si="61"/>
        <v>61.313868613138695</v>
      </c>
      <c r="AA247" s="86">
        <f t="shared" si="62"/>
        <v>0.77514605586086893</v>
      </c>
      <c r="AB247" s="88">
        <f t="shared" si="63"/>
        <v>60.000000000000014</v>
      </c>
      <c r="AC247" s="87">
        <f t="shared" si="64"/>
        <v>1.0000000000000002</v>
      </c>
      <c r="AD247" s="89">
        <f t="shared" si="65"/>
        <v>2.8249915036539317</v>
      </c>
      <c r="AE247" s="32"/>
      <c r="AF247" s="32"/>
      <c r="AG247" s="82">
        <v>-1</v>
      </c>
      <c r="AH247" s="82">
        <f t="shared" si="51"/>
        <v>2</v>
      </c>
      <c r="AI247" s="33"/>
      <c r="AJ247" s="33"/>
      <c r="AK247" s="33"/>
      <c r="AL247" s="33"/>
      <c r="AM247" s="33"/>
      <c r="AN247" s="33"/>
      <c r="AO247" s="33"/>
      <c r="AP247" s="33"/>
      <c r="AQ247" s="33"/>
      <c r="AR247" s="33"/>
      <c r="AS247" s="33"/>
      <c r="AT247" s="33"/>
      <c r="AU247" s="33"/>
      <c r="AV247" s="33"/>
      <c r="AW247" s="33"/>
      <c r="AX247" s="33"/>
      <c r="AY247" s="33"/>
      <c r="AZ247" s="33"/>
      <c r="BA247" s="33"/>
    </row>
    <row r="248" spans="1:54" ht="23.25" hidden="1" customHeight="1" x14ac:dyDescent="0.25">
      <c r="A248" s="86">
        <v>247</v>
      </c>
      <c r="B248" s="86" t="s">
        <v>81</v>
      </c>
      <c r="C248" s="86" t="s">
        <v>283</v>
      </c>
      <c r="D248" s="86" t="s">
        <v>300</v>
      </c>
      <c r="E248" s="86" t="s">
        <v>272</v>
      </c>
      <c r="F248" s="92">
        <v>0.03</v>
      </c>
      <c r="G248" s="93">
        <v>100</v>
      </c>
      <c r="H248" s="93">
        <f t="shared" si="52"/>
        <v>6</v>
      </c>
      <c r="I248" s="93">
        <f t="shared" si="54"/>
        <v>60</v>
      </c>
      <c r="J248" s="94">
        <v>0.5</v>
      </c>
      <c r="K248" s="94">
        <v>0.01</v>
      </c>
      <c r="L248" s="95">
        <v>0.8</v>
      </c>
      <c r="M248" s="86">
        <f t="shared" si="53"/>
        <v>5</v>
      </c>
      <c r="N248" s="86">
        <f t="shared" si="66"/>
        <v>4</v>
      </c>
      <c r="O248" s="86">
        <f t="shared" si="67"/>
        <v>6</v>
      </c>
      <c r="P248" s="95">
        <v>0.7</v>
      </c>
      <c r="Q248" s="86">
        <v>20</v>
      </c>
      <c r="R248" s="86">
        <v>20</v>
      </c>
      <c r="S248" s="86">
        <v>355.06773945008121</v>
      </c>
      <c r="T248" s="87">
        <f t="shared" si="55"/>
        <v>177.5338697250406</v>
      </c>
      <c r="U248" s="86">
        <f t="shared" si="56"/>
        <v>351.51706205558037</v>
      </c>
      <c r="V248" s="88">
        <f t="shared" si="57"/>
        <v>173.98319233053977</v>
      </c>
      <c r="W248" s="86">
        <f t="shared" si="58"/>
        <v>2</v>
      </c>
      <c r="X248" s="88">
        <f t="shared" si="59"/>
        <v>139.18655386443183</v>
      </c>
      <c r="Y248" s="86">
        <f t="shared" si="60"/>
        <v>1.4</v>
      </c>
      <c r="Z248" s="86">
        <f t="shared" si="61"/>
        <v>77.064220183486228</v>
      </c>
      <c r="AA248" s="86">
        <f t="shared" si="62"/>
        <v>0.77514605586086893</v>
      </c>
      <c r="AB248" s="88">
        <f t="shared" si="63"/>
        <v>59.999999999999986</v>
      </c>
      <c r="AC248" s="87">
        <f t="shared" si="64"/>
        <v>0.99999999999999978</v>
      </c>
      <c r="AD248" s="89">
        <f t="shared" si="65"/>
        <v>3.5506773945008119</v>
      </c>
      <c r="AE248" s="32"/>
      <c r="AF248" s="32"/>
      <c r="AG248" s="82">
        <v>1</v>
      </c>
      <c r="AH248" s="82">
        <f t="shared" si="51"/>
        <v>2</v>
      </c>
      <c r="AI248" s="33"/>
      <c r="AJ248" s="33"/>
      <c r="AK248" s="33"/>
      <c r="AL248" s="33"/>
      <c r="AM248" s="33"/>
      <c r="AN248" s="33"/>
      <c r="AO248" s="33"/>
      <c r="AP248" s="33"/>
      <c r="AQ248" s="33"/>
      <c r="AR248" s="33"/>
      <c r="AS248" s="33"/>
      <c r="AT248" s="33"/>
      <c r="AU248" s="33"/>
      <c r="AV248" s="33"/>
      <c r="AW248" s="33"/>
      <c r="AX248" s="33"/>
      <c r="AY248" s="33"/>
      <c r="AZ248" s="33"/>
      <c r="BA248" s="33"/>
    </row>
    <row r="249" spans="1:54" s="11" customFormat="1" ht="23.25" hidden="1" customHeight="1" x14ac:dyDescent="0.25">
      <c r="A249" s="86">
        <v>248</v>
      </c>
      <c r="B249" s="86" t="s">
        <v>81</v>
      </c>
      <c r="C249" s="86" t="s">
        <v>284</v>
      </c>
      <c r="D249" s="86" t="s">
        <v>301</v>
      </c>
      <c r="E249" s="86" t="s">
        <v>272</v>
      </c>
      <c r="F249" s="92">
        <v>0.03</v>
      </c>
      <c r="G249" s="93">
        <v>100</v>
      </c>
      <c r="H249" s="93">
        <f t="shared" si="52"/>
        <v>6</v>
      </c>
      <c r="I249" s="93">
        <f t="shared" si="54"/>
        <v>60</v>
      </c>
      <c r="J249" s="94">
        <v>0.5</v>
      </c>
      <c r="K249" s="94">
        <v>0.01</v>
      </c>
      <c r="L249" s="95">
        <v>0.8</v>
      </c>
      <c r="M249" s="86">
        <f t="shared" si="53"/>
        <v>5</v>
      </c>
      <c r="N249" s="86">
        <f t="shared" si="66"/>
        <v>4</v>
      </c>
      <c r="O249" s="86">
        <f t="shared" si="67"/>
        <v>6</v>
      </c>
      <c r="P249" s="95">
        <v>0.7</v>
      </c>
      <c r="Q249" s="86">
        <v>20</v>
      </c>
      <c r="R249" s="86">
        <v>20</v>
      </c>
      <c r="S249" s="86">
        <v>355.06773945008121</v>
      </c>
      <c r="T249" s="87">
        <f t="shared" si="55"/>
        <v>177.5338697250406</v>
      </c>
      <c r="U249" s="86">
        <f t="shared" si="56"/>
        <v>351.51706205558037</v>
      </c>
      <c r="V249" s="88">
        <f t="shared" si="57"/>
        <v>173.98319233053977</v>
      </c>
      <c r="W249" s="86">
        <f t="shared" si="58"/>
        <v>2</v>
      </c>
      <c r="X249" s="88">
        <f t="shared" si="59"/>
        <v>139.18655386443183</v>
      </c>
      <c r="Y249" s="86">
        <f t="shared" si="60"/>
        <v>1.4</v>
      </c>
      <c r="Z249" s="86">
        <f t="shared" si="61"/>
        <v>77.064220183486228</v>
      </c>
      <c r="AA249" s="86">
        <f t="shared" si="62"/>
        <v>0.77514605586086893</v>
      </c>
      <c r="AB249" s="88">
        <f t="shared" si="63"/>
        <v>59.999999999999986</v>
      </c>
      <c r="AC249" s="87">
        <f t="shared" si="64"/>
        <v>0.99999999999999978</v>
      </c>
      <c r="AD249" s="89">
        <f t="shared" si="65"/>
        <v>3.5506773945008119</v>
      </c>
      <c r="AE249" s="32"/>
      <c r="AF249" s="32"/>
      <c r="AG249" s="82">
        <v>1</v>
      </c>
      <c r="AH249" s="82">
        <f t="shared" si="51"/>
        <v>2</v>
      </c>
      <c r="AI249" s="33"/>
      <c r="AJ249" s="33"/>
      <c r="AK249" s="33"/>
      <c r="AL249" s="33"/>
      <c r="AM249" s="33"/>
      <c r="AN249" s="33"/>
      <c r="AO249" s="33"/>
      <c r="AP249" s="33"/>
      <c r="AQ249" s="33"/>
      <c r="AR249" s="33"/>
      <c r="AS249" s="33"/>
      <c r="AT249" s="33"/>
      <c r="AU249" s="33"/>
      <c r="AV249" s="33"/>
      <c r="AW249" s="33"/>
      <c r="AX249" s="33"/>
      <c r="AY249" s="33"/>
      <c r="AZ249" s="33"/>
      <c r="BA249" s="33"/>
      <c r="BB249" s="71"/>
    </row>
    <row r="250" spans="1:54" ht="23.25" hidden="1" customHeight="1" x14ac:dyDescent="0.25">
      <c r="A250" s="86">
        <v>249</v>
      </c>
      <c r="B250" s="86" t="s">
        <v>81</v>
      </c>
      <c r="C250" s="86" t="s">
        <v>84</v>
      </c>
      <c r="D250" s="86" t="s">
        <v>22</v>
      </c>
      <c r="E250" s="86" t="s">
        <v>272</v>
      </c>
      <c r="F250" s="92">
        <v>0.03</v>
      </c>
      <c r="G250" s="93">
        <v>100</v>
      </c>
      <c r="H250" s="93">
        <f t="shared" si="52"/>
        <v>6</v>
      </c>
      <c r="I250" s="93">
        <f t="shared" si="54"/>
        <v>60</v>
      </c>
      <c r="J250" s="94">
        <v>0.8</v>
      </c>
      <c r="K250" s="94">
        <v>0.01</v>
      </c>
      <c r="L250" s="95">
        <v>0.8</v>
      </c>
      <c r="M250" s="86">
        <f t="shared" si="53"/>
        <v>5</v>
      </c>
      <c r="N250" s="86">
        <f t="shared" si="66"/>
        <v>4</v>
      </c>
      <c r="O250" s="86">
        <f t="shared" si="67"/>
        <v>6</v>
      </c>
      <c r="P250" s="95">
        <v>0.7</v>
      </c>
      <c r="Q250" s="86">
        <v>20</v>
      </c>
      <c r="R250" s="86">
        <v>20</v>
      </c>
      <c r="S250" s="86">
        <v>266.12640982358721</v>
      </c>
      <c r="T250" s="87">
        <f t="shared" si="55"/>
        <v>53.225281964717432</v>
      </c>
      <c r="U250" s="86">
        <f t="shared" si="56"/>
        <v>263.46514572535136</v>
      </c>
      <c r="V250" s="88">
        <f t="shared" si="57"/>
        <v>210.23986376063394</v>
      </c>
      <c r="W250" s="86">
        <f t="shared" si="58"/>
        <v>2</v>
      </c>
      <c r="X250" s="88">
        <f t="shared" si="59"/>
        <v>168.19189100850716</v>
      </c>
      <c r="Y250" s="86">
        <f t="shared" si="60"/>
        <v>1.4</v>
      </c>
      <c r="Z250" s="86">
        <f t="shared" si="61"/>
        <v>93.123772102161055</v>
      </c>
      <c r="AA250" s="86">
        <f t="shared" si="62"/>
        <v>0.77514605586086893</v>
      </c>
      <c r="AB250" s="88">
        <f t="shared" si="63"/>
        <v>59.999999999999972</v>
      </c>
      <c r="AC250" s="87">
        <f t="shared" si="64"/>
        <v>0.99999999999999956</v>
      </c>
      <c r="AD250" s="89">
        <f t="shared" si="65"/>
        <v>2.661264098235872</v>
      </c>
      <c r="AE250" s="32"/>
      <c r="AF250" s="32"/>
      <c r="AG250" s="82">
        <v>1</v>
      </c>
      <c r="AH250" s="82">
        <f t="shared" si="51"/>
        <v>2</v>
      </c>
      <c r="AI250" s="33"/>
      <c r="AJ250" s="33"/>
      <c r="AK250" s="33"/>
      <c r="AL250" s="33"/>
      <c r="AM250" s="33"/>
      <c r="AN250" s="33"/>
      <c r="AO250" s="33"/>
      <c r="AP250" s="33"/>
      <c r="AQ250" s="33"/>
      <c r="AR250" s="33"/>
      <c r="AS250" s="33"/>
      <c r="AT250" s="33"/>
      <c r="AU250" s="33"/>
      <c r="AV250" s="33"/>
      <c r="AW250" s="33"/>
      <c r="AX250" s="33"/>
      <c r="AY250" s="33"/>
      <c r="AZ250" s="33"/>
      <c r="BA250" s="33"/>
    </row>
    <row r="251" spans="1:54" ht="23.25" hidden="1" customHeight="1" x14ac:dyDescent="0.25">
      <c r="A251" s="86">
        <v>250</v>
      </c>
      <c r="B251" s="86" t="s">
        <v>81</v>
      </c>
      <c r="C251" s="86" t="s">
        <v>85</v>
      </c>
      <c r="D251" s="86" t="s">
        <v>24</v>
      </c>
      <c r="E251" s="86" t="s">
        <v>272</v>
      </c>
      <c r="F251" s="92">
        <v>0.03</v>
      </c>
      <c r="G251" s="93">
        <v>100</v>
      </c>
      <c r="H251" s="93">
        <f t="shared" si="52"/>
        <v>6</v>
      </c>
      <c r="I251" s="93">
        <f t="shared" si="54"/>
        <v>60</v>
      </c>
      <c r="J251" s="94">
        <v>0.5</v>
      </c>
      <c r="K251" s="94">
        <v>0.01</v>
      </c>
      <c r="L251" s="95">
        <v>0.8</v>
      </c>
      <c r="M251" s="86">
        <f t="shared" si="53"/>
        <v>5</v>
      </c>
      <c r="N251" s="86">
        <f t="shared" si="66"/>
        <v>6</v>
      </c>
      <c r="O251" s="86">
        <f t="shared" si="67"/>
        <v>8</v>
      </c>
      <c r="P251" s="95">
        <v>0.7</v>
      </c>
      <c r="Q251" s="86">
        <v>20</v>
      </c>
      <c r="R251" s="86">
        <v>20</v>
      </c>
      <c r="S251" s="86">
        <v>282.49915036539318</v>
      </c>
      <c r="T251" s="87">
        <f t="shared" si="55"/>
        <v>141.24957518269659</v>
      </c>
      <c r="U251" s="86">
        <f t="shared" si="56"/>
        <v>279.67415886173922</v>
      </c>
      <c r="V251" s="88">
        <f t="shared" si="57"/>
        <v>138.42458367904263</v>
      </c>
      <c r="W251" s="86">
        <f t="shared" si="58"/>
        <v>2</v>
      </c>
      <c r="X251" s="88">
        <f t="shared" si="59"/>
        <v>110.73966694323411</v>
      </c>
      <c r="Y251" s="86">
        <f t="shared" si="60"/>
        <v>1.4</v>
      </c>
      <c r="Z251" s="86">
        <f t="shared" si="61"/>
        <v>61.313868613138695</v>
      </c>
      <c r="AA251" s="86">
        <f t="shared" si="62"/>
        <v>0.77514605586086893</v>
      </c>
      <c r="AB251" s="88">
        <f t="shared" si="63"/>
        <v>60.000000000000014</v>
      </c>
      <c r="AC251" s="87">
        <f t="shared" si="64"/>
        <v>1.0000000000000002</v>
      </c>
      <c r="AD251" s="89">
        <f t="shared" si="65"/>
        <v>2.8249915036539317</v>
      </c>
      <c r="AE251" s="32"/>
      <c r="AF251" s="32"/>
      <c r="AG251" s="82">
        <v>-1</v>
      </c>
      <c r="AH251" s="82">
        <f t="shared" ref="AH251:AH314" si="68">$K$385</f>
        <v>2</v>
      </c>
      <c r="AI251" s="33"/>
      <c r="AJ251" s="33"/>
      <c r="AK251" s="33"/>
      <c r="AL251" s="33"/>
      <c r="AM251" s="33"/>
      <c r="AN251" s="33"/>
      <c r="AO251" s="33"/>
      <c r="AP251" s="33"/>
      <c r="AQ251" s="33"/>
      <c r="AR251" s="33"/>
      <c r="AS251" s="33"/>
      <c r="AT251" s="33"/>
      <c r="AU251" s="33"/>
      <c r="AV251" s="33"/>
      <c r="AW251" s="33"/>
      <c r="AX251" s="33"/>
      <c r="AY251" s="33"/>
      <c r="AZ251" s="33"/>
      <c r="BA251" s="33"/>
    </row>
    <row r="252" spans="1:54" ht="23.25" hidden="1" customHeight="1" x14ac:dyDescent="0.25">
      <c r="A252" s="86">
        <v>251</v>
      </c>
      <c r="B252" s="86" t="s">
        <v>81</v>
      </c>
      <c r="C252" s="86" t="s">
        <v>246</v>
      </c>
      <c r="D252" s="86" t="s">
        <v>228</v>
      </c>
      <c r="E252" s="86" t="s">
        <v>272</v>
      </c>
      <c r="F252" s="92">
        <v>0.03</v>
      </c>
      <c r="G252" s="93">
        <v>100</v>
      </c>
      <c r="H252" s="93">
        <f t="shared" ref="H252:H315" si="69">$G$385</f>
        <v>6</v>
      </c>
      <c r="I252" s="93">
        <f t="shared" si="54"/>
        <v>60</v>
      </c>
      <c r="J252" s="94">
        <v>0.5</v>
      </c>
      <c r="K252" s="94">
        <v>0.01</v>
      </c>
      <c r="L252" s="95">
        <v>0.8</v>
      </c>
      <c r="M252" s="86">
        <f t="shared" ref="M252:M315" si="70">$H$385</f>
        <v>5</v>
      </c>
      <c r="N252" s="86">
        <f t="shared" si="66"/>
        <v>6</v>
      </c>
      <c r="O252" s="86">
        <f t="shared" si="67"/>
        <v>8</v>
      </c>
      <c r="P252" s="95">
        <v>0.7</v>
      </c>
      <c r="Q252" s="86">
        <v>20</v>
      </c>
      <c r="R252" s="86">
        <v>20</v>
      </c>
      <c r="S252" s="86">
        <v>282.49915036539318</v>
      </c>
      <c r="T252" s="87">
        <f t="shared" si="55"/>
        <v>141.24957518269659</v>
      </c>
      <c r="U252" s="86">
        <f t="shared" si="56"/>
        <v>279.67415886173922</v>
      </c>
      <c r="V252" s="88">
        <f t="shared" si="57"/>
        <v>138.42458367904263</v>
      </c>
      <c r="W252" s="86">
        <f t="shared" si="58"/>
        <v>2</v>
      </c>
      <c r="X252" s="88">
        <f t="shared" si="59"/>
        <v>110.73966694323411</v>
      </c>
      <c r="Y252" s="86">
        <f t="shared" si="60"/>
        <v>1.4</v>
      </c>
      <c r="Z252" s="86">
        <f t="shared" si="61"/>
        <v>61.313868613138695</v>
      </c>
      <c r="AA252" s="86">
        <f t="shared" si="62"/>
        <v>0.77514605586086893</v>
      </c>
      <c r="AB252" s="88">
        <f t="shared" si="63"/>
        <v>60.000000000000014</v>
      </c>
      <c r="AC252" s="87">
        <f t="shared" si="64"/>
        <v>1.0000000000000002</v>
      </c>
      <c r="AD252" s="89">
        <f t="shared" si="65"/>
        <v>2.8249915036539317</v>
      </c>
      <c r="AE252" s="32"/>
      <c r="AF252" s="32"/>
      <c r="AG252" s="82">
        <v>-1</v>
      </c>
      <c r="AH252" s="82">
        <f t="shared" si="68"/>
        <v>2</v>
      </c>
      <c r="AI252" s="33"/>
      <c r="AJ252" s="33"/>
      <c r="AK252" s="33"/>
      <c r="AL252" s="33"/>
      <c r="AM252" s="33"/>
      <c r="AN252" s="33"/>
      <c r="AO252" s="33"/>
      <c r="AP252" s="33"/>
      <c r="AQ252" s="33"/>
      <c r="AR252" s="33"/>
      <c r="AS252" s="33"/>
      <c r="AT252" s="33"/>
      <c r="AU252" s="33"/>
      <c r="AV252" s="33"/>
      <c r="AW252" s="33"/>
      <c r="AX252" s="33"/>
      <c r="AY252" s="33"/>
      <c r="AZ252" s="33"/>
      <c r="BA252" s="33"/>
    </row>
    <row r="253" spans="1:54" ht="23.25" hidden="1" customHeight="1" x14ac:dyDescent="0.25">
      <c r="A253" s="86">
        <v>252</v>
      </c>
      <c r="B253" s="86" t="s">
        <v>81</v>
      </c>
      <c r="C253" s="86" t="s">
        <v>247</v>
      </c>
      <c r="D253" s="86" t="s">
        <v>231</v>
      </c>
      <c r="E253" s="86" t="s">
        <v>272</v>
      </c>
      <c r="F253" s="92">
        <v>0.03</v>
      </c>
      <c r="G253" s="93">
        <v>100</v>
      </c>
      <c r="H253" s="93">
        <f t="shared" si="69"/>
        <v>6</v>
      </c>
      <c r="I253" s="93">
        <f t="shared" si="54"/>
        <v>60</v>
      </c>
      <c r="J253" s="94">
        <v>0.5</v>
      </c>
      <c r="K253" s="94">
        <v>0.01</v>
      </c>
      <c r="L253" s="95">
        <v>0.8</v>
      </c>
      <c r="M253" s="86">
        <f t="shared" si="70"/>
        <v>5</v>
      </c>
      <c r="N253" s="86">
        <f t="shared" si="66"/>
        <v>6</v>
      </c>
      <c r="O253" s="86">
        <f t="shared" si="67"/>
        <v>8</v>
      </c>
      <c r="P253" s="95">
        <v>0.7</v>
      </c>
      <c r="Q253" s="86">
        <v>20</v>
      </c>
      <c r="R253" s="86">
        <v>20</v>
      </c>
      <c r="S253" s="86">
        <v>282.49915036539318</v>
      </c>
      <c r="T253" s="87">
        <f t="shared" si="55"/>
        <v>141.24957518269659</v>
      </c>
      <c r="U253" s="86">
        <f t="shared" si="56"/>
        <v>279.67415886173922</v>
      </c>
      <c r="V253" s="88">
        <f t="shared" si="57"/>
        <v>138.42458367904263</v>
      </c>
      <c r="W253" s="86">
        <f t="shared" si="58"/>
        <v>2</v>
      </c>
      <c r="X253" s="88">
        <f t="shared" si="59"/>
        <v>110.73966694323411</v>
      </c>
      <c r="Y253" s="86">
        <f t="shared" si="60"/>
        <v>1.4</v>
      </c>
      <c r="Z253" s="86">
        <f t="shared" si="61"/>
        <v>61.313868613138695</v>
      </c>
      <c r="AA253" s="86">
        <f t="shared" si="62"/>
        <v>0.77514605586086893</v>
      </c>
      <c r="AB253" s="88">
        <f t="shared" si="63"/>
        <v>60.000000000000014</v>
      </c>
      <c r="AC253" s="87">
        <f t="shared" si="64"/>
        <v>1.0000000000000002</v>
      </c>
      <c r="AD253" s="89">
        <f t="shared" si="65"/>
        <v>2.8249915036539317</v>
      </c>
      <c r="AE253" s="32"/>
      <c r="AF253" s="32"/>
      <c r="AG253" s="82">
        <v>-1</v>
      </c>
      <c r="AH253" s="82">
        <f t="shared" si="68"/>
        <v>2</v>
      </c>
      <c r="AI253" s="33"/>
      <c r="AJ253" s="33"/>
      <c r="AK253" s="33"/>
      <c r="AL253" s="33"/>
      <c r="AM253" s="33"/>
      <c r="AN253" s="33"/>
      <c r="AO253" s="33"/>
      <c r="AP253" s="33"/>
      <c r="AQ253" s="33"/>
      <c r="AR253" s="33"/>
      <c r="AS253" s="33"/>
      <c r="AT253" s="33"/>
      <c r="AU253" s="33"/>
      <c r="AV253" s="33"/>
      <c r="AW253" s="33"/>
      <c r="AX253" s="33"/>
      <c r="AY253" s="33"/>
      <c r="AZ253" s="33"/>
      <c r="BA253" s="33"/>
    </row>
    <row r="254" spans="1:54" ht="23.25" hidden="1" customHeight="1" x14ac:dyDescent="0.25">
      <c r="A254" s="86">
        <v>253</v>
      </c>
      <c r="B254" s="86" t="s">
        <v>81</v>
      </c>
      <c r="C254" s="86" t="s">
        <v>86</v>
      </c>
      <c r="D254" s="86" t="s">
        <v>28</v>
      </c>
      <c r="E254" s="86" t="s">
        <v>272</v>
      </c>
      <c r="F254" s="92">
        <v>0.03</v>
      </c>
      <c r="G254" s="93">
        <v>100</v>
      </c>
      <c r="H254" s="93">
        <f t="shared" si="69"/>
        <v>6</v>
      </c>
      <c r="I254" s="93">
        <f t="shared" si="54"/>
        <v>60</v>
      </c>
      <c r="J254" s="94">
        <v>0.9</v>
      </c>
      <c r="K254" s="94">
        <v>0.01</v>
      </c>
      <c r="L254" s="95">
        <v>0.8</v>
      </c>
      <c r="M254" s="86">
        <f t="shared" si="70"/>
        <v>5</v>
      </c>
      <c r="N254" s="86">
        <f t="shared" si="66"/>
        <v>5</v>
      </c>
      <c r="O254" s="86">
        <f t="shared" si="67"/>
        <v>7</v>
      </c>
      <c r="P254" s="95">
        <v>0.7</v>
      </c>
      <c r="Q254" s="86">
        <v>20</v>
      </c>
      <c r="R254" s="86">
        <v>20</v>
      </c>
      <c r="S254" s="86">
        <v>211.61232977966179</v>
      </c>
      <c r="T254" s="87">
        <f t="shared" si="55"/>
        <v>21.161232977966176</v>
      </c>
      <c r="U254" s="86">
        <f t="shared" si="56"/>
        <v>209.49620648186516</v>
      </c>
      <c r="V254" s="88">
        <f t="shared" si="57"/>
        <v>188.33497350389899</v>
      </c>
      <c r="W254" s="86">
        <f t="shared" si="58"/>
        <v>2</v>
      </c>
      <c r="X254" s="88">
        <f t="shared" si="59"/>
        <v>150.66797880311921</v>
      </c>
      <c r="Y254" s="86">
        <f t="shared" si="60"/>
        <v>1.4</v>
      </c>
      <c r="Z254" s="86">
        <f t="shared" si="61"/>
        <v>83.421206795547761</v>
      </c>
      <c r="AA254" s="86">
        <f t="shared" si="62"/>
        <v>0.77514605586086893</v>
      </c>
      <c r="AB254" s="88">
        <f t="shared" si="63"/>
        <v>60.03514938488577</v>
      </c>
      <c r="AC254" s="87">
        <f t="shared" si="64"/>
        <v>1.0005858230814295</v>
      </c>
      <c r="AD254" s="89">
        <f t="shared" si="65"/>
        <v>2.116123297796618</v>
      </c>
      <c r="AE254" s="32"/>
      <c r="AF254" s="32"/>
      <c r="AG254" s="82">
        <v>0</v>
      </c>
      <c r="AH254" s="82">
        <f t="shared" si="68"/>
        <v>2</v>
      </c>
      <c r="AI254" s="33"/>
      <c r="AJ254" s="33"/>
      <c r="AK254" s="33"/>
      <c r="AL254" s="33"/>
      <c r="AM254" s="33"/>
      <c r="AN254" s="33"/>
      <c r="AO254" s="33"/>
      <c r="AP254" s="33"/>
      <c r="AQ254" s="33"/>
      <c r="AR254" s="33"/>
      <c r="AS254" s="33"/>
      <c r="AT254" s="33"/>
      <c r="AU254" s="33"/>
      <c r="AV254" s="33"/>
      <c r="AW254" s="33"/>
      <c r="AX254" s="33"/>
      <c r="AY254" s="33"/>
      <c r="AZ254" s="33"/>
      <c r="BA254" s="33"/>
    </row>
    <row r="255" spans="1:54" ht="23.25" hidden="1" customHeight="1" x14ac:dyDescent="0.25">
      <c r="A255" s="86">
        <v>254</v>
      </c>
      <c r="B255" s="86" t="s">
        <v>81</v>
      </c>
      <c r="C255" s="86" t="s">
        <v>87</v>
      </c>
      <c r="D255" s="86" t="s">
        <v>31</v>
      </c>
      <c r="E255" s="86" t="s">
        <v>272</v>
      </c>
      <c r="F255" s="92">
        <v>0.03</v>
      </c>
      <c r="G255" s="93">
        <v>100</v>
      </c>
      <c r="H255" s="93">
        <f t="shared" si="69"/>
        <v>6</v>
      </c>
      <c r="I255" s="93">
        <f t="shared" si="54"/>
        <v>60</v>
      </c>
      <c r="J255" s="94">
        <v>0.9</v>
      </c>
      <c r="K255" s="94">
        <v>0.01</v>
      </c>
      <c r="L255" s="95">
        <v>0.8</v>
      </c>
      <c r="M255" s="86">
        <f t="shared" si="70"/>
        <v>5</v>
      </c>
      <c r="N255" s="86">
        <f t="shared" si="66"/>
        <v>4</v>
      </c>
      <c r="O255" s="86">
        <f t="shared" si="67"/>
        <v>6</v>
      </c>
      <c r="P255" s="95">
        <v>0.7</v>
      </c>
      <c r="Q255" s="86">
        <v>20</v>
      </c>
      <c r="R255" s="86">
        <v>20</v>
      </c>
      <c r="S255" s="86">
        <v>245.61802828686498</v>
      </c>
      <c r="T255" s="87">
        <f t="shared" si="55"/>
        <v>24.561802828686492</v>
      </c>
      <c r="U255" s="86">
        <f t="shared" si="56"/>
        <v>243.16184800399634</v>
      </c>
      <c r="V255" s="88">
        <f t="shared" si="57"/>
        <v>218.60004517530984</v>
      </c>
      <c r="W255" s="86">
        <f t="shared" si="58"/>
        <v>2</v>
      </c>
      <c r="X255" s="88">
        <f t="shared" si="59"/>
        <v>174.88003614024788</v>
      </c>
      <c r="Y255" s="86">
        <f t="shared" si="60"/>
        <v>1.4</v>
      </c>
      <c r="Z255" s="86">
        <f t="shared" si="61"/>
        <v>96.826835902085264</v>
      </c>
      <c r="AA255" s="86">
        <f t="shared" si="62"/>
        <v>0.77514605586086893</v>
      </c>
      <c r="AB255" s="88">
        <f t="shared" si="63"/>
        <v>60.000000000000028</v>
      </c>
      <c r="AC255" s="87">
        <f t="shared" si="64"/>
        <v>1.0000000000000004</v>
      </c>
      <c r="AD255" s="89">
        <f t="shared" si="65"/>
        <v>2.4561802828686496</v>
      </c>
      <c r="AE255" s="32"/>
      <c r="AF255" s="32"/>
      <c r="AG255" s="82">
        <v>1</v>
      </c>
      <c r="AH255" s="82">
        <f t="shared" si="68"/>
        <v>2</v>
      </c>
      <c r="AI255" s="33"/>
      <c r="AJ255" s="33"/>
      <c r="AK255" s="33"/>
      <c r="AL255" s="33"/>
      <c r="AM255" s="33"/>
      <c r="AN255" s="33"/>
      <c r="AO255" s="33"/>
      <c r="AP255" s="33"/>
      <c r="AQ255" s="33"/>
      <c r="AR255" s="33"/>
      <c r="AS255" s="33"/>
      <c r="AT255" s="33"/>
      <c r="AU255" s="33"/>
      <c r="AV255" s="33"/>
      <c r="AW255" s="33"/>
      <c r="AX255" s="33"/>
      <c r="AY255" s="33"/>
      <c r="AZ255" s="33"/>
      <c r="BA255" s="33"/>
    </row>
    <row r="256" spans="1:54" ht="23.25" hidden="1" customHeight="1" x14ac:dyDescent="0.25">
      <c r="A256" s="86">
        <v>255</v>
      </c>
      <c r="B256" s="86" t="s">
        <v>81</v>
      </c>
      <c r="C256" s="86" t="s">
        <v>248</v>
      </c>
      <c r="D256" s="86" t="s">
        <v>235</v>
      </c>
      <c r="E256" s="86" t="s">
        <v>272</v>
      </c>
      <c r="F256" s="92">
        <v>0.03</v>
      </c>
      <c r="G256" s="93">
        <v>100</v>
      </c>
      <c r="H256" s="93">
        <f t="shared" si="69"/>
        <v>6</v>
      </c>
      <c r="I256" s="93">
        <f t="shared" si="54"/>
        <v>60</v>
      </c>
      <c r="J256" s="94">
        <v>0.1</v>
      </c>
      <c r="K256" s="94">
        <v>0.01</v>
      </c>
      <c r="L256" s="95">
        <v>0.8</v>
      </c>
      <c r="M256" s="86">
        <f t="shared" si="70"/>
        <v>5</v>
      </c>
      <c r="N256" s="86">
        <f t="shared" si="66"/>
        <v>6</v>
      </c>
      <c r="O256" s="86">
        <f t="shared" si="67"/>
        <v>8</v>
      </c>
      <c r="P256" s="95">
        <v>0.7</v>
      </c>
      <c r="Q256" s="86">
        <v>20</v>
      </c>
      <c r="R256" s="86">
        <v>20</v>
      </c>
      <c r="S256" s="86">
        <v>590.23242963052746</v>
      </c>
      <c r="T256" s="87">
        <f t="shared" si="55"/>
        <v>531.20918666747468</v>
      </c>
      <c r="U256" s="86">
        <f t="shared" si="56"/>
        <v>584.33010533422214</v>
      </c>
      <c r="V256" s="88">
        <f t="shared" si="57"/>
        <v>53.120918666747457</v>
      </c>
      <c r="W256" s="86">
        <f t="shared" si="58"/>
        <v>2</v>
      </c>
      <c r="X256" s="88">
        <f t="shared" si="59"/>
        <v>42.496734933397967</v>
      </c>
      <c r="Y256" s="86">
        <f t="shared" si="60"/>
        <v>1.4</v>
      </c>
      <c r="Z256" s="86">
        <f t="shared" si="61"/>
        <v>23.529411764705888</v>
      </c>
      <c r="AA256" s="86">
        <f t="shared" si="62"/>
        <v>0.77514605586086893</v>
      </c>
      <c r="AB256" s="88">
        <f t="shared" si="63"/>
        <v>60.000000000000014</v>
      </c>
      <c r="AC256" s="87">
        <f t="shared" si="64"/>
        <v>1.0000000000000002</v>
      </c>
      <c r="AD256" s="89">
        <f t="shared" si="65"/>
        <v>5.9023242963052747</v>
      </c>
      <c r="AE256" s="32"/>
      <c r="AF256" s="32"/>
      <c r="AG256" s="82">
        <v>-1</v>
      </c>
      <c r="AH256" s="82">
        <f t="shared" si="68"/>
        <v>2</v>
      </c>
      <c r="AI256" s="33"/>
      <c r="AJ256" s="33"/>
      <c r="AK256" s="33"/>
      <c r="AL256" s="33"/>
      <c r="AM256" s="33"/>
      <c r="AN256" s="33"/>
      <c r="AO256" s="33"/>
      <c r="AP256" s="33"/>
      <c r="AQ256" s="33"/>
      <c r="AR256" s="33"/>
      <c r="AS256" s="33"/>
      <c r="AT256" s="33"/>
      <c r="AU256" s="33"/>
      <c r="AV256" s="33"/>
      <c r="AW256" s="33"/>
      <c r="AX256" s="33"/>
      <c r="AY256" s="33"/>
      <c r="AZ256" s="33"/>
      <c r="BA256" s="33"/>
    </row>
    <row r="257" spans="1:54" ht="23.25" hidden="1" customHeight="1" x14ac:dyDescent="0.25">
      <c r="A257" s="86">
        <v>256</v>
      </c>
      <c r="B257" s="86" t="s">
        <v>81</v>
      </c>
      <c r="C257" s="86" t="s">
        <v>88</v>
      </c>
      <c r="D257" s="86" t="s">
        <v>34</v>
      </c>
      <c r="E257" s="86" t="s">
        <v>272</v>
      </c>
      <c r="F257" s="92">
        <v>0.03</v>
      </c>
      <c r="G257" s="93">
        <v>100</v>
      </c>
      <c r="H257" s="93">
        <f t="shared" si="69"/>
        <v>6</v>
      </c>
      <c r="I257" s="93">
        <f t="shared" si="54"/>
        <v>60</v>
      </c>
      <c r="J257" s="94">
        <v>0.5</v>
      </c>
      <c r="K257" s="94">
        <v>0.01</v>
      </c>
      <c r="L257" s="95">
        <v>0.8</v>
      </c>
      <c r="M257" s="86">
        <f t="shared" si="70"/>
        <v>5</v>
      </c>
      <c r="N257" s="86">
        <f t="shared" si="66"/>
        <v>6</v>
      </c>
      <c r="O257" s="86">
        <f t="shared" si="67"/>
        <v>8</v>
      </c>
      <c r="P257" s="95">
        <v>0.7</v>
      </c>
      <c r="Q257" s="86">
        <v>20</v>
      </c>
      <c r="R257" s="86">
        <v>20</v>
      </c>
      <c r="S257" s="86">
        <v>282.49915036539318</v>
      </c>
      <c r="T257" s="87">
        <f t="shared" si="55"/>
        <v>141.24957518269659</v>
      </c>
      <c r="U257" s="86">
        <f t="shared" si="56"/>
        <v>279.67415886173922</v>
      </c>
      <c r="V257" s="88">
        <f t="shared" si="57"/>
        <v>138.42458367904263</v>
      </c>
      <c r="W257" s="86">
        <f t="shared" si="58"/>
        <v>2</v>
      </c>
      <c r="X257" s="88">
        <f t="shared" si="59"/>
        <v>110.73966694323411</v>
      </c>
      <c r="Y257" s="86">
        <f t="shared" si="60"/>
        <v>1.4</v>
      </c>
      <c r="Z257" s="86">
        <f t="shared" si="61"/>
        <v>61.313868613138695</v>
      </c>
      <c r="AA257" s="86">
        <f t="shared" si="62"/>
        <v>0.77514605586086893</v>
      </c>
      <c r="AB257" s="88">
        <f t="shared" si="63"/>
        <v>60.000000000000014</v>
      </c>
      <c r="AC257" s="87">
        <f t="shared" si="64"/>
        <v>1.0000000000000002</v>
      </c>
      <c r="AD257" s="89">
        <f t="shared" si="65"/>
        <v>2.8249915036539317</v>
      </c>
      <c r="AE257" s="32"/>
      <c r="AF257" s="32"/>
      <c r="AG257" s="82">
        <v>-1</v>
      </c>
      <c r="AH257" s="82">
        <f t="shared" si="68"/>
        <v>2</v>
      </c>
      <c r="AI257" s="33"/>
      <c r="AJ257" s="33"/>
      <c r="AK257" s="33"/>
      <c r="AL257" s="33"/>
      <c r="AM257" s="33"/>
      <c r="AN257" s="33"/>
      <c r="AO257" s="33"/>
      <c r="AP257" s="33"/>
      <c r="AQ257" s="33"/>
      <c r="AR257" s="33"/>
      <c r="AS257" s="33"/>
      <c r="AT257" s="33"/>
      <c r="AU257" s="33"/>
      <c r="AV257" s="33"/>
      <c r="AW257" s="33"/>
      <c r="AX257" s="33"/>
      <c r="AY257" s="33"/>
      <c r="AZ257" s="33"/>
      <c r="BA257" s="33"/>
    </row>
    <row r="258" spans="1:54" ht="23.25" hidden="1" customHeight="1" x14ac:dyDescent="0.25">
      <c r="A258" s="86">
        <v>257</v>
      </c>
      <c r="B258" s="86" t="s">
        <v>81</v>
      </c>
      <c r="C258" s="86" t="s">
        <v>89</v>
      </c>
      <c r="D258" s="86" t="s">
        <v>40</v>
      </c>
      <c r="E258" s="86" t="s">
        <v>272</v>
      </c>
      <c r="F258" s="92">
        <v>0.03</v>
      </c>
      <c r="G258" s="93">
        <v>100</v>
      </c>
      <c r="H258" s="93">
        <f t="shared" si="69"/>
        <v>6</v>
      </c>
      <c r="I258" s="93">
        <f t="shared" ref="I258:I321" si="71">G258*(H258/10)</f>
        <v>60</v>
      </c>
      <c r="J258" s="94">
        <v>0.9</v>
      </c>
      <c r="K258" s="94">
        <v>0.01</v>
      </c>
      <c r="L258" s="95">
        <v>0.8</v>
      </c>
      <c r="M258" s="86">
        <f t="shared" si="70"/>
        <v>5</v>
      </c>
      <c r="N258" s="86">
        <f t="shared" si="66"/>
        <v>4</v>
      </c>
      <c r="O258" s="86">
        <f t="shared" si="67"/>
        <v>6</v>
      </c>
      <c r="P258" s="95">
        <v>0.7</v>
      </c>
      <c r="Q258" s="86">
        <v>20</v>
      </c>
      <c r="R258" s="86">
        <v>10</v>
      </c>
      <c r="S258" s="86">
        <v>242.9665270269445</v>
      </c>
      <c r="T258" s="87">
        <f t="shared" ref="T258:T321" si="72">S258*(1-J258)</f>
        <v>24.296652702694445</v>
      </c>
      <c r="U258" s="86">
        <f t="shared" ref="U258:U321" si="73">S258*(1-K258)</f>
        <v>240.53686175667505</v>
      </c>
      <c r="V258" s="88">
        <f t="shared" ref="V258:V321" si="74">U258-T258</f>
        <v>216.24020905398061</v>
      </c>
      <c r="W258" s="86">
        <f t="shared" ref="W258:W321" si="75">O258-N258</f>
        <v>2</v>
      </c>
      <c r="X258" s="88">
        <f t="shared" ref="X258:X321" si="76">V258*L258</f>
        <v>172.9921672431845</v>
      </c>
      <c r="Y258" s="86">
        <f t="shared" ref="Y258:Y321" si="77">W258*P258</f>
        <v>1.4</v>
      </c>
      <c r="Z258" s="86">
        <f t="shared" ref="Z258:Z321" si="78">(X258/(1+F258)^Q258)</f>
        <v>95.78156866669876</v>
      </c>
      <c r="AA258" s="86">
        <f t="shared" ref="AA258:AA321" si="79">(Y258/(1+F258)^R258)</f>
        <v>1.0417314808554152</v>
      </c>
      <c r="AB258" s="88">
        <f t="shared" ref="AB258:AB321" si="80">((AA258/10)*T258)+((O258/10)*Z258)</f>
        <v>60.000000000000014</v>
      </c>
      <c r="AC258" s="87">
        <f t="shared" ref="AC258:AC321" si="81">AB258/I258</f>
        <v>1.0000000000000002</v>
      </c>
      <c r="AD258" s="89">
        <f t="shared" ref="AD258:AD321" si="82">S258/100</f>
        <v>2.429665270269445</v>
      </c>
      <c r="AE258" s="32"/>
      <c r="AF258" s="32"/>
      <c r="AG258" s="82">
        <v>1</v>
      </c>
      <c r="AH258" s="82">
        <f t="shared" si="68"/>
        <v>2</v>
      </c>
      <c r="AI258" s="33"/>
      <c r="AJ258" s="33"/>
      <c r="AK258" s="33"/>
      <c r="AL258" s="33"/>
      <c r="AM258" s="33"/>
      <c r="AN258" s="33"/>
      <c r="AO258" s="33"/>
      <c r="AP258" s="33"/>
      <c r="AQ258" s="33"/>
      <c r="AR258" s="33"/>
      <c r="AS258" s="33"/>
      <c r="AT258" s="33"/>
      <c r="AU258" s="33"/>
      <c r="AV258" s="33"/>
      <c r="AW258" s="33"/>
      <c r="AX258" s="33"/>
      <c r="AY258" s="33"/>
      <c r="AZ258" s="33"/>
      <c r="BA258" s="33"/>
    </row>
    <row r="259" spans="1:54" ht="23.25" hidden="1" customHeight="1" x14ac:dyDescent="0.25">
      <c r="A259" s="86">
        <v>258</v>
      </c>
      <c r="B259" s="86" t="s">
        <v>81</v>
      </c>
      <c r="C259" s="86" t="s">
        <v>90</v>
      </c>
      <c r="D259" s="86" t="s">
        <v>43</v>
      </c>
      <c r="E259" s="86" t="s">
        <v>272</v>
      </c>
      <c r="F259" s="92">
        <v>0.03</v>
      </c>
      <c r="G259" s="93">
        <v>100</v>
      </c>
      <c r="H259" s="93">
        <f t="shared" si="69"/>
        <v>6</v>
      </c>
      <c r="I259" s="93">
        <f t="shared" si="71"/>
        <v>60</v>
      </c>
      <c r="J259" s="94">
        <v>0.5</v>
      </c>
      <c r="K259" s="94">
        <v>0.01</v>
      </c>
      <c r="L259" s="95">
        <v>0.8</v>
      </c>
      <c r="M259" s="86">
        <f t="shared" si="70"/>
        <v>5</v>
      </c>
      <c r="N259" s="86">
        <f t="shared" ref="N259:N322" si="83">M259-AG259</f>
        <v>4</v>
      </c>
      <c r="O259" s="86">
        <f t="shared" ref="O259:O322" si="84">N259+AH259</f>
        <v>6</v>
      </c>
      <c r="P259" s="95">
        <v>0.7</v>
      </c>
      <c r="Q259" s="86">
        <v>20</v>
      </c>
      <c r="R259" s="86">
        <v>20</v>
      </c>
      <c r="S259" s="86">
        <v>355.06773945008121</v>
      </c>
      <c r="T259" s="87">
        <f t="shared" si="72"/>
        <v>177.5338697250406</v>
      </c>
      <c r="U259" s="86">
        <f t="shared" si="73"/>
        <v>351.51706205558037</v>
      </c>
      <c r="V259" s="88">
        <f t="shared" si="74"/>
        <v>173.98319233053977</v>
      </c>
      <c r="W259" s="86">
        <f t="shared" si="75"/>
        <v>2</v>
      </c>
      <c r="X259" s="88">
        <f t="shared" si="76"/>
        <v>139.18655386443183</v>
      </c>
      <c r="Y259" s="86">
        <f t="shared" si="77"/>
        <v>1.4</v>
      </c>
      <c r="Z259" s="86">
        <f t="shared" si="78"/>
        <v>77.064220183486228</v>
      </c>
      <c r="AA259" s="86">
        <f t="shared" si="79"/>
        <v>0.77514605586086893</v>
      </c>
      <c r="AB259" s="88">
        <f t="shared" si="80"/>
        <v>59.999999999999986</v>
      </c>
      <c r="AC259" s="87">
        <f t="shared" si="81"/>
        <v>0.99999999999999978</v>
      </c>
      <c r="AD259" s="89">
        <f t="shared" si="82"/>
        <v>3.5506773945008119</v>
      </c>
      <c r="AE259" s="32"/>
      <c r="AF259" s="32"/>
      <c r="AG259" s="82">
        <v>1</v>
      </c>
      <c r="AH259" s="82">
        <f t="shared" si="68"/>
        <v>2</v>
      </c>
      <c r="AI259" s="33"/>
      <c r="AJ259" s="33"/>
      <c r="AK259" s="33"/>
      <c r="AL259" s="33"/>
      <c r="AM259" s="33"/>
      <c r="AN259" s="33"/>
      <c r="AO259" s="33"/>
      <c r="AP259" s="33"/>
      <c r="AQ259" s="33"/>
      <c r="AR259" s="33"/>
      <c r="AS259" s="33"/>
      <c r="AT259" s="33"/>
      <c r="AU259" s="33"/>
      <c r="AV259" s="33"/>
      <c r="AW259" s="33"/>
      <c r="AX259" s="33"/>
      <c r="AY259" s="33"/>
      <c r="AZ259" s="33"/>
      <c r="BA259" s="33"/>
    </row>
    <row r="260" spans="1:54" ht="23.25" hidden="1" customHeight="1" x14ac:dyDescent="0.25">
      <c r="A260" s="86">
        <v>259</v>
      </c>
      <c r="B260" s="86" t="s">
        <v>81</v>
      </c>
      <c r="C260" s="86" t="s">
        <v>91</v>
      </c>
      <c r="D260" s="86" t="s">
        <v>46</v>
      </c>
      <c r="E260" s="86" t="s">
        <v>272</v>
      </c>
      <c r="F260" s="92">
        <v>0.03</v>
      </c>
      <c r="G260" s="93">
        <v>100</v>
      </c>
      <c r="H260" s="93">
        <f t="shared" si="69"/>
        <v>6</v>
      </c>
      <c r="I260" s="93">
        <f t="shared" si="71"/>
        <v>60</v>
      </c>
      <c r="J260" s="94">
        <v>0.5</v>
      </c>
      <c r="K260" s="94">
        <v>0.01</v>
      </c>
      <c r="L260" s="95">
        <v>0.8</v>
      </c>
      <c r="M260" s="86">
        <f t="shared" si="70"/>
        <v>5</v>
      </c>
      <c r="N260" s="86">
        <f t="shared" si="83"/>
        <v>6</v>
      </c>
      <c r="O260" s="86">
        <f t="shared" si="84"/>
        <v>8</v>
      </c>
      <c r="P260" s="95">
        <v>0.7</v>
      </c>
      <c r="Q260" s="86">
        <v>20</v>
      </c>
      <c r="R260" s="86">
        <v>20</v>
      </c>
      <c r="S260" s="86">
        <v>282.49915036539318</v>
      </c>
      <c r="T260" s="87">
        <f t="shared" si="72"/>
        <v>141.24957518269659</v>
      </c>
      <c r="U260" s="86">
        <f t="shared" si="73"/>
        <v>279.67415886173922</v>
      </c>
      <c r="V260" s="88">
        <f t="shared" si="74"/>
        <v>138.42458367904263</v>
      </c>
      <c r="W260" s="86">
        <f t="shared" si="75"/>
        <v>2</v>
      </c>
      <c r="X260" s="88">
        <f t="shared" si="76"/>
        <v>110.73966694323411</v>
      </c>
      <c r="Y260" s="86">
        <f t="shared" si="77"/>
        <v>1.4</v>
      </c>
      <c r="Z260" s="86">
        <f t="shared" si="78"/>
        <v>61.313868613138695</v>
      </c>
      <c r="AA260" s="86">
        <f t="shared" si="79"/>
        <v>0.77514605586086893</v>
      </c>
      <c r="AB260" s="88">
        <f t="shared" si="80"/>
        <v>60.000000000000014</v>
      </c>
      <c r="AC260" s="87">
        <f t="shared" si="81"/>
        <v>1.0000000000000002</v>
      </c>
      <c r="AD260" s="89">
        <f t="shared" si="82"/>
        <v>2.8249915036539317</v>
      </c>
      <c r="AE260" s="32"/>
      <c r="AF260" s="32"/>
      <c r="AG260" s="82">
        <v>-1</v>
      </c>
      <c r="AH260" s="82">
        <f t="shared" si="68"/>
        <v>2</v>
      </c>
      <c r="AI260" s="33"/>
      <c r="AJ260" s="33"/>
      <c r="AK260" s="33"/>
      <c r="AL260" s="33"/>
      <c r="AM260" s="33"/>
      <c r="AN260" s="33"/>
      <c r="AO260" s="33"/>
      <c r="AP260" s="33"/>
      <c r="AQ260" s="33"/>
      <c r="AR260" s="33"/>
      <c r="AS260" s="33"/>
      <c r="AT260" s="33"/>
      <c r="AU260" s="33"/>
      <c r="AV260" s="33"/>
      <c r="AW260" s="33"/>
      <c r="AX260" s="33"/>
      <c r="AY260" s="33"/>
      <c r="AZ260" s="33"/>
      <c r="BA260" s="33"/>
    </row>
    <row r="261" spans="1:54" ht="23.25" hidden="1" customHeight="1" x14ac:dyDescent="0.25">
      <c r="A261" s="86">
        <v>260</v>
      </c>
      <c r="B261" s="86" t="s">
        <v>92</v>
      </c>
      <c r="C261" s="86" t="s">
        <v>94</v>
      </c>
      <c r="D261" s="86" t="s">
        <v>16</v>
      </c>
      <c r="E261" s="86" t="s">
        <v>272</v>
      </c>
      <c r="F261" s="92">
        <v>0.03</v>
      </c>
      <c r="G261" s="93">
        <v>100</v>
      </c>
      <c r="H261" s="93">
        <f t="shared" si="69"/>
        <v>6</v>
      </c>
      <c r="I261" s="93">
        <f t="shared" si="71"/>
        <v>60</v>
      </c>
      <c r="J261" s="94">
        <v>0.8</v>
      </c>
      <c r="K261" s="94">
        <v>0.01</v>
      </c>
      <c r="L261" s="95">
        <v>0.8</v>
      </c>
      <c r="M261" s="86">
        <f t="shared" si="70"/>
        <v>5</v>
      </c>
      <c r="N261" s="86">
        <f t="shared" si="83"/>
        <v>4</v>
      </c>
      <c r="O261" s="86">
        <f t="shared" si="84"/>
        <v>6</v>
      </c>
      <c r="P261" s="95">
        <v>0.7</v>
      </c>
      <c r="Q261" s="86">
        <v>20</v>
      </c>
      <c r="R261" s="86">
        <v>20</v>
      </c>
      <c r="S261" s="86">
        <v>266.12640982358721</v>
      </c>
      <c r="T261" s="87">
        <f t="shared" si="72"/>
        <v>53.225281964717432</v>
      </c>
      <c r="U261" s="86">
        <f t="shared" si="73"/>
        <v>263.46514572535136</v>
      </c>
      <c r="V261" s="88">
        <f t="shared" si="74"/>
        <v>210.23986376063394</v>
      </c>
      <c r="W261" s="86">
        <f t="shared" si="75"/>
        <v>2</v>
      </c>
      <c r="X261" s="88">
        <f t="shared" si="76"/>
        <v>168.19189100850716</v>
      </c>
      <c r="Y261" s="86">
        <f t="shared" si="77"/>
        <v>1.4</v>
      </c>
      <c r="Z261" s="86">
        <f t="shared" si="78"/>
        <v>93.123772102161055</v>
      </c>
      <c r="AA261" s="86">
        <f t="shared" si="79"/>
        <v>0.77514605586086893</v>
      </c>
      <c r="AB261" s="88">
        <f t="shared" si="80"/>
        <v>59.999999999999972</v>
      </c>
      <c r="AC261" s="87">
        <f t="shared" si="81"/>
        <v>0.99999999999999956</v>
      </c>
      <c r="AD261" s="89">
        <f t="shared" si="82"/>
        <v>2.661264098235872</v>
      </c>
      <c r="AE261" s="32"/>
      <c r="AF261" s="32"/>
      <c r="AG261" s="82">
        <v>1</v>
      </c>
      <c r="AH261" s="82">
        <f t="shared" si="68"/>
        <v>2</v>
      </c>
      <c r="AI261" s="33"/>
      <c r="AJ261" s="33"/>
      <c r="AK261" s="33"/>
      <c r="AL261" s="33"/>
      <c r="AM261" s="33"/>
      <c r="AN261" s="33"/>
      <c r="AO261" s="33"/>
      <c r="AP261" s="33"/>
      <c r="AQ261" s="33"/>
      <c r="AR261" s="33"/>
      <c r="AS261" s="33"/>
      <c r="AT261" s="33"/>
      <c r="AU261" s="33"/>
      <c r="AV261" s="33"/>
      <c r="AW261" s="33"/>
      <c r="AX261" s="33"/>
      <c r="AY261" s="33"/>
      <c r="AZ261" s="33"/>
      <c r="BA261" s="33"/>
    </row>
    <row r="262" spans="1:54" ht="23.25" hidden="1" customHeight="1" x14ac:dyDescent="0.25">
      <c r="A262" s="86">
        <v>261</v>
      </c>
      <c r="B262" s="86" t="s">
        <v>92</v>
      </c>
      <c r="C262" s="86" t="s">
        <v>95</v>
      </c>
      <c r="D262" s="86" t="s">
        <v>18</v>
      </c>
      <c r="E262" s="86" t="s">
        <v>272</v>
      </c>
      <c r="F262" s="92">
        <v>0.03</v>
      </c>
      <c r="G262" s="93">
        <v>100</v>
      </c>
      <c r="H262" s="93">
        <f t="shared" si="69"/>
        <v>6</v>
      </c>
      <c r="I262" s="93">
        <f t="shared" si="71"/>
        <v>60</v>
      </c>
      <c r="J262" s="94">
        <v>0.5</v>
      </c>
      <c r="K262" s="94">
        <v>0.01</v>
      </c>
      <c r="L262" s="95">
        <v>0.8</v>
      </c>
      <c r="M262" s="86">
        <f t="shared" si="70"/>
        <v>5</v>
      </c>
      <c r="N262" s="86">
        <f t="shared" si="83"/>
        <v>6</v>
      </c>
      <c r="O262" s="86">
        <f t="shared" si="84"/>
        <v>8</v>
      </c>
      <c r="P262" s="95">
        <v>0.7</v>
      </c>
      <c r="Q262" s="86">
        <v>20</v>
      </c>
      <c r="R262" s="86">
        <v>20</v>
      </c>
      <c r="S262" s="86">
        <v>282.49915036539318</v>
      </c>
      <c r="T262" s="87">
        <f t="shared" si="72"/>
        <v>141.24957518269659</v>
      </c>
      <c r="U262" s="86">
        <f t="shared" si="73"/>
        <v>279.67415886173922</v>
      </c>
      <c r="V262" s="88">
        <f t="shared" si="74"/>
        <v>138.42458367904263</v>
      </c>
      <c r="W262" s="86">
        <f t="shared" si="75"/>
        <v>2</v>
      </c>
      <c r="X262" s="88">
        <f t="shared" si="76"/>
        <v>110.73966694323411</v>
      </c>
      <c r="Y262" s="86">
        <f t="shared" si="77"/>
        <v>1.4</v>
      </c>
      <c r="Z262" s="86">
        <f t="shared" si="78"/>
        <v>61.313868613138695</v>
      </c>
      <c r="AA262" s="86">
        <f t="shared" si="79"/>
        <v>0.77514605586086893</v>
      </c>
      <c r="AB262" s="88">
        <f t="shared" si="80"/>
        <v>60.000000000000014</v>
      </c>
      <c r="AC262" s="87">
        <f t="shared" si="81"/>
        <v>1.0000000000000002</v>
      </c>
      <c r="AD262" s="89">
        <f t="shared" si="82"/>
        <v>2.8249915036539317</v>
      </c>
      <c r="AE262" s="32"/>
      <c r="AF262" s="32"/>
      <c r="AG262" s="82">
        <v>-1</v>
      </c>
      <c r="AH262" s="82">
        <f t="shared" si="68"/>
        <v>2</v>
      </c>
      <c r="AI262" s="33"/>
      <c r="AJ262" s="33"/>
      <c r="AK262" s="33"/>
      <c r="AL262" s="33"/>
      <c r="AM262" s="33"/>
      <c r="AN262" s="33"/>
      <c r="AO262" s="33"/>
      <c r="AP262" s="33"/>
      <c r="AQ262" s="33"/>
      <c r="AR262" s="33"/>
      <c r="AS262" s="33"/>
      <c r="AT262" s="33"/>
      <c r="AU262" s="33"/>
      <c r="AV262" s="33"/>
      <c r="AW262" s="33"/>
      <c r="AX262" s="33"/>
      <c r="AY262" s="33"/>
      <c r="AZ262" s="33"/>
      <c r="BA262" s="33"/>
    </row>
    <row r="263" spans="1:54" ht="23.25" hidden="1" customHeight="1" x14ac:dyDescent="0.25">
      <c r="A263" s="86">
        <v>262</v>
      </c>
      <c r="B263" s="86" t="s">
        <v>92</v>
      </c>
      <c r="C263" s="86" t="s">
        <v>96</v>
      </c>
      <c r="D263" s="86" t="s">
        <v>20</v>
      </c>
      <c r="E263" s="86" t="s">
        <v>272</v>
      </c>
      <c r="F263" s="92">
        <v>0.03</v>
      </c>
      <c r="G263" s="93">
        <v>100</v>
      </c>
      <c r="H263" s="93">
        <f t="shared" si="69"/>
        <v>6</v>
      </c>
      <c r="I263" s="93">
        <f t="shared" si="71"/>
        <v>60</v>
      </c>
      <c r="J263" s="94">
        <v>0.5</v>
      </c>
      <c r="K263" s="94">
        <v>0.01</v>
      </c>
      <c r="L263" s="95">
        <v>0.8</v>
      </c>
      <c r="M263" s="86">
        <f t="shared" si="70"/>
        <v>5</v>
      </c>
      <c r="N263" s="86">
        <f t="shared" si="83"/>
        <v>5</v>
      </c>
      <c r="O263" s="86">
        <f t="shared" si="84"/>
        <v>7</v>
      </c>
      <c r="P263" s="95">
        <v>0.7</v>
      </c>
      <c r="Q263" s="86">
        <v>20</v>
      </c>
      <c r="R263" s="86">
        <v>20</v>
      </c>
      <c r="S263" s="86">
        <v>314.65352520373051</v>
      </c>
      <c r="T263" s="87">
        <f t="shared" si="72"/>
        <v>157.32676260186525</v>
      </c>
      <c r="U263" s="86">
        <f t="shared" si="73"/>
        <v>311.50698995169319</v>
      </c>
      <c r="V263" s="88">
        <f t="shared" si="74"/>
        <v>154.18022734982793</v>
      </c>
      <c r="W263" s="86">
        <f t="shared" si="75"/>
        <v>2</v>
      </c>
      <c r="X263" s="88">
        <f t="shared" si="76"/>
        <v>123.34418187986235</v>
      </c>
      <c r="Y263" s="86">
        <f t="shared" si="77"/>
        <v>1.4</v>
      </c>
      <c r="Z263" s="86">
        <f t="shared" si="78"/>
        <v>68.292682926829258</v>
      </c>
      <c r="AA263" s="86">
        <f t="shared" si="79"/>
        <v>0.77514605586086893</v>
      </c>
      <c r="AB263" s="88">
        <f t="shared" si="80"/>
        <v>59.999999999999993</v>
      </c>
      <c r="AC263" s="87">
        <f t="shared" si="81"/>
        <v>0.99999999999999989</v>
      </c>
      <c r="AD263" s="89">
        <f t="shared" si="82"/>
        <v>3.1465352520373049</v>
      </c>
      <c r="AE263" s="32"/>
      <c r="AF263" s="32"/>
      <c r="AG263" s="82">
        <v>0</v>
      </c>
      <c r="AH263" s="82">
        <f t="shared" si="68"/>
        <v>2</v>
      </c>
      <c r="AI263" s="33"/>
      <c r="AJ263" s="33"/>
      <c r="AK263" s="33"/>
      <c r="AL263" s="33"/>
      <c r="AM263" s="33"/>
      <c r="AN263" s="33"/>
      <c r="AO263" s="33"/>
      <c r="AP263" s="33"/>
      <c r="AQ263" s="33"/>
      <c r="AR263" s="33"/>
      <c r="AS263" s="33"/>
      <c r="AT263" s="33"/>
      <c r="AU263" s="33"/>
      <c r="AV263" s="33"/>
      <c r="AW263" s="33"/>
      <c r="AX263" s="33"/>
      <c r="AY263" s="33"/>
      <c r="AZ263" s="33"/>
      <c r="BA263" s="33"/>
    </row>
    <row r="264" spans="1:54" ht="23.25" hidden="1" customHeight="1" x14ac:dyDescent="0.25">
      <c r="A264" s="86">
        <v>263</v>
      </c>
      <c r="B264" s="86" t="s">
        <v>92</v>
      </c>
      <c r="C264" s="86" t="s">
        <v>249</v>
      </c>
      <c r="D264" s="86" t="s">
        <v>222</v>
      </c>
      <c r="E264" s="86" t="s">
        <v>272</v>
      </c>
      <c r="F264" s="92">
        <v>0.03</v>
      </c>
      <c r="G264" s="93">
        <v>100</v>
      </c>
      <c r="H264" s="93">
        <f t="shared" si="69"/>
        <v>6</v>
      </c>
      <c r="I264" s="93">
        <f t="shared" si="71"/>
        <v>60</v>
      </c>
      <c r="J264" s="94">
        <v>0.5</v>
      </c>
      <c r="K264" s="94">
        <v>0.01</v>
      </c>
      <c r="L264" s="95">
        <v>0.8</v>
      </c>
      <c r="M264" s="86">
        <f t="shared" si="70"/>
        <v>5</v>
      </c>
      <c r="N264" s="86">
        <f t="shared" si="83"/>
        <v>6</v>
      </c>
      <c r="O264" s="86">
        <f t="shared" si="84"/>
        <v>8</v>
      </c>
      <c r="P264" s="95">
        <v>0.7</v>
      </c>
      <c r="Q264" s="86">
        <v>20</v>
      </c>
      <c r="R264" s="86">
        <v>20</v>
      </c>
      <c r="S264" s="86">
        <v>282.49915036539318</v>
      </c>
      <c r="T264" s="87">
        <f t="shared" si="72"/>
        <v>141.24957518269659</v>
      </c>
      <c r="U264" s="86">
        <f t="shared" si="73"/>
        <v>279.67415886173922</v>
      </c>
      <c r="V264" s="88">
        <f t="shared" si="74"/>
        <v>138.42458367904263</v>
      </c>
      <c r="W264" s="86">
        <f t="shared" si="75"/>
        <v>2</v>
      </c>
      <c r="X264" s="88">
        <f t="shared" si="76"/>
        <v>110.73966694323411</v>
      </c>
      <c r="Y264" s="86">
        <f t="shared" si="77"/>
        <v>1.4</v>
      </c>
      <c r="Z264" s="86">
        <f t="shared" si="78"/>
        <v>61.313868613138695</v>
      </c>
      <c r="AA264" s="86">
        <f t="shared" si="79"/>
        <v>0.77514605586086893</v>
      </c>
      <c r="AB264" s="88">
        <f t="shared" si="80"/>
        <v>60.000000000000014</v>
      </c>
      <c r="AC264" s="87">
        <f t="shared" si="81"/>
        <v>1.0000000000000002</v>
      </c>
      <c r="AD264" s="89">
        <f t="shared" si="82"/>
        <v>2.8249915036539317</v>
      </c>
      <c r="AE264" s="32"/>
      <c r="AF264" s="32"/>
      <c r="AG264" s="82">
        <v>-1</v>
      </c>
      <c r="AH264" s="82">
        <f t="shared" si="68"/>
        <v>2</v>
      </c>
      <c r="AI264" s="33"/>
      <c r="AJ264" s="33"/>
      <c r="AK264" s="33"/>
      <c r="AL264" s="33"/>
      <c r="AM264" s="33"/>
      <c r="AN264" s="33"/>
      <c r="AO264" s="33"/>
      <c r="AP264" s="33"/>
      <c r="AQ264" s="33"/>
      <c r="AR264" s="33"/>
      <c r="AS264" s="33"/>
      <c r="AT264" s="33"/>
      <c r="AU264" s="33"/>
      <c r="AV264" s="33"/>
      <c r="AW264" s="33"/>
      <c r="AX264" s="33"/>
      <c r="AY264" s="33"/>
      <c r="AZ264" s="33"/>
      <c r="BA264" s="33"/>
    </row>
    <row r="265" spans="1:54" ht="23.25" hidden="1" customHeight="1" x14ac:dyDescent="0.25">
      <c r="A265" s="86">
        <v>264</v>
      </c>
      <c r="B265" s="86" t="s">
        <v>92</v>
      </c>
      <c r="C265" s="86" t="s">
        <v>285</v>
      </c>
      <c r="D265" s="86" t="s">
        <v>300</v>
      </c>
      <c r="E265" s="86" t="s">
        <v>272</v>
      </c>
      <c r="F265" s="92">
        <v>0.03</v>
      </c>
      <c r="G265" s="93">
        <v>100</v>
      </c>
      <c r="H265" s="93">
        <f t="shared" si="69"/>
        <v>6</v>
      </c>
      <c r="I265" s="93">
        <f t="shared" si="71"/>
        <v>60</v>
      </c>
      <c r="J265" s="94">
        <v>0.5</v>
      </c>
      <c r="K265" s="94">
        <v>0.01</v>
      </c>
      <c r="L265" s="95">
        <v>0.8</v>
      </c>
      <c r="M265" s="86">
        <f t="shared" si="70"/>
        <v>5</v>
      </c>
      <c r="N265" s="86">
        <f t="shared" si="83"/>
        <v>4</v>
      </c>
      <c r="O265" s="86">
        <f t="shared" si="84"/>
        <v>6</v>
      </c>
      <c r="P265" s="95">
        <v>0.7</v>
      </c>
      <c r="Q265" s="86">
        <v>20</v>
      </c>
      <c r="R265" s="86">
        <v>20</v>
      </c>
      <c r="S265" s="86">
        <v>355.06773945008121</v>
      </c>
      <c r="T265" s="87">
        <f t="shared" si="72"/>
        <v>177.5338697250406</v>
      </c>
      <c r="U265" s="86">
        <f t="shared" si="73"/>
        <v>351.51706205558037</v>
      </c>
      <c r="V265" s="88">
        <f t="shared" si="74"/>
        <v>173.98319233053977</v>
      </c>
      <c r="W265" s="86">
        <f t="shared" si="75"/>
        <v>2</v>
      </c>
      <c r="X265" s="88">
        <f t="shared" si="76"/>
        <v>139.18655386443183</v>
      </c>
      <c r="Y265" s="86">
        <f t="shared" si="77"/>
        <v>1.4</v>
      </c>
      <c r="Z265" s="86">
        <f t="shared" si="78"/>
        <v>77.064220183486228</v>
      </c>
      <c r="AA265" s="86">
        <f t="shared" si="79"/>
        <v>0.77514605586086893</v>
      </c>
      <c r="AB265" s="88">
        <f t="shared" si="80"/>
        <v>59.999999999999986</v>
      </c>
      <c r="AC265" s="87">
        <f t="shared" si="81"/>
        <v>0.99999999999999978</v>
      </c>
      <c r="AD265" s="89">
        <f t="shared" si="82"/>
        <v>3.5506773945008119</v>
      </c>
      <c r="AE265" s="32"/>
      <c r="AF265" s="32"/>
      <c r="AG265" s="82">
        <v>1</v>
      </c>
      <c r="AH265" s="82">
        <f t="shared" si="68"/>
        <v>2</v>
      </c>
      <c r="AI265" s="33"/>
      <c r="AJ265" s="33"/>
      <c r="AK265" s="33"/>
      <c r="AL265" s="33"/>
      <c r="AM265" s="33"/>
      <c r="AN265" s="33"/>
      <c r="AO265" s="33"/>
      <c r="AP265" s="33"/>
      <c r="AQ265" s="33"/>
      <c r="AR265" s="33"/>
      <c r="AS265" s="33"/>
      <c r="AT265" s="33"/>
      <c r="AU265" s="33"/>
      <c r="AV265" s="33"/>
      <c r="AW265" s="33"/>
      <c r="AX265" s="33"/>
      <c r="AY265" s="33"/>
      <c r="AZ265" s="33"/>
      <c r="BA265" s="33"/>
    </row>
    <row r="266" spans="1:54" s="11" customFormat="1" ht="23.25" hidden="1" customHeight="1" x14ac:dyDescent="0.25">
      <c r="A266" s="86">
        <v>265</v>
      </c>
      <c r="B266" s="86" t="s">
        <v>92</v>
      </c>
      <c r="C266" s="86" t="s">
        <v>286</v>
      </c>
      <c r="D266" s="86" t="s">
        <v>301</v>
      </c>
      <c r="E266" s="86" t="s">
        <v>272</v>
      </c>
      <c r="F266" s="92">
        <v>0.03</v>
      </c>
      <c r="G266" s="93">
        <v>100</v>
      </c>
      <c r="H266" s="93">
        <f t="shared" si="69"/>
        <v>6</v>
      </c>
      <c r="I266" s="93">
        <f t="shared" si="71"/>
        <v>60</v>
      </c>
      <c r="J266" s="94">
        <v>0.5</v>
      </c>
      <c r="K266" s="94">
        <v>0.01</v>
      </c>
      <c r="L266" s="95">
        <v>0.8</v>
      </c>
      <c r="M266" s="86">
        <f t="shared" si="70"/>
        <v>5</v>
      </c>
      <c r="N266" s="86">
        <f t="shared" si="83"/>
        <v>4</v>
      </c>
      <c r="O266" s="86">
        <f t="shared" si="84"/>
        <v>6</v>
      </c>
      <c r="P266" s="95">
        <v>0.7</v>
      </c>
      <c r="Q266" s="86">
        <v>20</v>
      </c>
      <c r="R266" s="86">
        <v>20</v>
      </c>
      <c r="S266" s="86">
        <v>355.06773945008121</v>
      </c>
      <c r="T266" s="87">
        <f t="shared" si="72"/>
        <v>177.5338697250406</v>
      </c>
      <c r="U266" s="86">
        <f t="shared" si="73"/>
        <v>351.51706205558037</v>
      </c>
      <c r="V266" s="88">
        <f t="shared" si="74"/>
        <v>173.98319233053977</v>
      </c>
      <c r="W266" s="86">
        <f t="shared" si="75"/>
        <v>2</v>
      </c>
      <c r="X266" s="88">
        <f t="shared" si="76"/>
        <v>139.18655386443183</v>
      </c>
      <c r="Y266" s="86">
        <f t="shared" si="77"/>
        <v>1.4</v>
      </c>
      <c r="Z266" s="86">
        <f t="shared" si="78"/>
        <v>77.064220183486228</v>
      </c>
      <c r="AA266" s="86">
        <f t="shared" si="79"/>
        <v>0.77514605586086893</v>
      </c>
      <c r="AB266" s="88">
        <f t="shared" si="80"/>
        <v>59.999999999999986</v>
      </c>
      <c r="AC266" s="87">
        <f t="shared" si="81"/>
        <v>0.99999999999999978</v>
      </c>
      <c r="AD266" s="89">
        <f t="shared" si="82"/>
        <v>3.5506773945008119</v>
      </c>
      <c r="AE266" s="32"/>
      <c r="AF266" s="32"/>
      <c r="AG266" s="82">
        <v>1</v>
      </c>
      <c r="AH266" s="82">
        <f t="shared" si="68"/>
        <v>2</v>
      </c>
      <c r="AI266" s="33"/>
      <c r="AJ266" s="33"/>
      <c r="AK266" s="33"/>
      <c r="AL266" s="33"/>
      <c r="AM266" s="33"/>
      <c r="AN266" s="33"/>
      <c r="AO266" s="33"/>
      <c r="AP266" s="33"/>
      <c r="AQ266" s="33"/>
      <c r="AR266" s="33"/>
      <c r="AS266" s="33"/>
      <c r="AT266" s="33"/>
      <c r="AU266" s="33"/>
      <c r="AV266" s="33"/>
      <c r="AW266" s="33"/>
      <c r="AX266" s="33"/>
      <c r="AY266" s="33"/>
      <c r="AZ266" s="33"/>
      <c r="BA266" s="33"/>
      <c r="BB266" s="71"/>
    </row>
    <row r="267" spans="1:54" ht="23.25" hidden="1" customHeight="1" x14ac:dyDescent="0.25">
      <c r="A267" s="86">
        <v>266</v>
      </c>
      <c r="B267" s="86" t="s">
        <v>92</v>
      </c>
      <c r="C267" s="86" t="s">
        <v>97</v>
      </c>
      <c r="D267" s="86" t="s">
        <v>22</v>
      </c>
      <c r="E267" s="86" t="s">
        <v>272</v>
      </c>
      <c r="F267" s="92">
        <v>0.03</v>
      </c>
      <c r="G267" s="93">
        <v>100</v>
      </c>
      <c r="H267" s="93">
        <f t="shared" si="69"/>
        <v>6</v>
      </c>
      <c r="I267" s="93">
        <f t="shared" si="71"/>
        <v>60</v>
      </c>
      <c r="J267" s="94">
        <v>0.8</v>
      </c>
      <c r="K267" s="94">
        <v>0.01</v>
      </c>
      <c r="L267" s="95">
        <v>0.8</v>
      </c>
      <c r="M267" s="86">
        <f t="shared" si="70"/>
        <v>5</v>
      </c>
      <c r="N267" s="86">
        <f t="shared" si="83"/>
        <v>4</v>
      </c>
      <c r="O267" s="86">
        <f t="shared" si="84"/>
        <v>6</v>
      </c>
      <c r="P267" s="95">
        <v>0.7</v>
      </c>
      <c r="Q267" s="86">
        <v>20</v>
      </c>
      <c r="R267" s="86">
        <v>20</v>
      </c>
      <c r="S267" s="86">
        <v>266.12640982358721</v>
      </c>
      <c r="T267" s="87">
        <f t="shared" si="72"/>
        <v>53.225281964717432</v>
      </c>
      <c r="U267" s="86">
        <f t="shared" si="73"/>
        <v>263.46514572535136</v>
      </c>
      <c r="V267" s="88">
        <f t="shared" si="74"/>
        <v>210.23986376063394</v>
      </c>
      <c r="W267" s="86">
        <f t="shared" si="75"/>
        <v>2</v>
      </c>
      <c r="X267" s="88">
        <f t="shared" si="76"/>
        <v>168.19189100850716</v>
      </c>
      <c r="Y267" s="86">
        <f t="shared" si="77"/>
        <v>1.4</v>
      </c>
      <c r="Z267" s="86">
        <f t="shared" si="78"/>
        <v>93.123772102161055</v>
      </c>
      <c r="AA267" s="86">
        <f t="shared" si="79"/>
        <v>0.77514605586086893</v>
      </c>
      <c r="AB267" s="88">
        <f t="shared" si="80"/>
        <v>59.999999999999972</v>
      </c>
      <c r="AC267" s="87">
        <f t="shared" si="81"/>
        <v>0.99999999999999956</v>
      </c>
      <c r="AD267" s="89">
        <f t="shared" si="82"/>
        <v>2.661264098235872</v>
      </c>
      <c r="AE267" s="32"/>
      <c r="AF267" s="32"/>
      <c r="AG267" s="82">
        <v>1</v>
      </c>
      <c r="AH267" s="82">
        <f t="shared" si="68"/>
        <v>2</v>
      </c>
      <c r="AI267" s="33"/>
      <c r="AJ267" s="33"/>
      <c r="AK267" s="33"/>
      <c r="AL267" s="33"/>
      <c r="AM267" s="33"/>
      <c r="AN267" s="33"/>
      <c r="AO267" s="33"/>
      <c r="AP267" s="33"/>
      <c r="AQ267" s="33"/>
      <c r="AR267" s="33"/>
      <c r="AS267" s="33"/>
      <c r="AT267" s="33"/>
      <c r="AU267" s="33"/>
      <c r="AV267" s="33"/>
      <c r="AW267" s="33"/>
      <c r="AX267" s="33"/>
      <c r="AY267" s="33"/>
      <c r="AZ267" s="33"/>
      <c r="BA267" s="33"/>
    </row>
    <row r="268" spans="1:54" ht="23.25" hidden="1" customHeight="1" x14ac:dyDescent="0.25">
      <c r="A268" s="86">
        <v>267</v>
      </c>
      <c r="B268" s="86" t="s">
        <v>92</v>
      </c>
      <c r="C268" s="86" t="s">
        <v>98</v>
      </c>
      <c r="D268" s="86" t="s">
        <v>24</v>
      </c>
      <c r="E268" s="86" t="s">
        <v>272</v>
      </c>
      <c r="F268" s="92">
        <v>0.03</v>
      </c>
      <c r="G268" s="93">
        <v>100</v>
      </c>
      <c r="H268" s="93">
        <f t="shared" si="69"/>
        <v>6</v>
      </c>
      <c r="I268" s="93">
        <f t="shared" si="71"/>
        <v>60</v>
      </c>
      <c r="J268" s="94">
        <v>0.5</v>
      </c>
      <c r="K268" s="94">
        <v>0.01</v>
      </c>
      <c r="L268" s="95">
        <v>0.8</v>
      </c>
      <c r="M268" s="86">
        <f t="shared" si="70"/>
        <v>5</v>
      </c>
      <c r="N268" s="86">
        <f t="shared" si="83"/>
        <v>6</v>
      </c>
      <c r="O268" s="86">
        <f t="shared" si="84"/>
        <v>8</v>
      </c>
      <c r="P268" s="95">
        <v>0.7</v>
      </c>
      <c r="Q268" s="86">
        <v>20</v>
      </c>
      <c r="R268" s="86">
        <v>20</v>
      </c>
      <c r="S268" s="86">
        <v>282.49915036539318</v>
      </c>
      <c r="T268" s="87">
        <f t="shared" si="72"/>
        <v>141.24957518269659</v>
      </c>
      <c r="U268" s="86">
        <f t="shared" si="73"/>
        <v>279.67415886173922</v>
      </c>
      <c r="V268" s="88">
        <f t="shared" si="74"/>
        <v>138.42458367904263</v>
      </c>
      <c r="W268" s="86">
        <f t="shared" si="75"/>
        <v>2</v>
      </c>
      <c r="X268" s="88">
        <f t="shared" si="76"/>
        <v>110.73966694323411</v>
      </c>
      <c r="Y268" s="86">
        <f t="shared" si="77"/>
        <v>1.4</v>
      </c>
      <c r="Z268" s="86">
        <f t="shared" si="78"/>
        <v>61.313868613138695</v>
      </c>
      <c r="AA268" s="86">
        <f t="shared" si="79"/>
        <v>0.77514605586086893</v>
      </c>
      <c r="AB268" s="88">
        <f t="shared" si="80"/>
        <v>60.000000000000014</v>
      </c>
      <c r="AC268" s="87">
        <f t="shared" si="81"/>
        <v>1.0000000000000002</v>
      </c>
      <c r="AD268" s="89">
        <f t="shared" si="82"/>
        <v>2.8249915036539317</v>
      </c>
      <c r="AE268" s="32"/>
      <c r="AF268" s="32"/>
      <c r="AG268" s="82">
        <v>-1</v>
      </c>
      <c r="AH268" s="82">
        <f t="shared" si="68"/>
        <v>2</v>
      </c>
      <c r="AI268" s="33"/>
      <c r="AJ268" s="33"/>
      <c r="AK268" s="33"/>
      <c r="AL268" s="33"/>
      <c r="AM268" s="33"/>
      <c r="AN268" s="33"/>
      <c r="AO268" s="33"/>
      <c r="AP268" s="33"/>
      <c r="AQ268" s="33"/>
      <c r="AR268" s="33"/>
      <c r="AS268" s="33"/>
      <c r="AT268" s="33"/>
      <c r="AU268" s="33"/>
      <c r="AV268" s="33"/>
      <c r="AW268" s="33"/>
      <c r="AX268" s="33"/>
      <c r="AY268" s="33"/>
      <c r="AZ268" s="33"/>
      <c r="BA268" s="33"/>
    </row>
    <row r="269" spans="1:54" ht="23.25" hidden="1" customHeight="1" x14ac:dyDescent="0.25">
      <c r="A269" s="86">
        <v>268</v>
      </c>
      <c r="B269" s="86" t="s">
        <v>92</v>
      </c>
      <c r="C269" s="86" t="s">
        <v>99</v>
      </c>
      <c r="D269" s="86" t="s">
        <v>26</v>
      </c>
      <c r="E269" s="86" t="s">
        <v>272</v>
      </c>
      <c r="F269" s="92">
        <v>0.03</v>
      </c>
      <c r="G269" s="93">
        <v>100</v>
      </c>
      <c r="H269" s="93">
        <f t="shared" si="69"/>
        <v>6</v>
      </c>
      <c r="I269" s="93">
        <f t="shared" si="71"/>
        <v>60</v>
      </c>
      <c r="J269" s="94">
        <v>0.9</v>
      </c>
      <c r="K269" s="94">
        <v>0.01</v>
      </c>
      <c r="L269" s="95">
        <v>0.8</v>
      </c>
      <c r="M269" s="86">
        <f t="shared" si="70"/>
        <v>5</v>
      </c>
      <c r="N269" s="86">
        <f t="shared" si="83"/>
        <v>4</v>
      </c>
      <c r="O269" s="86">
        <f t="shared" si="84"/>
        <v>6</v>
      </c>
      <c r="P269" s="95">
        <v>0.7</v>
      </c>
      <c r="Q269" s="86">
        <v>20</v>
      </c>
      <c r="R269" s="86">
        <v>20</v>
      </c>
      <c r="S269" s="86">
        <v>245.61802828686498</v>
      </c>
      <c r="T269" s="87">
        <f t="shared" si="72"/>
        <v>24.561802828686492</v>
      </c>
      <c r="U269" s="86">
        <f t="shared" si="73"/>
        <v>243.16184800399634</v>
      </c>
      <c r="V269" s="88">
        <f t="shared" si="74"/>
        <v>218.60004517530984</v>
      </c>
      <c r="W269" s="86">
        <f t="shared" si="75"/>
        <v>2</v>
      </c>
      <c r="X269" s="88">
        <f t="shared" si="76"/>
        <v>174.88003614024788</v>
      </c>
      <c r="Y269" s="86">
        <f t="shared" si="77"/>
        <v>1.4</v>
      </c>
      <c r="Z269" s="86">
        <f t="shared" si="78"/>
        <v>96.826835902085264</v>
      </c>
      <c r="AA269" s="86">
        <f t="shared" si="79"/>
        <v>0.77514605586086893</v>
      </c>
      <c r="AB269" s="88">
        <f t="shared" si="80"/>
        <v>60.000000000000028</v>
      </c>
      <c r="AC269" s="87">
        <f t="shared" si="81"/>
        <v>1.0000000000000004</v>
      </c>
      <c r="AD269" s="89">
        <f t="shared" si="82"/>
        <v>2.4561802828686496</v>
      </c>
      <c r="AE269" s="32"/>
      <c r="AF269" s="32"/>
      <c r="AG269" s="82">
        <v>1</v>
      </c>
      <c r="AH269" s="82">
        <f t="shared" si="68"/>
        <v>2</v>
      </c>
      <c r="AI269" s="33"/>
      <c r="AJ269" s="33"/>
      <c r="AK269" s="33"/>
      <c r="AL269" s="33"/>
      <c r="AM269" s="33"/>
      <c r="AN269" s="33"/>
      <c r="AO269" s="33"/>
      <c r="AP269" s="33"/>
      <c r="AQ269" s="33"/>
      <c r="AR269" s="33"/>
      <c r="AS269" s="33"/>
      <c r="AT269" s="33"/>
      <c r="AU269" s="33"/>
      <c r="AV269" s="33"/>
      <c r="AW269" s="33"/>
      <c r="AX269" s="33"/>
      <c r="AY269" s="33"/>
      <c r="AZ269" s="33"/>
      <c r="BA269" s="33"/>
    </row>
    <row r="270" spans="1:54" ht="23.25" hidden="1" customHeight="1" x14ac:dyDescent="0.25">
      <c r="A270" s="86">
        <v>269</v>
      </c>
      <c r="B270" s="86" t="s">
        <v>92</v>
      </c>
      <c r="C270" s="86" t="s">
        <v>250</v>
      </c>
      <c r="D270" s="86" t="s">
        <v>228</v>
      </c>
      <c r="E270" s="86" t="s">
        <v>272</v>
      </c>
      <c r="F270" s="92">
        <v>0.03</v>
      </c>
      <c r="G270" s="93">
        <v>100</v>
      </c>
      <c r="H270" s="93">
        <f t="shared" si="69"/>
        <v>6</v>
      </c>
      <c r="I270" s="93">
        <f t="shared" si="71"/>
        <v>60</v>
      </c>
      <c r="J270" s="94">
        <v>0.5</v>
      </c>
      <c r="K270" s="94">
        <v>0.01</v>
      </c>
      <c r="L270" s="95">
        <v>0.8</v>
      </c>
      <c r="M270" s="86">
        <f t="shared" si="70"/>
        <v>5</v>
      </c>
      <c r="N270" s="86">
        <f t="shared" si="83"/>
        <v>6</v>
      </c>
      <c r="O270" s="86">
        <f t="shared" si="84"/>
        <v>8</v>
      </c>
      <c r="P270" s="95">
        <v>0.7</v>
      </c>
      <c r="Q270" s="86">
        <v>20</v>
      </c>
      <c r="R270" s="86">
        <v>20</v>
      </c>
      <c r="S270" s="86">
        <v>282.49915036539318</v>
      </c>
      <c r="T270" s="87">
        <f t="shared" si="72"/>
        <v>141.24957518269659</v>
      </c>
      <c r="U270" s="86">
        <f t="shared" si="73"/>
        <v>279.67415886173922</v>
      </c>
      <c r="V270" s="88">
        <f t="shared" si="74"/>
        <v>138.42458367904263</v>
      </c>
      <c r="W270" s="86">
        <f t="shared" si="75"/>
        <v>2</v>
      </c>
      <c r="X270" s="88">
        <f t="shared" si="76"/>
        <v>110.73966694323411</v>
      </c>
      <c r="Y270" s="86">
        <f t="shared" si="77"/>
        <v>1.4</v>
      </c>
      <c r="Z270" s="86">
        <f t="shared" si="78"/>
        <v>61.313868613138695</v>
      </c>
      <c r="AA270" s="86">
        <f t="shared" si="79"/>
        <v>0.77514605586086893</v>
      </c>
      <c r="AB270" s="88">
        <f t="shared" si="80"/>
        <v>60.000000000000014</v>
      </c>
      <c r="AC270" s="87">
        <f t="shared" si="81"/>
        <v>1.0000000000000002</v>
      </c>
      <c r="AD270" s="89">
        <f t="shared" si="82"/>
        <v>2.8249915036539317</v>
      </c>
      <c r="AE270" s="32"/>
      <c r="AF270" s="32"/>
      <c r="AG270" s="82">
        <v>-1</v>
      </c>
      <c r="AH270" s="82">
        <f t="shared" si="68"/>
        <v>2</v>
      </c>
      <c r="AI270" s="33"/>
      <c r="AJ270" s="33"/>
      <c r="AK270" s="33"/>
      <c r="AL270" s="33"/>
      <c r="AM270" s="33"/>
      <c r="AN270" s="33"/>
      <c r="AO270" s="33"/>
      <c r="AP270" s="33"/>
      <c r="AQ270" s="33"/>
      <c r="AR270" s="33"/>
      <c r="AS270" s="33"/>
      <c r="AT270" s="33"/>
      <c r="AU270" s="33"/>
      <c r="AV270" s="33"/>
      <c r="AW270" s="33"/>
      <c r="AX270" s="33"/>
      <c r="AY270" s="33"/>
      <c r="AZ270" s="33"/>
      <c r="BA270" s="33"/>
    </row>
    <row r="271" spans="1:54" ht="23.25" hidden="1" customHeight="1" x14ac:dyDescent="0.25">
      <c r="A271" s="86">
        <v>270</v>
      </c>
      <c r="B271" s="86" t="s">
        <v>92</v>
      </c>
      <c r="C271" s="86" t="s">
        <v>251</v>
      </c>
      <c r="D271" s="86" t="s">
        <v>231</v>
      </c>
      <c r="E271" s="86" t="s">
        <v>272</v>
      </c>
      <c r="F271" s="92">
        <v>0.03</v>
      </c>
      <c r="G271" s="93">
        <v>100</v>
      </c>
      <c r="H271" s="93">
        <f t="shared" si="69"/>
        <v>6</v>
      </c>
      <c r="I271" s="93">
        <f t="shared" si="71"/>
        <v>60</v>
      </c>
      <c r="J271" s="94">
        <v>0.5</v>
      </c>
      <c r="K271" s="94">
        <v>0.01</v>
      </c>
      <c r="L271" s="95">
        <v>0.8</v>
      </c>
      <c r="M271" s="86">
        <f t="shared" si="70"/>
        <v>5</v>
      </c>
      <c r="N271" s="86">
        <f t="shared" si="83"/>
        <v>6</v>
      </c>
      <c r="O271" s="86">
        <f t="shared" si="84"/>
        <v>8</v>
      </c>
      <c r="P271" s="95">
        <v>0.7</v>
      </c>
      <c r="Q271" s="86">
        <v>20</v>
      </c>
      <c r="R271" s="86">
        <v>20</v>
      </c>
      <c r="S271" s="86">
        <v>282.49915036539318</v>
      </c>
      <c r="T271" s="87">
        <f t="shared" si="72"/>
        <v>141.24957518269659</v>
      </c>
      <c r="U271" s="86">
        <f t="shared" si="73"/>
        <v>279.67415886173922</v>
      </c>
      <c r="V271" s="88">
        <f t="shared" si="74"/>
        <v>138.42458367904263</v>
      </c>
      <c r="W271" s="86">
        <f t="shared" si="75"/>
        <v>2</v>
      </c>
      <c r="X271" s="88">
        <f t="shared" si="76"/>
        <v>110.73966694323411</v>
      </c>
      <c r="Y271" s="86">
        <f t="shared" si="77"/>
        <v>1.4</v>
      </c>
      <c r="Z271" s="86">
        <f t="shared" si="78"/>
        <v>61.313868613138695</v>
      </c>
      <c r="AA271" s="86">
        <f t="shared" si="79"/>
        <v>0.77514605586086893</v>
      </c>
      <c r="AB271" s="88">
        <f t="shared" si="80"/>
        <v>60.000000000000014</v>
      </c>
      <c r="AC271" s="87">
        <f t="shared" si="81"/>
        <v>1.0000000000000002</v>
      </c>
      <c r="AD271" s="89">
        <f t="shared" si="82"/>
        <v>2.8249915036539317</v>
      </c>
      <c r="AE271" s="32"/>
      <c r="AF271" s="32"/>
      <c r="AG271" s="82">
        <v>-1</v>
      </c>
      <c r="AH271" s="82">
        <f t="shared" si="68"/>
        <v>2</v>
      </c>
      <c r="AI271" s="33"/>
      <c r="AJ271" s="33"/>
      <c r="AK271" s="33"/>
      <c r="AL271" s="33"/>
      <c r="AM271" s="33"/>
      <c r="AN271" s="33"/>
      <c r="AO271" s="33"/>
      <c r="AP271" s="33"/>
      <c r="AQ271" s="33"/>
      <c r="AR271" s="33"/>
      <c r="AS271" s="33"/>
      <c r="AT271" s="33"/>
      <c r="AU271" s="33"/>
      <c r="AV271" s="33"/>
      <c r="AW271" s="33"/>
      <c r="AX271" s="33"/>
      <c r="AY271" s="33"/>
      <c r="AZ271" s="33"/>
      <c r="BA271" s="33"/>
    </row>
    <row r="272" spans="1:54" ht="23.25" hidden="1" customHeight="1" x14ac:dyDescent="0.25">
      <c r="A272" s="86">
        <v>271</v>
      </c>
      <c r="B272" s="86" t="s">
        <v>92</v>
      </c>
      <c r="C272" s="86" t="s">
        <v>100</v>
      </c>
      <c r="D272" s="86" t="s">
        <v>31</v>
      </c>
      <c r="E272" s="86" t="s">
        <v>272</v>
      </c>
      <c r="F272" s="92">
        <v>0.03</v>
      </c>
      <c r="G272" s="93">
        <v>100</v>
      </c>
      <c r="H272" s="93">
        <f t="shared" si="69"/>
        <v>6</v>
      </c>
      <c r="I272" s="93">
        <f t="shared" si="71"/>
        <v>60</v>
      </c>
      <c r="J272" s="94">
        <v>0.9</v>
      </c>
      <c r="K272" s="94">
        <v>0.01</v>
      </c>
      <c r="L272" s="95">
        <v>0.8</v>
      </c>
      <c r="M272" s="86">
        <f t="shared" si="70"/>
        <v>5</v>
      </c>
      <c r="N272" s="86">
        <f t="shared" si="83"/>
        <v>4</v>
      </c>
      <c r="O272" s="86">
        <f t="shared" si="84"/>
        <v>6</v>
      </c>
      <c r="P272" s="95">
        <v>0.7</v>
      </c>
      <c r="Q272" s="86">
        <v>20</v>
      </c>
      <c r="R272" s="86">
        <v>20</v>
      </c>
      <c r="S272" s="86">
        <v>245.61802828686498</v>
      </c>
      <c r="T272" s="87">
        <f t="shared" si="72"/>
        <v>24.561802828686492</v>
      </c>
      <c r="U272" s="86">
        <f t="shared" si="73"/>
        <v>243.16184800399634</v>
      </c>
      <c r="V272" s="88">
        <f t="shared" si="74"/>
        <v>218.60004517530984</v>
      </c>
      <c r="W272" s="86">
        <f t="shared" si="75"/>
        <v>2</v>
      </c>
      <c r="X272" s="88">
        <f t="shared" si="76"/>
        <v>174.88003614024788</v>
      </c>
      <c r="Y272" s="86">
        <f t="shared" si="77"/>
        <v>1.4</v>
      </c>
      <c r="Z272" s="86">
        <f t="shared" si="78"/>
        <v>96.826835902085264</v>
      </c>
      <c r="AA272" s="86">
        <f t="shared" si="79"/>
        <v>0.77514605586086893</v>
      </c>
      <c r="AB272" s="88">
        <f t="shared" si="80"/>
        <v>60.000000000000028</v>
      </c>
      <c r="AC272" s="87">
        <f t="shared" si="81"/>
        <v>1.0000000000000004</v>
      </c>
      <c r="AD272" s="89">
        <f t="shared" si="82"/>
        <v>2.4561802828686496</v>
      </c>
      <c r="AE272" s="32"/>
      <c r="AF272" s="32"/>
      <c r="AG272" s="82">
        <v>1</v>
      </c>
      <c r="AH272" s="82">
        <f t="shared" si="68"/>
        <v>2</v>
      </c>
      <c r="AI272" s="33"/>
      <c r="AJ272" s="33"/>
      <c r="AK272" s="33"/>
      <c r="AL272" s="33"/>
      <c r="AM272" s="33"/>
      <c r="AN272" s="33"/>
      <c r="AO272" s="33"/>
      <c r="AP272" s="33"/>
      <c r="AQ272" s="33"/>
      <c r="AR272" s="33"/>
      <c r="AS272" s="33"/>
      <c r="AT272" s="33"/>
      <c r="AU272" s="33"/>
      <c r="AV272" s="33"/>
      <c r="AW272" s="33"/>
      <c r="AX272" s="33"/>
      <c r="AY272" s="33"/>
      <c r="AZ272" s="33"/>
      <c r="BA272" s="33"/>
    </row>
    <row r="273" spans="1:54" ht="23.25" hidden="1" customHeight="1" x14ac:dyDescent="0.25">
      <c r="A273" s="86">
        <v>272</v>
      </c>
      <c r="B273" s="86" t="s">
        <v>92</v>
      </c>
      <c r="C273" s="86" t="s">
        <v>252</v>
      </c>
      <c r="D273" s="86" t="s">
        <v>235</v>
      </c>
      <c r="E273" s="86" t="s">
        <v>272</v>
      </c>
      <c r="F273" s="92">
        <v>0.03</v>
      </c>
      <c r="G273" s="93">
        <v>100</v>
      </c>
      <c r="H273" s="93">
        <f t="shared" si="69"/>
        <v>6</v>
      </c>
      <c r="I273" s="93">
        <f t="shared" si="71"/>
        <v>60</v>
      </c>
      <c r="J273" s="94">
        <v>0.1</v>
      </c>
      <c r="K273" s="94">
        <v>0.01</v>
      </c>
      <c r="L273" s="95">
        <v>0.8</v>
      </c>
      <c r="M273" s="86">
        <f t="shared" si="70"/>
        <v>5</v>
      </c>
      <c r="N273" s="86">
        <f t="shared" si="83"/>
        <v>6</v>
      </c>
      <c r="O273" s="86">
        <f t="shared" si="84"/>
        <v>8</v>
      </c>
      <c r="P273" s="95">
        <v>0.7</v>
      </c>
      <c r="Q273" s="86">
        <v>20</v>
      </c>
      <c r="R273" s="86">
        <v>20</v>
      </c>
      <c r="S273" s="86">
        <v>590.23242963052746</v>
      </c>
      <c r="T273" s="87">
        <f t="shared" si="72"/>
        <v>531.20918666747468</v>
      </c>
      <c r="U273" s="86">
        <f t="shared" si="73"/>
        <v>584.33010533422214</v>
      </c>
      <c r="V273" s="88">
        <f t="shared" si="74"/>
        <v>53.120918666747457</v>
      </c>
      <c r="W273" s="86">
        <f t="shared" si="75"/>
        <v>2</v>
      </c>
      <c r="X273" s="88">
        <f t="shared" si="76"/>
        <v>42.496734933397967</v>
      </c>
      <c r="Y273" s="86">
        <f t="shared" si="77"/>
        <v>1.4</v>
      </c>
      <c r="Z273" s="86">
        <f t="shared" si="78"/>
        <v>23.529411764705888</v>
      </c>
      <c r="AA273" s="86">
        <f t="shared" si="79"/>
        <v>0.77514605586086893</v>
      </c>
      <c r="AB273" s="88">
        <f t="shared" si="80"/>
        <v>60.000000000000014</v>
      </c>
      <c r="AC273" s="87">
        <f t="shared" si="81"/>
        <v>1.0000000000000002</v>
      </c>
      <c r="AD273" s="89">
        <f t="shared" si="82"/>
        <v>5.9023242963052747</v>
      </c>
      <c r="AE273" s="32"/>
      <c r="AF273" s="32"/>
      <c r="AG273" s="82">
        <v>-1</v>
      </c>
      <c r="AH273" s="82">
        <f t="shared" si="68"/>
        <v>2</v>
      </c>
      <c r="AI273" s="33"/>
      <c r="AJ273" s="33"/>
      <c r="AK273" s="33"/>
      <c r="AL273" s="33"/>
      <c r="AM273" s="33"/>
      <c r="AN273" s="33"/>
      <c r="AO273" s="33"/>
      <c r="AP273" s="33"/>
      <c r="AQ273" s="33"/>
      <c r="AR273" s="33"/>
      <c r="AS273" s="33"/>
      <c r="AT273" s="33"/>
      <c r="AU273" s="33"/>
      <c r="AV273" s="33"/>
      <c r="AW273" s="33"/>
      <c r="AX273" s="33"/>
      <c r="AY273" s="33"/>
      <c r="AZ273" s="33"/>
      <c r="BA273" s="33"/>
    </row>
    <row r="274" spans="1:54" ht="23.25" hidden="1" customHeight="1" x14ac:dyDescent="0.25">
      <c r="A274" s="86">
        <v>273</v>
      </c>
      <c r="B274" s="86" t="s">
        <v>92</v>
      </c>
      <c r="C274" s="86" t="s">
        <v>101</v>
      </c>
      <c r="D274" s="86" t="s">
        <v>34</v>
      </c>
      <c r="E274" s="86" t="s">
        <v>272</v>
      </c>
      <c r="F274" s="92">
        <v>0.03</v>
      </c>
      <c r="G274" s="93">
        <v>100</v>
      </c>
      <c r="H274" s="93">
        <f t="shared" si="69"/>
        <v>6</v>
      </c>
      <c r="I274" s="93">
        <f t="shared" si="71"/>
        <v>60</v>
      </c>
      <c r="J274" s="94">
        <v>0.5</v>
      </c>
      <c r="K274" s="94">
        <v>0.01</v>
      </c>
      <c r="L274" s="95">
        <v>0.8</v>
      </c>
      <c r="M274" s="86">
        <f t="shared" si="70"/>
        <v>5</v>
      </c>
      <c r="N274" s="86">
        <f t="shared" si="83"/>
        <v>6</v>
      </c>
      <c r="O274" s="86">
        <f t="shared" si="84"/>
        <v>8</v>
      </c>
      <c r="P274" s="95">
        <v>0.7</v>
      </c>
      <c r="Q274" s="86">
        <v>20</v>
      </c>
      <c r="R274" s="86">
        <v>20</v>
      </c>
      <c r="S274" s="86">
        <v>282.49915036539318</v>
      </c>
      <c r="T274" s="87">
        <f t="shared" si="72"/>
        <v>141.24957518269659</v>
      </c>
      <c r="U274" s="86">
        <f t="shared" si="73"/>
        <v>279.67415886173922</v>
      </c>
      <c r="V274" s="88">
        <f t="shared" si="74"/>
        <v>138.42458367904263</v>
      </c>
      <c r="W274" s="86">
        <f t="shared" si="75"/>
        <v>2</v>
      </c>
      <c r="X274" s="88">
        <f t="shared" si="76"/>
        <v>110.73966694323411</v>
      </c>
      <c r="Y274" s="86">
        <f t="shared" si="77"/>
        <v>1.4</v>
      </c>
      <c r="Z274" s="86">
        <f t="shared" si="78"/>
        <v>61.313868613138695</v>
      </c>
      <c r="AA274" s="86">
        <f t="shared" si="79"/>
        <v>0.77514605586086893</v>
      </c>
      <c r="AB274" s="88">
        <f t="shared" si="80"/>
        <v>60.000000000000014</v>
      </c>
      <c r="AC274" s="87">
        <f t="shared" si="81"/>
        <v>1.0000000000000002</v>
      </c>
      <c r="AD274" s="89">
        <f t="shared" si="82"/>
        <v>2.8249915036539317</v>
      </c>
      <c r="AE274" s="32"/>
      <c r="AF274" s="32"/>
      <c r="AG274" s="82">
        <v>-1</v>
      </c>
      <c r="AH274" s="82">
        <f t="shared" si="68"/>
        <v>2</v>
      </c>
      <c r="AI274" s="33"/>
      <c r="AJ274" s="33"/>
      <c r="AK274" s="33"/>
      <c r="AL274" s="33"/>
      <c r="AM274" s="33"/>
      <c r="AN274" s="33"/>
      <c r="AO274" s="33"/>
      <c r="AP274" s="33"/>
      <c r="AQ274" s="33"/>
      <c r="AR274" s="33"/>
      <c r="AS274" s="33"/>
      <c r="AT274" s="33"/>
      <c r="AU274" s="33"/>
      <c r="AV274" s="33"/>
      <c r="AW274" s="33"/>
      <c r="AX274" s="33"/>
      <c r="AY274" s="33"/>
      <c r="AZ274" s="33"/>
      <c r="BA274" s="33"/>
    </row>
    <row r="275" spans="1:54" ht="23.25" hidden="1" customHeight="1" x14ac:dyDescent="0.25">
      <c r="A275" s="86">
        <v>274</v>
      </c>
      <c r="B275" s="86" t="s">
        <v>92</v>
      </c>
      <c r="C275" s="86" t="s">
        <v>102</v>
      </c>
      <c r="D275" s="86" t="s">
        <v>37</v>
      </c>
      <c r="E275" s="86" t="s">
        <v>272</v>
      </c>
      <c r="F275" s="92">
        <v>0.03</v>
      </c>
      <c r="G275" s="93">
        <v>100</v>
      </c>
      <c r="H275" s="93">
        <f t="shared" si="69"/>
        <v>6</v>
      </c>
      <c r="I275" s="93">
        <f t="shared" si="71"/>
        <v>60</v>
      </c>
      <c r="J275" s="94">
        <v>0.5</v>
      </c>
      <c r="K275" s="94">
        <v>0.01</v>
      </c>
      <c r="L275" s="95">
        <v>0.8</v>
      </c>
      <c r="M275" s="86">
        <f t="shared" si="70"/>
        <v>5</v>
      </c>
      <c r="N275" s="86">
        <f t="shared" si="83"/>
        <v>6</v>
      </c>
      <c r="O275" s="86">
        <f t="shared" si="84"/>
        <v>8</v>
      </c>
      <c r="P275" s="95">
        <v>0.7</v>
      </c>
      <c r="Q275" s="86">
        <v>20</v>
      </c>
      <c r="R275" s="86">
        <v>20</v>
      </c>
      <c r="S275" s="86">
        <v>282.49915036539318</v>
      </c>
      <c r="T275" s="87">
        <f t="shared" si="72"/>
        <v>141.24957518269659</v>
      </c>
      <c r="U275" s="86">
        <f t="shared" si="73"/>
        <v>279.67415886173922</v>
      </c>
      <c r="V275" s="88">
        <f t="shared" si="74"/>
        <v>138.42458367904263</v>
      </c>
      <c r="W275" s="86">
        <f t="shared" si="75"/>
        <v>2</v>
      </c>
      <c r="X275" s="88">
        <f t="shared" si="76"/>
        <v>110.73966694323411</v>
      </c>
      <c r="Y275" s="86">
        <f t="shared" si="77"/>
        <v>1.4</v>
      </c>
      <c r="Z275" s="86">
        <f t="shared" si="78"/>
        <v>61.313868613138695</v>
      </c>
      <c r="AA275" s="86">
        <f t="shared" si="79"/>
        <v>0.77514605586086893</v>
      </c>
      <c r="AB275" s="88">
        <f t="shared" si="80"/>
        <v>60.000000000000014</v>
      </c>
      <c r="AC275" s="87">
        <f t="shared" si="81"/>
        <v>1.0000000000000002</v>
      </c>
      <c r="AD275" s="89">
        <f t="shared" si="82"/>
        <v>2.8249915036539317</v>
      </c>
      <c r="AE275" s="32"/>
      <c r="AF275" s="32"/>
      <c r="AG275" s="82">
        <v>-1</v>
      </c>
      <c r="AH275" s="82">
        <f t="shared" si="68"/>
        <v>2</v>
      </c>
      <c r="AI275" s="33"/>
      <c r="AJ275" s="33"/>
      <c r="AK275" s="33"/>
      <c r="AL275" s="33"/>
      <c r="AM275" s="33"/>
      <c r="AN275" s="33"/>
      <c r="AO275" s="33"/>
      <c r="AP275" s="33"/>
      <c r="AQ275" s="33"/>
      <c r="AR275" s="33"/>
      <c r="AS275" s="33"/>
      <c r="AT275" s="33"/>
      <c r="AU275" s="33"/>
      <c r="AV275" s="33"/>
      <c r="AW275" s="33"/>
      <c r="AX275" s="33"/>
      <c r="AY275" s="33"/>
      <c r="AZ275" s="33"/>
      <c r="BA275" s="33"/>
    </row>
    <row r="276" spans="1:54" ht="23.25" hidden="1" customHeight="1" x14ac:dyDescent="0.25">
      <c r="A276" s="86">
        <v>275</v>
      </c>
      <c r="B276" s="86" t="s">
        <v>92</v>
      </c>
      <c r="C276" s="86" t="s">
        <v>103</v>
      </c>
      <c r="D276" s="86" t="s">
        <v>40</v>
      </c>
      <c r="E276" s="86" t="s">
        <v>272</v>
      </c>
      <c r="F276" s="92">
        <v>0.03</v>
      </c>
      <c r="G276" s="93">
        <v>100</v>
      </c>
      <c r="H276" s="93">
        <f t="shared" si="69"/>
        <v>6</v>
      </c>
      <c r="I276" s="93">
        <f t="shared" si="71"/>
        <v>60</v>
      </c>
      <c r="J276" s="94">
        <v>0.9</v>
      </c>
      <c r="K276" s="94">
        <v>0.01</v>
      </c>
      <c r="L276" s="95">
        <v>0.8</v>
      </c>
      <c r="M276" s="86">
        <f t="shared" si="70"/>
        <v>5</v>
      </c>
      <c r="N276" s="86">
        <f t="shared" si="83"/>
        <v>4</v>
      </c>
      <c r="O276" s="86">
        <f t="shared" si="84"/>
        <v>6</v>
      </c>
      <c r="P276" s="95">
        <v>0.7</v>
      </c>
      <c r="Q276" s="86">
        <v>20</v>
      </c>
      <c r="R276" s="86">
        <v>10</v>
      </c>
      <c r="S276" s="86">
        <v>242.9665270269445</v>
      </c>
      <c r="T276" s="87">
        <f t="shared" si="72"/>
        <v>24.296652702694445</v>
      </c>
      <c r="U276" s="86">
        <f t="shared" si="73"/>
        <v>240.53686175667505</v>
      </c>
      <c r="V276" s="88">
        <f t="shared" si="74"/>
        <v>216.24020905398061</v>
      </c>
      <c r="W276" s="86">
        <f t="shared" si="75"/>
        <v>2</v>
      </c>
      <c r="X276" s="88">
        <f t="shared" si="76"/>
        <v>172.9921672431845</v>
      </c>
      <c r="Y276" s="86">
        <f t="shared" si="77"/>
        <v>1.4</v>
      </c>
      <c r="Z276" s="86">
        <f t="shared" si="78"/>
        <v>95.78156866669876</v>
      </c>
      <c r="AA276" s="86">
        <f t="shared" si="79"/>
        <v>1.0417314808554152</v>
      </c>
      <c r="AB276" s="88">
        <f t="shared" si="80"/>
        <v>60.000000000000014</v>
      </c>
      <c r="AC276" s="87">
        <f t="shared" si="81"/>
        <v>1.0000000000000002</v>
      </c>
      <c r="AD276" s="89">
        <f t="shared" si="82"/>
        <v>2.429665270269445</v>
      </c>
      <c r="AE276" s="32"/>
      <c r="AF276" s="32"/>
      <c r="AG276" s="82">
        <v>1</v>
      </c>
      <c r="AH276" s="82">
        <f t="shared" si="68"/>
        <v>2</v>
      </c>
      <c r="AI276" s="33"/>
      <c r="AJ276" s="33"/>
      <c r="AK276" s="33"/>
      <c r="AL276" s="33"/>
      <c r="AM276" s="33"/>
      <c r="AN276" s="33"/>
      <c r="AO276" s="33"/>
      <c r="AP276" s="33"/>
      <c r="AQ276" s="33"/>
      <c r="AR276" s="33"/>
      <c r="AS276" s="33"/>
      <c r="AT276" s="33"/>
      <c r="AU276" s="33"/>
      <c r="AV276" s="33"/>
      <c r="AW276" s="33"/>
      <c r="AX276" s="33"/>
      <c r="AY276" s="33"/>
      <c r="AZ276" s="33"/>
      <c r="BA276" s="33"/>
    </row>
    <row r="277" spans="1:54" ht="23.25" hidden="1" customHeight="1" x14ac:dyDescent="0.25">
      <c r="A277" s="86">
        <v>276</v>
      </c>
      <c r="B277" s="86" t="s">
        <v>92</v>
      </c>
      <c r="C277" s="86" t="s">
        <v>104</v>
      </c>
      <c r="D277" s="86" t="s">
        <v>46</v>
      </c>
      <c r="E277" s="86" t="s">
        <v>272</v>
      </c>
      <c r="F277" s="92">
        <v>0.03</v>
      </c>
      <c r="G277" s="93">
        <v>100</v>
      </c>
      <c r="H277" s="93">
        <f t="shared" si="69"/>
        <v>6</v>
      </c>
      <c r="I277" s="93">
        <f t="shared" si="71"/>
        <v>60</v>
      </c>
      <c r="J277" s="94">
        <v>0.5</v>
      </c>
      <c r="K277" s="94">
        <v>0.01</v>
      </c>
      <c r="L277" s="95">
        <v>0.8</v>
      </c>
      <c r="M277" s="86">
        <f t="shared" si="70"/>
        <v>5</v>
      </c>
      <c r="N277" s="86">
        <f t="shared" si="83"/>
        <v>6</v>
      </c>
      <c r="O277" s="86">
        <f t="shared" si="84"/>
        <v>8</v>
      </c>
      <c r="P277" s="95">
        <v>0.7</v>
      </c>
      <c r="Q277" s="86">
        <v>20</v>
      </c>
      <c r="R277" s="86">
        <v>20</v>
      </c>
      <c r="S277" s="86">
        <v>282.49915036539318</v>
      </c>
      <c r="T277" s="87">
        <f t="shared" si="72"/>
        <v>141.24957518269659</v>
      </c>
      <c r="U277" s="86">
        <f t="shared" si="73"/>
        <v>279.67415886173922</v>
      </c>
      <c r="V277" s="88">
        <f t="shared" si="74"/>
        <v>138.42458367904263</v>
      </c>
      <c r="W277" s="86">
        <f t="shared" si="75"/>
        <v>2</v>
      </c>
      <c r="X277" s="88">
        <f t="shared" si="76"/>
        <v>110.73966694323411</v>
      </c>
      <c r="Y277" s="86">
        <f t="shared" si="77"/>
        <v>1.4</v>
      </c>
      <c r="Z277" s="86">
        <f t="shared" si="78"/>
        <v>61.313868613138695</v>
      </c>
      <c r="AA277" s="86">
        <f t="shared" si="79"/>
        <v>0.77514605586086893</v>
      </c>
      <c r="AB277" s="88">
        <f t="shared" si="80"/>
        <v>60.000000000000014</v>
      </c>
      <c r="AC277" s="87">
        <f t="shared" si="81"/>
        <v>1.0000000000000002</v>
      </c>
      <c r="AD277" s="89">
        <f t="shared" si="82"/>
        <v>2.8249915036539317</v>
      </c>
      <c r="AE277" s="32"/>
      <c r="AF277" s="32"/>
      <c r="AG277" s="82">
        <v>-1</v>
      </c>
      <c r="AH277" s="82">
        <f t="shared" si="68"/>
        <v>2</v>
      </c>
      <c r="AI277" s="33"/>
      <c r="AJ277" s="33"/>
      <c r="AK277" s="33"/>
      <c r="AL277" s="33"/>
      <c r="AM277" s="33"/>
      <c r="AN277" s="33"/>
      <c r="AO277" s="33"/>
      <c r="AP277" s="33"/>
      <c r="AQ277" s="33"/>
      <c r="AR277" s="33"/>
      <c r="AS277" s="33"/>
      <c r="AT277" s="33"/>
      <c r="AU277" s="33"/>
      <c r="AV277" s="33"/>
      <c r="AW277" s="33"/>
      <c r="AX277" s="33"/>
      <c r="AY277" s="33"/>
      <c r="AZ277" s="33"/>
      <c r="BA277" s="33"/>
    </row>
    <row r="278" spans="1:54" ht="23.25" hidden="1" customHeight="1" x14ac:dyDescent="0.25">
      <c r="A278" s="86">
        <v>277</v>
      </c>
      <c r="B278" s="86" t="s">
        <v>105</v>
      </c>
      <c r="C278" s="86" t="s">
        <v>107</v>
      </c>
      <c r="D278" s="86" t="s">
        <v>16</v>
      </c>
      <c r="E278" s="86" t="s">
        <v>272</v>
      </c>
      <c r="F278" s="92">
        <v>0.03</v>
      </c>
      <c r="G278" s="93">
        <v>100</v>
      </c>
      <c r="H278" s="93">
        <f t="shared" si="69"/>
        <v>6</v>
      </c>
      <c r="I278" s="93">
        <f t="shared" si="71"/>
        <v>60</v>
      </c>
      <c r="J278" s="94">
        <v>0.8</v>
      </c>
      <c r="K278" s="94">
        <v>0.01</v>
      </c>
      <c r="L278" s="95">
        <v>0.8</v>
      </c>
      <c r="M278" s="86">
        <f t="shared" si="70"/>
        <v>5</v>
      </c>
      <c r="N278" s="86">
        <f t="shared" si="83"/>
        <v>4</v>
      </c>
      <c r="O278" s="86">
        <f t="shared" si="84"/>
        <v>6</v>
      </c>
      <c r="P278" s="95">
        <v>0.7</v>
      </c>
      <c r="Q278" s="86">
        <v>20</v>
      </c>
      <c r="R278" s="86">
        <v>20</v>
      </c>
      <c r="S278" s="86">
        <v>266.12640982358721</v>
      </c>
      <c r="T278" s="87">
        <f t="shared" si="72"/>
        <v>53.225281964717432</v>
      </c>
      <c r="U278" s="86">
        <f t="shared" si="73"/>
        <v>263.46514572535136</v>
      </c>
      <c r="V278" s="88">
        <f t="shared" si="74"/>
        <v>210.23986376063394</v>
      </c>
      <c r="W278" s="86">
        <f t="shared" si="75"/>
        <v>2</v>
      </c>
      <c r="X278" s="88">
        <f t="shared" si="76"/>
        <v>168.19189100850716</v>
      </c>
      <c r="Y278" s="86">
        <f t="shared" si="77"/>
        <v>1.4</v>
      </c>
      <c r="Z278" s="86">
        <f t="shared" si="78"/>
        <v>93.123772102161055</v>
      </c>
      <c r="AA278" s="86">
        <f t="shared" si="79"/>
        <v>0.77514605586086893</v>
      </c>
      <c r="AB278" s="88">
        <f t="shared" si="80"/>
        <v>59.999999999999972</v>
      </c>
      <c r="AC278" s="87">
        <f t="shared" si="81"/>
        <v>0.99999999999999956</v>
      </c>
      <c r="AD278" s="89">
        <f t="shared" si="82"/>
        <v>2.661264098235872</v>
      </c>
      <c r="AE278" s="32"/>
      <c r="AF278" s="32"/>
      <c r="AG278" s="82">
        <v>1</v>
      </c>
      <c r="AH278" s="82">
        <f t="shared" si="68"/>
        <v>2</v>
      </c>
      <c r="AI278" s="33"/>
      <c r="AJ278" s="33"/>
      <c r="AK278" s="33"/>
      <c r="AL278" s="33"/>
      <c r="AM278" s="33"/>
      <c r="AN278" s="33"/>
      <c r="AO278" s="33"/>
      <c r="AP278" s="33"/>
      <c r="AQ278" s="33"/>
      <c r="AR278" s="33"/>
      <c r="AS278" s="33"/>
      <c r="AT278" s="33"/>
      <c r="AU278" s="33"/>
      <c r="AV278" s="33"/>
      <c r="AW278" s="33"/>
      <c r="AX278" s="33"/>
      <c r="AY278" s="33"/>
      <c r="AZ278" s="33"/>
      <c r="BA278" s="33"/>
    </row>
    <row r="279" spans="1:54" ht="23.25" hidden="1" customHeight="1" x14ac:dyDescent="0.25">
      <c r="A279" s="86">
        <v>278</v>
      </c>
      <c r="B279" s="86" t="s">
        <v>105</v>
      </c>
      <c r="C279" s="86" t="s">
        <v>108</v>
      </c>
      <c r="D279" s="86" t="s">
        <v>20</v>
      </c>
      <c r="E279" s="86" t="s">
        <v>272</v>
      </c>
      <c r="F279" s="92">
        <v>0.03</v>
      </c>
      <c r="G279" s="93">
        <v>100</v>
      </c>
      <c r="H279" s="93">
        <f t="shared" si="69"/>
        <v>6</v>
      </c>
      <c r="I279" s="93">
        <f t="shared" si="71"/>
        <v>60</v>
      </c>
      <c r="J279" s="94">
        <v>0.5</v>
      </c>
      <c r="K279" s="94">
        <v>0.01</v>
      </c>
      <c r="L279" s="95">
        <v>0.8</v>
      </c>
      <c r="M279" s="86">
        <f t="shared" si="70"/>
        <v>5</v>
      </c>
      <c r="N279" s="86">
        <f t="shared" si="83"/>
        <v>5</v>
      </c>
      <c r="O279" s="86">
        <f t="shared" si="84"/>
        <v>7</v>
      </c>
      <c r="P279" s="95">
        <v>0.7</v>
      </c>
      <c r="Q279" s="86">
        <v>20</v>
      </c>
      <c r="R279" s="86">
        <v>20</v>
      </c>
      <c r="S279" s="86">
        <v>314.65352520373051</v>
      </c>
      <c r="T279" s="87">
        <f t="shared" si="72"/>
        <v>157.32676260186525</v>
      </c>
      <c r="U279" s="86">
        <f t="shared" si="73"/>
        <v>311.50698995169319</v>
      </c>
      <c r="V279" s="88">
        <f t="shared" si="74"/>
        <v>154.18022734982793</v>
      </c>
      <c r="W279" s="86">
        <f t="shared" si="75"/>
        <v>2</v>
      </c>
      <c r="X279" s="88">
        <f t="shared" si="76"/>
        <v>123.34418187986235</v>
      </c>
      <c r="Y279" s="86">
        <f t="shared" si="77"/>
        <v>1.4</v>
      </c>
      <c r="Z279" s="86">
        <f t="shared" si="78"/>
        <v>68.292682926829258</v>
      </c>
      <c r="AA279" s="86">
        <f t="shared" si="79"/>
        <v>0.77514605586086893</v>
      </c>
      <c r="AB279" s="88">
        <f t="shared" si="80"/>
        <v>59.999999999999993</v>
      </c>
      <c r="AC279" s="87">
        <f t="shared" si="81"/>
        <v>0.99999999999999989</v>
      </c>
      <c r="AD279" s="89">
        <f t="shared" si="82"/>
        <v>3.1465352520373049</v>
      </c>
      <c r="AE279" s="32"/>
      <c r="AF279" s="32"/>
      <c r="AG279" s="82">
        <v>0</v>
      </c>
      <c r="AH279" s="82">
        <f t="shared" si="68"/>
        <v>2</v>
      </c>
      <c r="AI279" s="33"/>
      <c r="AJ279" s="33"/>
      <c r="AK279" s="33"/>
      <c r="AL279" s="33"/>
      <c r="AM279" s="33"/>
      <c r="AN279" s="33"/>
      <c r="AO279" s="33"/>
      <c r="AP279" s="33"/>
      <c r="AQ279" s="33"/>
      <c r="AR279" s="33"/>
      <c r="AS279" s="33"/>
      <c r="AT279" s="33"/>
      <c r="AU279" s="33"/>
      <c r="AV279" s="33"/>
      <c r="AW279" s="33"/>
      <c r="AX279" s="33"/>
      <c r="AY279" s="33"/>
      <c r="AZ279" s="33"/>
      <c r="BA279" s="33"/>
    </row>
    <row r="280" spans="1:54" ht="23.25" hidden="1" customHeight="1" x14ac:dyDescent="0.25">
      <c r="A280" s="86">
        <v>279</v>
      </c>
      <c r="B280" s="86" t="s">
        <v>105</v>
      </c>
      <c r="C280" s="86" t="s">
        <v>253</v>
      </c>
      <c r="D280" s="86" t="s">
        <v>222</v>
      </c>
      <c r="E280" s="86" t="s">
        <v>272</v>
      </c>
      <c r="F280" s="92">
        <v>0.03</v>
      </c>
      <c r="G280" s="93">
        <v>100</v>
      </c>
      <c r="H280" s="93">
        <f t="shared" si="69"/>
        <v>6</v>
      </c>
      <c r="I280" s="93">
        <f t="shared" si="71"/>
        <v>60</v>
      </c>
      <c r="J280" s="94">
        <v>0.5</v>
      </c>
      <c r="K280" s="94">
        <v>0.01</v>
      </c>
      <c r="L280" s="95">
        <v>0.8</v>
      </c>
      <c r="M280" s="86">
        <f t="shared" si="70"/>
        <v>5</v>
      </c>
      <c r="N280" s="86">
        <f t="shared" si="83"/>
        <v>6</v>
      </c>
      <c r="O280" s="86">
        <f t="shared" si="84"/>
        <v>8</v>
      </c>
      <c r="P280" s="95">
        <v>0.7</v>
      </c>
      <c r="Q280" s="86">
        <v>20</v>
      </c>
      <c r="R280" s="86">
        <v>20</v>
      </c>
      <c r="S280" s="86">
        <v>282.49915036539318</v>
      </c>
      <c r="T280" s="87">
        <f t="shared" si="72"/>
        <v>141.24957518269659</v>
      </c>
      <c r="U280" s="86">
        <f t="shared" si="73"/>
        <v>279.67415886173922</v>
      </c>
      <c r="V280" s="88">
        <f t="shared" si="74"/>
        <v>138.42458367904263</v>
      </c>
      <c r="W280" s="86">
        <f t="shared" si="75"/>
        <v>2</v>
      </c>
      <c r="X280" s="88">
        <f t="shared" si="76"/>
        <v>110.73966694323411</v>
      </c>
      <c r="Y280" s="86">
        <f t="shared" si="77"/>
        <v>1.4</v>
      </c>
      <c r="Z280" s="86">
        <f t="shared" si="78"/>
        <v>61.313868613138695</v>
      </c>
      <c r="AA280" s="86">
        <f t="shared" si="79"/>
        <v>0.77514605586086893</v>
      </c>
      <c r="AB280" s="88">
        <f t="shared" si="80"/>
        <v>60.000000000000014</v>
      </c>
      <c r="AC280" s="87">
        <f t="shared" si="81"/>
        <v>1.0000000000000002</v>
      </c>
      <c r="AD280" s="89">
        <f t="shared" si="82"/>
        <v>2.8249915036539317</v>
      </c>
      <c r="AE280" s="32"/>
      <c r="AF280" s="32"/>
      <c r="AG280" s="82">
        <v>-1</v>
      </c>
      <c r="AH280" s="82">
        <f t="shared" si="68"/>
        <v>2</v>
      </c>
      <c r="AI280" s="33"/>
      <c r="AJ280" s="33"/>
      <c r="AK280" s="33"/>
      <c r="AL280" s="33"/>
      <c r="AM280" s="33"/>
      <c r="AN280" s="33"/>
      <c r="AO280" s="33"/>
      <c r="AP280" s="33"/>
      <c r="AQ280" s="33"/>
      <c r="AR280" s="33"/>
      <c r="AS280" s="33"/>
      <c r="AT280" s="33"/>
      <c r="AU280" s="33"/>
      <c r="AV280" s="33"/>
      <c r="AW280" s="33"/>
      <c r="AX280" s="33"/>
      <c r="AY280" s="33"/>
      <c r="AZ280" s="33"/>
      <c r="BA280" s="33"/>
    </row>
    <row r="281" spans="1:54" ht="23.25" hidden="1" customHeight="1" x14ac:dyDescent="0.25">
      <c r="A281" s="86">
        <v>280</v>
      </c>
      <c r="B281" s="86" t="s">
        <v>105</v>
      </c>
      <c r="C281" s="86" t="s">
        <v>287</v>
      </c>
      <c r="D281" s="86" t="s">
        <v>300</v>
      </c>
      <c r="E281" s="86" t="s">
        <v>272</v>
      </c>
      <c r="F281" s="92">
        <v>0.03</v>
      </c>
      <c r="G281" s="93">
        <v>100</v>
      </c>
      <c r="H281" s="93">
        <f t="shared" si="69"/>
        <v>6</v>
      </c>
      <c r="I281" s="93">
        <f t="shared" si="71"/>
        <v>60</v>
      </c>
      <c r="J281" s="94">
        <v>0.5</v>
      </c>
      <c r="K281" s="94">
        <v>0.01</v>
      </c>
      <c r="L281" s="95">
        <v>0.8</v>
      </c>
      <c r="M281" s="86">
        <f t="shared" si="70"/>
        <v>5</v>
      </c>
      <c r="N281" s="86">
        <f t="shared" si="83"/>
        <v>4</v>
      </c>
      <c r="O281" s="86">
        <f t="shared" si="84"/>
        <v>6</v>
      </c>
      <c r="P281" s="95">
        <v>0.7</v>
      </c>
      <c r="Q281" s="86">
        <v>20</v>
      </c>
      <c r="R281" s="86">
        <v>20</v>
      </c>
      <c r="S281" s="86">
        <v>355.06773945008121</v>
      </c>
      <c r="T281" s="87">
        <f t="shared" si="72"/>
        <v>177.5338697250406</v>
      </c>
      <c r="U281" s="86">
        <f t="shared" si="73"/>
        <v>351.51706205558037</v>
      </c>
      <c r="V281" s="88">
        <f t="shared" si="74"/>
        <v>173.98319233053977</v>
      </c>
      <c r="W281" s="86">
        <f t="shared" si="75"/>
        <v>2</v>
      </c>
      <c r="X281" s="88">
        <f t="shared" si="76"/>
        <v>139.18655386443183</v>
      </c>
      <c r="Y281" s="86">
        <f t="shared" si="77"/>
        <v>1.4</v>
      </c>
      <c r="Z281" s="86">
        <f t="shared" si="78"/>
        <v>77.064220183486228</v>
      </c>
      <c r="AA281" s="86">
        <f t="shared" si="79"/>
        <v>0.77514605586086893</v>
      </c>
      <c r="AB281" s="88">
        <f t="shared" si="80"/>
        <v>59.999999999999986</v>
      </c>
      <c r="AC281" s="87">
        <f t="shared" si="81"/>
        <v>0.99999999999999978</v>
      </c>
      <c r="AD281" s="89">
        <f t="shared" si="82"/>
        <v>3.5506773945008119</v>
      </c>
      <c r="AE281" s="32"/>
      <c r="AF281" s="32"/>
      <c r="AG281" s="82">
        <v>1</v>
      </c>
      <c r="AH281" s="82">
        <f t="shared" si="68"/>
        <v>2</v>
      </c>
      <c r="AI281" s="33"/>
      <c r="AJ281" s="33"/>
      <c r="AK281" s="33"/>
      <c r="AL281" s="33"/>
      <c r="AM281" s="33"/>
      <c r="AN281" s="33"/>
      <c r="AO281" s="33"/>
      <c r="AP281" s="33"/>
      <c r="AQ281" s="33"/>
      <c r="AR281" s="33"/>
      <c r="AS281" s="33"/>
      <c r="AT281" s="33"/>
      <c r="AU281" s="33"/>
      <c r="AV281" s="33"/>
      <c r="AW281" s="33"/>
      <c r="AX281" s="33"/>
      <c r="AY281" s="33"/>
      <c r="AZ281" s="33"/>
      <c r="BA281" s="33"/>
    </row>
    <row r="282" spans="1:54" s="11" customFormat="1" ht="23.25" hidden="1" customHeight="1" x14ac:dyDescent="0.25">
      <c r="A282" s="86">
        <v>281</v>
      </c>
      <c r="B282" s="86" t="s">
        <v>105</v>
      </c>
      <c r="C282" s="86" t="s">
        <v>288</v>
      </c>
      <c r="D282" s="86" t="s">
        <v>301</v>
      </c>
      <c r="E282" s="86" t="s">
        <v>272</v>
      </c>
      <c r="F282" s="92">
        <v>0.03</v>
      </c>
      <c r="G282" s="93">
        <v>100</v>
      </c>
      <c r="H282" s="93">
        <f t="shared" si="69"/>
        <v>6</v>
      </c>
      <c r="I282" s="93">
        <f t="shared" si="71"/>
        <v>60</v>
      </c>
      <c r="J282" s="94">
        <v>0.5</v>
      </c>
      <c r="K282" s="94">
        <v>0.01</v>
      </c>
      <c r="L282" s="95">
        <v>0.8</v>
      </c>
      <c r="M282" s="86">
        <f t="shared" si="70"/>
        <v>5</v>
      </c>
      <c r="N282" s="86">
        <f t="shared" si="83"/>
        <v>4</v>
      </c>
      <c r="O282" s="86">
        <f t="shared" si="84"/>
        <v>6</v>
      </c>
      <c r="P282" s="95">
        <v>0.7</v>
      </c>
      <c r="Q282" s="86">
        <v>20</v>
      </c>
      <c r="R282" s="86">
        <v>20</v>
      </c>
      <c r="S282" s="86">
        <v>355.06773945008121</v>
      </c>
      <c r="T282" s="87">
        <f t="shared" si="72"/>
        <v>177.5338697250406</v>
      </c>
      <c r="U282" s="86">
        <f t="shared" si="73"/>
        <v>351.51706205558037</v>
      </c>
      <c r="V282" s="88">
        <f t="shared" si="74"/>
        <v>173.98319233053977</v>
      </c>
      <c r="W282" s="86">
        <f t="shared" si="75"/>
        <v>2</v>
      </c>
      <c r="X282" s="88">
        <f t="shared" si="76"/>
        <v>139.18655386443183</v>
      </c>
      <c r="Y282" s="86">
        <f t="shared" si="77"/>
        <v>1.4</v>
      </c>
      <c r="Z282" s="86">
        <f t="shared" si="78"/>
        <v>77.064220183486228</v>
      </c>
      <c r="AA282" s="86">
        <f t="shared" si="79"/>
        <v>0.77514605586086893</v>
      </c>
      <c r="AB282" s="88">
        <f t="shared" si="80"/>
        <v>59.999999999999986</v>
      </c>
      <c r="AC282" s="87">
        <f t="shared" si="81"/>
        <v>0.99999999999999978</v>
      </c>
      <c r="AD282" s="89">
        <f t="shared" si="82"/>
        <v>3.5506773945008119</v>
      </c>
      <c r="AE282" s="32"/>
      <c r="AF282" s="32"/>
      <c r="AG282" s="82">
        <v>1</v>
      </c>
      <c r="AH282" s="82">
        <f t="shared" si="68"/>
        <v>2</v>
      </c>
      <c r="AI282" s="33"/>
      <c r="AJ282" s="33"/>
      <c r="AK282" s="33"/>
      <c r="AL282" s="33"/>
      <c r="AM282" s="33"/>
      <c r="AN282" s="33"/>
      <c r="AO282" s="33"/>
      <c r="AP282" s="33"/>
      <c r="AQ282" s="33"/>
      <c r="AR282" s="33"/>
      <c r="AS282" s="33"/>
      <c r="AT282" s="33"/>
      <c r="AU282" s="33"/>
      <c r="AV282" s="33"/>
      <c r="AW282" s="33"/>
      <c r="AX282" s="33"/>
      <c r="AY282" s="33"/>
      <c r="AZ282" s="33"/>
      <c r="BA282" s="33"/>
      <c r="BB282" s="71"/>
    </row>
    <row r="283" spans="1:54" ht="23.25" hidden="1" customHeight="1" x14ac:dyDescent="0.25">
      <c r="A283" s="86">
        <v>282</v>
      </c>
      <c r="B283" s="86" t="s">
        <v>105</v>
      </c>
      <c r="C283" s="86" t="s">
        <v>109</v>
      </c>
      <c r="D283" s="86" t="s">
        <v>22</v>
      </c>
      <c r="E283" s="86" t="s">
        <v>272</v>
      </c>
      <c r="F283" s="92">
        <v>0.03</v>
      </c>
      <c r="G283" s="93">
        <v>100</v>
      </c>
      <c r="H283" s="93">
        <f t="shared" si="69"/>
        <v>6</v>
      </c>
      <c r="I283" s="93">
        <f t="shared" si="71"/>
        <v>60</v>
      </c>
      <c r="J283" s="94">
        <v>0.8</v>
      </c>
      <c r="K283" s="94">
        <v>0.01</v>
      </c>
      <c r="L283" s="95">
        <v>0.8</v>
      </c>
      <c r="M283" s="86">
        <f t="shared" si="70"/>
        <v>5</v>
      </c>
      <c r="N283" s="86">
        <f t="shared" si="83"/>
        <v>4</v>
      </c>
      <c r="O283" s="86">
        <f t="shared" si="84"/>
        <v>6</v>
      </c>
      <c r="P283" s="95">
        <v>0.7</v>
      </c>
      <c r="Q283" s="86">
        <v>20</v>
      </c>
      <c r="R283" s="86">
        <v>20</v>
      </c>
      <c r="S283" s="86">
        <v>266.12640982358721</v>
      </c>
      <c r="T283" s="87">
        <f t="shared" si="72"/>
        <v>53.225281964717432</v>
      </c>
      <c r="U283" s="86">
        <f t="shared" si="73"/>
        <v>263.46514572535136</v>
      </c>
      <c r="V283" s="88">
        <f t="shared" si="74"/>
        <v>210.23986376063394</v>
      </c>
      <c r="W283" s="86">
        <f t="shared" si="75"/>
        <v>2</v>
      </c>
      <c r="X283" s="88">
        <f t="shared" si="76"/>
        <v>168.19189100850716</v>
      </c>
      <c r="Y283" s="86">
        <f t="shared" si="77"/>
        <v>1.4</v>
      </c>
      <c r="Z283" s="86">
        <f t="shared" si="78"/>
        <v>93.123772102161055</v>
      </c>
      <c r="AA283" s="86">
        <f t="shared" si="79"/>
        <v>0.77514605586086893</v>
      </c>
      <c r="AB283" s="88">
        <f t="shared" si="80"/>
        <v>59.999999999999972</v>
      </c>
      <c r="AC283" s="87">
        <f t="shared" si="81"/>
        <v>0.99999999999999956</v>
      </c>
      <c r="AD283" s="89">
        <f t="shared" si="82"/>
        <v>2.661264098235872</v>
      </c>
      <c r="AE283" s="32"/>
      <c r="AF283" s="32"/>
      <c r="AG283" s="82">
        <v>1</v>
      </c>
      <c r="AH283" s="82">
        <f t="shared" si="68"/>
        <v>2</v>
      </c>
      <c r="AI283" s="33"/>
      <c r="AJ283" s="33"/>
      <c r="AK283" s="33"/>
      <c r="AL283" s="33"/>
      <c r="AM283" s="33"/>
      <c r="AN283" s="33"/>
      <c r="AO283" s="33"/>
      <c r="AP283" s="33"/>
      <c r="AQ283" s="33"/>
      <c r="AR283" s="33"/>
      <c r="AS283" s="33"/>
      <c r="AT283" s="33"/>
      <c r="AU283" s="33"/>
      <c r="AV283" s="33"/>
      <c r="AW283" s="33"/>
      <c r="AX283" s="33"/>
      <c r="AY283" s="33"/>
      <c r="AZ283" s="33"/>
      <c r="BA283" s="33"/>
    </row>
    <row r="284" spans="1:54" ht="23.25" hidden="1" customHeight="1" x14ac:dyDescent="0.25">
      <c r="A284" s="86">
        <v>283</v>
      </c>
      <c r="B284" s="86" t="s">
        <v>105</v>
      </c>
      <c r="C284" s="86" t="s">
        <v>110</v>
      </c>
      <c r="D284" s="86" t="s">
        <v>24</v>
      </c>
      <c r="E284" s="86" t="s">
        <v>272</v>
      </c>
      <c r="F284" s="92">
        <v>0.03</v>
      </c>
      <c r="G284" s="93">
        <v>100</v>
      </c>
      <c r="H284" s="93">
        <f t="shared" si="69"/>
        <v>6</v>
      </c>
      <c r="I284" s="93">
        <f t="shared" si="71"/>
        <v>60</v>
      </c>
      <c r="J284" s="94">
        <v>0.5</v>
      </c>
      <c r="K284" s="94">
        <v>0.01</v>
      </c>
      <c r="L284" s="95">
        <v>0.8</v>
      </c>
      <c r="M284" s="86">
        <f t="shared" si="70"/>
        <v>5</v>
      </c>
      <c r="N284" s="86">
        <f t="shared" si="83"/>
        <v>6</v>
      </c>
      <c r="O284" s="86">
        <f t="shared" si="84"/>
        <v>8</v>
      </c>
      <c r="P284" s="95">
        <v>0.7</v>
      </c>
      <c r="Q284" s="86">
        <v>20</v>
      </c>
      <c r="R284" s="86">
        <v>20</v>
      </c>
      <c r="S284" s="86">
        <v>282.49915036539318</v>
      </c>
      <c r="T284" s="87">
        <f t="shared" si="72"/>
        <v>141.24957518269659</v>
      </c>
      <c r="U284" s="86">
        <f t="shared" si="73"/>
        <v>279.67415886173922</v>
      </c>
      <c r="V284" s="88">
        <f t="shared" si="74"/>
        <v>138.42458367904263</v>
      </c>
      <c r="W284" s="86">
        <f t="shared" si="75"/>
        <v>2</v>
      </c>
      <c r="X284" s="88">
        <f t="shared" si="76"/>
        <v>110.73966694323411</v>
      </c>
      <c r="Y284" s="86">
        <f t="shared" si="77"/>
        <v>1.4</v>
      </c>
      <c r="Z284" s="86">
        <f t="shared" si="78"/>
        <v>61.313868613138695</v>
      </c>
      <c r="AA284" s="86">
        <f t="shared" si="79"/>
        <v>0.77514605586086893</v>
      </c>
      <c r="AB284" s="88">
        <f t="shared" si="80"/>
        <v>60.000000000000014</v>
      </c>
      <c r="AC284" s="87">
        <f t="shared" si="81"/>
        <v>1.0000000000000002</v>
      </c>
      <c r="AD284" s="89">
        <f t="shared" si="82"/>
        <v>2.8249915036539317</v>
      </c>
      <c r="AE284" s="32"/>
      <c r="AF284" s="32"/>
      <c r="AG284" s="82">
        <v>-1</v>
      </c>
      <c r="AH284" s="82">
        <f t="shared" si="68"/>
        <v>2</v>
      </c>
      <c r="AI284" s="33"/>
      <c r="AJ284" s="33"/>
      <c r="AK284" s="33"/>
      <c r="AL284" s="33"/>
      <c r="AM284" s="33"/>
      <c r="AN284" s="33"/>
      <c r="AO284" s="33"/>
      <c r="AP284" s="33"/>
      <c r="AQ284" s="33"/>
      <c r="AR284" s="33"/>
      <c r="AS284" s="33"/>
      <c r="AT284" s="33"/>
      <c r="AU284" s="33"/>
      <c r="AV284" s="33"/>
      <c r="AW284" s="33"/>
      <c r="AX284" s="33"/>
      <c r="AY284" s="33"/>
      <c r="AZ284" s="33"/>
      <c r="BA284" s="33"/>
    </row>
    <row r="285" spans="1:54" ht="23.25" hidden="1" customHeight="1" x14ac:dyDescent="0.25">
      <c r="A285" s="86">
        <v>284</v>
      </c>
      <c r="B285" s="86" t="s">
        <v>105</v>
      </c>
      <c r="C285" s="86" t="s">
        <v>111</v>
      </c>
      <c r="D285" s="86" t="s">
        <v>26</v>
      </c>
      <c r="E285" s="86" t="s">
        <v>272</v>
      </c>
      <c r="F285" s="92">
        <v>0.03</v>
      </c>
      <c r="G285" s="93">
        <v>100</v>
      </c>
      <c r="H285" s="93">
        <f t="shared" si="69"/>
        <v>6</v>
      </c>
      <c r="I285" s="93">
        <f t="shared" si="71"/>
        <v>60</v>
      </c>
      <c r="J285" s="94">
        <v>0.9</v>
      </c>
      <c r="K285" s="94">
        <v>0.01</v>
      </c>
      <c r="L285" s="95">
        <v>0.8</v>
      </c>
      <c r="M285" s="86">
        <f t="shared" si="70"/>
        <v>5</v>
      </c>
      <c r="N285" s="86">
        <f t="shared" si="83"/>
        <v>4</v>
      </c>
      <c r="O285" s="86">
        <f t="shared" si="84"/>
        <v>6</v>
      </c>
      <c r="P285" s="95">
        <v>0.7</v>
      </c>
      <c r="Q285" s="86">
        <v>20</v>
      </c>
      <c r="R285" s="86">
        <v>20</v>
      </c>
      <c r="S285" s="86">
        <v>245.61802828686498</v>
      </c>
      <c r="T285" s="87">
        <f t="shared" si="72"/>
        <v>24.561802828686492</v>
      </c>
      <c r="U285" s="86">
        <f t="shared" si="73"/>
        <v>243.16184800399634</v>
      </c>
      <c r="V285" s="88">
        <f t="shared" si="74"/>
        <v>218.60004517530984</v>
      </c>
      <c r="W285" s="86">
        <f t="shared" si="75"/>
        <v>2</v>
      </c>
      <c r="X285" s="88">
        <f t="shared" si="76"/>
        <v>174.88003614024788</v>
      </c>
      <c r="Y285" s="86">
        <f t="shared" si="77"/>
        <v>1.4</v>
      </c>
      <c r="Z285" s="86">
        <f t="shared" si="78"/>
        <v>96.826835902085264</v>
      </c>
      <c r="AA285" s="86">
        <f t="shared" si="79"/>
        <v>0.77514605586086893</v>
      </c>
      <c r="AB285" s="88">
        <f t="shared" si="80"/>
        <v>60.000000000000028</v>
      </c>
      <c r="AC285" s="87">
        <f t="shared" si="81"/>
        <v>1.0000000000000004</v>
      </c>
      <c r="AD285" s="89">
        <f t="shared" si="82"/>
        <v>2.4561802828686496</v>
      </c>
      <c r="AE285" s="32"/>
      <c r="AF285" s="32"/>
      <c r="AG285" s="82">
        <v>1</v>
      </c>
      <c r="AH285" s="82">
        <f t="shared" si="68"/>
        <v>2</v>
      </c>
      <c r="AI285" s="33"/>
      <c r="AJ285" s="33"/>
      <c r="AK285" s="33"/>
      <c r="AL285" s="33"/>
      <c r="AM285" s="33"/>
      <c r="AN285" s="33"/>
      <c r="AO285" s="33"/>
      <c r="AP285" s="33"/>
      <c r="AQ285" s="33"/>
      <c r="AR285" s="33"/>
      <c r="AS285" s="33"/>
      <c r="AT285" s="33"/>
      <c r="AU285" s="33"/>
      <c r="AV285" s="33"/>
      <c r="AW285" s="33"/>
      <c r="AX285" s="33"/>
      <c r="AY285" s="33"/>
      <c r="AZ285" s="33"/>
      <c r="BA285" s="33"/>
    </row>
    <row r="286" spans="1:54" ht="23.25" hidden="1" customHeight="1" x14ac:dyDescent="0.25">
      <c r="A286" s="86">
        <v>285</v>
      </c>
      <c r="B286" s="86" t="s">
        <v>105</v>
      </c>
      <c r="C286" s="86" t="s">
        <v>254</v>
      </c>
      <c r="D286" s="86" t="s">
        <v>228</v>
      </c>
      <c r="E286" s="86" t="s">
        <v>272</v>
      </c>
      <c r="F286" s="92">
        <v>0.03</v>
      </c>
      <c r="G286" s="93">
        <v>100</v>
      </c>
      <c r="H286" s="93">
        <f t="shared" si="69"/>
        <v>6</v>
      </c>
      <c r="I286" s="93">
        <f t="shared" si="71"/>
        <v>60</v>
      </c>
      <c r="J286" s="94">
        <v>0.5</v>
      </c>
      <c r="K286" s="94">
        <v>0.01</v>
      </c>
      <c r="L286" s="95">
        <v>0.8</v>
      </c>
      <c r="M286" s="86">
        <f t="shared" si="70"/>
        <v>5</v>
      </c>
      <c r="N286" s="86">
        <f t="shared" si="83"/>
        <v>6</v>
      </c>
      <c r="O286" s="86">
        <f t="shared" si="84"/>
        <v>8</v>
      </c>
      <c r="P286" s="95">
        <v>0.7</v>
      </c>
      <c r="Q286" s="86">
        <v>20</v>
      </c>
      <c r="R286" s="86">
        <v>20</v>
      </c>
      <c r="S286" s="86">
        <v>282.49915036539318</v>
      </c>
      <c r="T286" s="87">
        <f t="shared" si="72"/>
        <v>141.24957518269659</v>
      </c>
      <c r="U286" s="86">
        <f t="shared" si="73"/>
        <v>279.67415886173922</v>
      </c>
      <c r="V286" s="88">
        <f t="shared" si="74"/>
        <v>138.42458367904263</v>
      </c>
      <c r="W286" s="86">
        <f t="shared" si="75"/>
        <v>2</v>
      </c>
      <c r="X286" s="88">
        <f t="shared" si="76"/>
        <v>110.73966694323411</v>
      </c>
      <c r="Y286" s="86">
        <f t="shared" si="77"/>
        <v>1.4</v>
      </c>
      <c r="Z286" s="86">
        <f t="shared" si="78"/>
        <v>61.313868613138695</v>
      </c>
      <c r="AA286" s="86">
        <f t="shared" si="79"/>
        <v>0.77514605586086893</v>
      </c>
      <c r="AB286" s="88">
        <f t="shared" si="80"/>
        <v>60.000000000000014</v>
      </c>
      <c r="AC286" s="87">
        <f t="shared" si="81"/>
        <v>1.0000000000000002</v>
      </c>
      <c r="AD286" s="89">
        <f t="shared" si="82"/>
        <v>2.8249915036539317</v>
      </c>
      <c r="AE286" s="32"/>
      <c r="AF286" s="32"/>
      <c r="AG286" s="82">
        <v>-1</v>
      </c>
      <c r="AH286" s="82">
        <f t="shared" si="68"/>
        <v>2</v>
      </c>
      <c r="AI286" s="33"/>
      <c r="AJ286" s="33"/>
      <c r="AK286" s="33"/>
      <c r="AL286" s="33"/>
      <c r="AM286" s="33"/>
      <c r="AN286" s="33"/>
      <c r="AO286" s="33"/>
      <c r="AP286" s="33"/>
      <c r="AQ286" s="33"/>
      <c r="AR286" s="33"/>
      <c r="AS286" s="33"/>
      <c r="AT286" s="33"/>
      <c r="AU286" s="33"/>
      <c r="AV286" s="33"/>
      <c r="AW286" s="33"/>
      <c r="AX286" s="33"/>
      <c r="AY286" s="33"/>
      <c r="AZ286" s="33"/>
      <c r="BA286" s="33"/>
    </row>
    <row r="287" spans="1:54" ht="23.25" hidden="1" customHeight="1" x14ac:dyDescent="0.25">
      <c r="A287" s="86">
        <v>286</v>
      </c>
      <c r="B287" s="86" t="s">
        <v>105</v>
      </c>
      <c r="C287" s="86" t="s">
        <v>255</v>
      </c>
      <c r="D287" s="86" t="s">
        <v>231</v>
      </c>
      <c r="E287" s="86" t="s">
        <v>272</v>
      </c>
      <c r="F287" s="92">
        <v>0.03</v>
      </c>
      <c r="G287" s="93">
        <v>100</v>
      </c>
      <c r="H287" s="93">
        <f t="shared" si="69"/>
        <v>6</v>
      </c>
      <c r="I287" s="93">
        <f t="shared" si="71"/>
        <v>60</v>
      </c>
      <c r="J287" s="94">
        <v>0.5</v>
      </c>
      <c r="K287" s="94">
        <v>0.01</v>
      </c>
      <c r="L287" s="95">
        <v>0.8</v>
      </c>
      <c r="M287" s="86">
        <f t="shared" si="70"/>
        <v>5</v>
      </c>
      <c r="N287" s="86">
        <f t="shared" si="83"/>
        <v>6</v>
      </c>
      <c r="O287" s="86">
        <f t="shared" si="84"/>
        <v>8</v>
      </c>
      <c r="P287" s="95">
        <v>0.7</v>
      </c>
      <c r="Q287" s="86">
        <v>20</v>
      </c>
      <c r="R287" s="86">
        <v>20</v>
      </c>
      <c r="S287" s="86">
        <v>282.49915036539318</v>
      </c>
      <c r="T287" s="87">
        <f t="shared" si="72"/>
        <v>141.24957518269659</v>
      </c>
      <c r="U287" s="86">
        <f t="shared" si="73"/>
        <v>279.67415886173922</v>
      </c>
      <c r="V287" s="88">
        <f t="shared" si="74"/>
        <v>138.42458367904263</v>
      </c>
      <c r="W287" s="86">
        <f t="shared" si="75"/>
        <v>2</v>
      </c>
      <c r="X287" s="88">
        <f t="shared" si="76"/>
        <v>110.73966694323411</v>
      </c>
      <c r="Y287" s="86">
        <f t="shared" si="77"/>
        <v>1.4</v>
      </c>
      <c r="Z287" s="86">
        <f t="shared" si="78"/>
        <v>61.313868613138695</v>
      </c>
      <c r="AA287" s="86">
        <f t="shared" si="79"/>
        <v>0.77514605586086893</v>
      </c>
      <c r="AB287" s="88">
        <f t="shared" si="80"/>
        <v>60.000000000000014</v>
      </c>
      <c r="AC287" s="87">
        <f t="shared" si="81"/>
        <v>1.0000000000000002</v>
      </c>
      <c r="AD287" s="89">
        <f t="shared" si="82"/>
        <v>2.8249915036539317</v>
      </c>
      <c r="AE287" s="32"/>
      <c r="AF287" s="32"/>
      <c r="AG287" s="82">
        <v>-1</v>
      </c>
      <c r="AH287" s="82">
        <f t="shared" si="68"/>
        <v>2</v>
      </c>
      <c r="AI287" s="33"/>
      <c r="AJ287" s="33"/>
      <c r="AK287" s="33"/>
      <c r="AL287" s="33"/>
      <c r="AM287" s="33"/>
      <c r="AN287" s="33"/>
      <c r="AO287" s="33"/>
      <c r="AP287" s="33"/>
      <c r="AQ287" s="33"/>
      <c r="AR287" s="33"/>
      <c r="AS287" s="33"/>
      <c r="AT287" s="33"/>
      <c r="AU287" s="33"/>
      <c r="AV287" s="33"/>
      <c r="AW287" s="33"/>
      <c r="AX287" s="33"/>
      <c r="AY287" s="33"/>
      <c r="AZ287" s="33"/>
      <c r="BA287" s="33"/>
    </row>
    <row r="288" spans="1:54" ht="23.25" hidden="1" customHeight="1" x14ac:dyDescent="0.25">
      <c r="A288" s="86">
        <v>287</v>
      </c>
      <c r="B288" s="86" t="s">
        <v>105</v>
      </c>
      <c r="C288" s="86" t="s">
        <v>112</v>
      </c>
      <c r="D288" s="86" t="s">
        <v>31</v>
      </c>
      <c r="E288" s="86" t="s">
        <v>272</v>
      </c>
      <c r="F288" s="92">
        <v>0.03</v>
      </c>
      <c r="G288" s="93">
        <v>100</v>
      </c>
      <c r="H288" s="93">
        <f t="shared" si="69"/>
        <v>6</v>
      </c>
      <c r="I288" s="93">
        <f t="shared" si="71"/>
        <v>60</v>
      </c>
      <c r="J288" s="94">
        <v>0.9</v>
      </c>
      <c r="K288" s="94">
        <v>0.01</v>
      </c>
      <c r="L288" s="95">
        <v>0.8</v>
      </c>
      <c r="M288" s="86">
        <f t="shared" si="70"/>
        <v>5</v>
      </c>
      <c r="N288" s="86">
        <f t="shared" si="83"/>
        <v>4</v>
      </c>
      <c r="O288" s="86">
        <f t="shared" si="84"/>
        <v>6</v>
      </c>
      <c r="P288" s="95">
        <v>0.7</v>
      </c>
      <c r="Q288" s="86">
        <v>20</v>
      </c>
      <c r="R288" s="86">
        <v>20</v>
      </c>
      <c r="S288" s="86">
        <v>245.61802828686498</v>
      </c>
      <c r="T288" s="87">
        <f t="shared" si="72"/>
        <v>24.561802828686492</v>
      </c>
      <c r="U288" s="86">
        <f t="shared" si="73"/>
        <v>243.16184800399634</v>
      </c>
      <c r="V288" s="88">
        <f t="shared" si="74"/>
        <v>218.60004517530984</v>
      </c>
      <c r="W288" s="86">
        <f t="shared" si="75"/>
        <v>2</v>
      </c>
      <c r="X288" s="88">
        <f t="shared" si="76"/>
        <v>174.88003614024788</v>
      </c>
      <c r="Y288" s="86">
        <f t="shared" si="77"/>
        <v>1.4</v>
      </c>
      <c r="Z288" s="86">
        <f t="shared" si="78"/>
        <v>96.826835902085264</v>
      </c>
      <c r="AA288" s="86">
        <f t="shared" si="79"/>
        <v>0.77514605586086893</v>
      </c>
      <c r="AB288" s="88">
        <f t="shared" si="80"/>
        <v>60.000000000000028</v>
      </c>
      <c r="AC288" s="87">
        <f t="shared" si="81"/>
        <v>1.0000000000000004</v>
      </c>
      <c r="AD288" s="89">
        <f t="shared" si="82"/>
        <v>2.4561802828686496</v>
      </c>
      <c r="AE288" s="32"/>
      <c r="AF288" s="32"/>
      <c r="AG288" s="82">
        <v>1</v>
      </c>
      <c r="AH288" s="82">
        <f t="shared" si="68"/>
        <v>2</v>
      </c>
      <c r="AI288" s="33"/>
      <c r="AJ288" s="33"/>
      <c r="AK288" s="33"/>
      <c r="AL288" s="33"/>
      <c r="AM288" s="33"/>
      <c r="AN288" s="33"/>
      <c r="AO288" s="33"/>
      <c r="AP288" s="33"/>
      <c r="AQ288" s="33"/>
      <c r="AR288" s="33"/>
      <c r="AS288" s="33"/>
      <c r="AT288" s="33"/>
      <c r="AU288" s="33"/>
      <c r="AV288" s="33"/>
      <c r="AW288" s="33"/>
      <c r="AX288" s="33"/>
      <c r="AY288" s="33"/>
      <c r="AZ288" s="33"/>
      <c r="BA288" s="33"/>
    </row>
    <row r="289" spans="1:54" ht="23.25" hidden="1" customHeight="1" x14ac:dyDescent="0.25">
      <c r="A289" s="86">
        <v>288</v>
      </c>
      <c r="B289" s="86" t="s">
        <v>105</v>
      </c>
      <c r="C289" s="86" t="s">
        <v>256</v>
      </c>
      <c r="D289" s="86" t="s">
        <v>235</v>
      </c>
      <c r="E289" s="86" t="s">
        <v>272</v>
      </c>
      <c r="F289" s="92">
        <v>0.03</v>
      </c>
      <c r="G289" s="93">
        <v>100</v>
      </c>
      <c r="H289" s="93">
        <f t="shared" si="69"/>
        <v>6</v>
      </c>
      <c r="I289" s="93">
        <f t="shared" si="71"/>
        <v>60</v>
      </c>
      <c r="J289" s="94">
        <v>0.1</v>
      </c>
      <c r="K289" s="94">
        <v>0.01</v>
      </c>
      <c r="L289" s="95">
        <v>0.8</v>
      </c>
      <c r="M289" s="86">
        <f t="shared" si="70"/>
        <v>5</v>
      </c>
      <c r="N289" s="86">
        <f t="shared" si="83"/>
        <v>6</v>
      </c>
      <c r="O289" s="86">
        <f t="shared" si="84"/>
        <v>8</v>
      </c>
      <c r="P289" s="95">
        <v>0.7</v>
      </c>
      <c r="Q289" s="86">
        <v>20</v>
      </c>
      <c r="R289" s="86">
        <v>20</v>
      </c>
      <c r="S289" s="86">
        <v>590.23242963052746</v>
      </c>
      <c r="T289" s="87">
        <f t="shared" si="72"/>
        <v>531.20918666747468</v>
      </c>
      <c r="U289" s="86">
        <f t="shared" si="73"/>
        <v>584.33010533422214</v>
      </c>
      <c r="V289" s="88">
        <f t="shared" si="74"/>
        <v>53.120918666747457</v>
      </c>
      <c r="W289" s="86">
        <f t="shared" si="75"/>
        <v>2</v>
      </c>
      <c r="X289" s="88">
        <f t="shared" si="76"/>
        <v>42.496734933397967</v>
      </c>
      <c r="Y289" s="86">
        <f t="shared" si="77"/>
        <v>1.4</v>
      </c>
      <c r="Z289" s="86">
        <f t="shared" si="78"/>
        <v>23.529411764705888</v>
      </c>
      <c r="AA289" s="86">
        <f t="shared" si="79"/>
        <v>0.77514605586086893</v>
      </c>
      <c r="AB289" s="88">
        <f t="shared" si="80"/>
        <v>60.000000000000014</v>
      </c>
      <c r="AC289" s="87">
        <f t="shared" si="81"/>
        <v>1.0000000000000002</v>
      </c>
      <c r="AD289" s="89">
        <f t="shared" si="82"/>
        <v>5.9023242963052747</v>
      </c>
      <c r="AE289" s="32"/>
      <c r="AF289" s="32"/>
      <c r="AG289" s="82">
        <v>-1</v>
      </c>
      <c r="AH289" s="82">
        <f t="shared" si="68"/>
        <v>2</v>
      </c>
      <c r="AI289" s="33"/>
      <c r="AJ289" s="33"/>
      <c r="AK289" s="33"/>
      <c r="AL289" s="33"/>
      <c r="AM289" s="33"/>
      <c r="AN289" s="33"/>
      <c r="AO289" s="33"/>
      <c r="AP289" s="33"/>
      <c r="AQ289" s="33"/>
      <c r="AR289" s="33"/>
      <c r="AS289" s="33"/>
      <c r="AT289" s="33"/>
      <c r="AU289" s="33"/>
      <c r="AV289" s="33"/>
      <c r="AW289" s="33"/>
      <c r="AX289" s="33"/>
      <c r="AY289" s="33"/>
      <c r="AZ289" s="33"/>
      <c r="BA289" s="33"/>
    </row>
    <row r="290" spans="1:54" ht="23.25" hidden="1" customHeight="1" x14ac:dyDescent="0.25">
      <c r="A290" s="86">
        <v>289</v>
      </c>
      <c r="B290" s="86" t="s">
        <v>105</v>
      </c>
      <c r="C290" s="86" t="s">
        <v>113</v>
      </c>
      <c r="D290" s="86" t="s">
        <v>34</v>
      </c>
      <c r="E290" s="86" t="s">
        <v>272</v>
      </c>
      <c r="F290" s="92">
        <v>0.03</v>
      </c>
      <c r="G290" s="93">
        <v>100</v>
      </c>
      <c r="H290" s="93">
        <f t="shared" si="69"/>
        <v>6</v>
      </c>
      <c r="I290" s="93">
        <f t="shared" si="71"/>
        <v>60</v>
      </c>
      <c r="J290" s="94">
        <v>0.5</v>
      </c>
      <c r="K290" s="94">
        <v>0.01</v>
      </c>
      <c r="L290" s="95">
        <v>0.8</v>
      </c>
      <c r="M290" s="86">
        <f t="shared" si="70"/>
        <v>5</v>
      </c>
      <c r="N290" s="86">
        <f t="shared" si="83"/>
        <v>6</v>
      </c>
      <c r="O290" s="86">
        <f t="shared" si="84"/>
        <v>8</v>
      </c>
      <c r="P290" s="95">
        <v>0.7</v>
      </c>
      <c r="Q290" s="86">
        <v>20</v>
      </c>
      <c r="R290" s="86">
        <v>20</v>
      </c>
      <c r="S290" s="86">
        <v>282.49915036539318</v>
      </c>
      <c r="T290" s="87">
        <f t="shared" si="72"/>
        <v>141.24957518269659</v>
      </c>
      <c r="U290" s="86">
        <f t="shared" si="73"/>
        <v>279.67415886173922</v>
      </c>
      <c r="V290" s="88">
        <f t="shared" si="74"/>
        <v>138.42458367904263</v>
      </c>
      <c r="W290" s="86">
        <f t="shared" si="75"/>
        <v>2</v>
      </c>
      <c r="X290" s="88">
        <f t="shared" si="76"/>
        <v>110.73966694323411</v>
      </c>
      <c r="Y290" s="86">
        <f t="shared" si="77"/>
        <v>1.4</v>
      </c>
      <c r="Z290" s="86">
        <f t="shared" si="78"/>
        <v>61.313868613138695</v>
      </c>
      <c r="AA290" s="86">
        <f t="shared" si="79"/>
        <v>0.77514605586086893</v>
      </c>
      <c r="AB290" s="88">
        <f t="shared" si="80"/>
        <v>60.000000000000014</v>
      </c>
      <c r="AC290" s="87">
        <f t="shared" si="81"/>
        <v>1.0000000000000002</v>
      </c>
      <c r="AD290" s="89">
        <f t="shared" si="82"/>
        <v>2.8249915036539317</v>
      </c>
      <c r="AE290" s="32"/>
      <c r="AF290" s="32"/>
      <c r="AG290" s="82">
        <v>-1</v>
      </c>
      <c r="AH290" s="82">
        <f t="shared" si="68"/>
        <v>2</v>
      </c>
      <c r="AI290" s="33"/>
      <c r="AJ290" s="33"/>
      <c r="AK290" s="33"/>
      <c r="AL290" s="33"/>
      <c r="AM290" s="33"/>
      <c r="AN290" s="33"/>
      <c r="AO290" s="33"/>
      <c r="AP290" s="33"/>
      <c r="AQ290" s="33"/>
      <c r="AR290" s="33"/>
      <c r="AS290" s="33"/>
      <c r="AT290" s="33"/>
      <c r="AU290" s="33"/>
      <c r="AV290" s="33"/>
      <c r="AW290" s="33"/>
      <c r="AX290" s="33"/>
      <c r="AY290" s="33"/>
      <c r="AZ290" s="33"/>
      <c r="BA290" s="33"/>
    </row>
    <row r="291" spans="1:54" ht="23.25" hidden="1" customHeight="1" x14ac:dyDescent="0.25">
      <c r="A291" s="86">
        <v>290</v>
      </c>
      <c r="B291" s="86" t="s">
        <v>105</v>
      </c>
      <c r="C291" s="86" t="s">
        <v>114</v>
      </c>
      <c r="D291" s="86" t="s">
        <v>37</v>
      </c>
      <c r="E291" s="86" t="s">
        <v>272</v>
      </c>
      <c r="F291" s="92">
        <v>0.03</v>
      </c>
      <c r="G291" s="93">
        <v>100</v>
      </c>
      <c r="H291" s="93">
        <f t="shared" si="69"/>
        <v>6</v>
      </c>
      <c r="I291" s="93">
        <f t="shared" si="71"/>
        <v>60</v>
      </c>
      <c r="J291" s="94">
        <v>0.5</v>
      </c>
      <c r="K291" s="94">
        <v>0.01</v>
      </c>
      <c r="L291" s="95">
        <v>0.8</v>
      </c>
      <c r="M291" s="86">
        <f t="shared" si="70"/>
        <v>5</v>
      </c>
      <c r="N291" s="86">
        <f t="shared" si="83"/>
        <v>6</v>
      </c>
      <c r="O291" s="86">
        <f t="shared" si="84"/>
        <v>8</v>
      </c>
      <c r="P291" s="95">
        <v>0.7</v>
      </c>
      <c r="Q291" s="86">
        <v>20</v>
      </c>
      <c r="R291" s="86">
        <v>20</v>
      </c>
      <c r="S291" s="86">
        <v>282.49915036539318</v>
      </c>
      <c r="T291" s="87">
        <f t="shared" si="72"/>
        <v>141.24957518269659</v>
      </c>
      <c r="U291" s="86">
        <f t="shared" si="73"/>
        <v>279.67415886173922</v>
      </c>
      <c r="V291" s="88">
        <f t="shared" si="74"/>
        <v>138.42458367904263</v>
      </c>
      <c r="W291" s="86">
        <f t="shared" si="75"/>
        <v>2</v>
      </c>
      <c r="X291" s="88">
        <f t="shared" si="76"/>
        <v>110.73966694323411</v>
      </c>
      <c r="Y291" s="86">
        <f t="shared" si="77"/>
        <v>1.4</v>
      </c>
      <c r="Z291" s="86">
        <f t="shared" si="78"/>
        <v>61.313868613138695</v>
      </c>
      <c r="AA291" s="86">
        <f t="shared" si="79"/>
        <v>0.77514605586086893</v>
      </c>
      <c r="AB291" s="88">
        <f t="shared" si="80"/>
        <v>60.000000000000014</v>
      </c>
      <c r="AC291" s="87">
        <f t="shared" si="81"/>
        <v>1.0000000000000002</v>
      </c>
      <c r="AD291" s="89">
        <f t="shared" si="82"/>
        <v>2.8249915036539317</v>
      </c>
      <c r="AE291" s="32"/>
      <c r="AF291" s="32"/>
      <c r="AG291" s="82">
        <v>-1</v>
      </c>
      <c r="AH291" s="82">
        <f t="shared" si="68"/>
        <v>2</v>
      </c>
      <c r="AI291" s="33"/>
      <c r="AJ291" s="33"/>
      <c r="AK291" s="33"/>
      <c r="AL291" s="33"/>
      <c r="AM291" s="33"/>
      <c r="AN291" s="33"/>
      <c r="AO291" s="33"/>
      <c r="AP291" s="33"/>
      <c r="AQ291" s="33"/>
      <c r="AR291" s="33"/>
      <c r="AS291" s="33"/>
      <c r="AT291" s="33"/>
      <c r="AU291" s="33"/>
      <c r="AV291" s="33"/>
      <c r="AW291" s="33"/>
      <c r="AX291" s="33"/>
      <c r="AY291" s="33"/>
      <c r="AZ291" s="33"/>
      <c r="BA291" s="33"/>
    </row>
    <row r="292" spans="1:54" ht="23.25" hidden="1" customHeight="1" x14ac:dyDescent="0.25">
      <c r="A292" s="86">
        <v>291</v>
      </c>
      <c r="B292" s="86" t="s">
        <v>105</v>
      </c>
      <c r="C292" s="86" t="s">
        <v>115</v>
      </c>
      <c r="D292" s="86" t="s">
        <v>40</v>
      </c>
      <c r="E292" s="86" t="s">
        <v>272</v>
      </c>
      <c r="F292" s="92">
        <v>0.03</v>
      </c>
      <c r="G292" s="93">
        <v>100</v>
      </c>
      <c r="H292" s="93">
        <f t="shared" si="69"/>
        <v>6</v>
      </c>
      <c r="I292" s="93">
        <f t="shared" si="71"/>
        <v>60</v>
      </c>
      <c r="J292" s="94">
        <v>0.9</v>
      </c>
      <c r="K292" s="94">
        <v>0.01</v>
      </c>
      <c r="L292" s="95">
        <v>0.8</v>
      </c>
      <c r="M292" s="86">
        <f t="shared" si="70"/>
        <v>5</v>
      </c>
      <c r="N292" s="86">
        <f t="shared" si="83"/>
        <v>4</v>
      </c>
      <c r="O292" s="86">
        <f t="shared" si="84"/>
        <v>6</v>
      </c>
      <c r="P292" s="95">
        <v>0.7</v>
      </c>
      <c r="Q292" s="86">
        <v>20</v>
      </c>
      <c r="R292" s="86">
        <v>10</v>
      </c>
      <c r="S292" s="86">
        <v>242.9665270269445</v>
      </c>
      <c r="T292" s="87">
        <f t="shared" si="72"/>
        <v>24.296652702694445</v>
      </c>
      <c r="U292" s="86">
        <f t="shared" si="73"/>
        <v>240.53686175667505</v>
      </c>
      <c r="V292" s="88">
        <f t="shared" si="74"/>
        <v>216.24020905398061</v>
      </c>
      <c r="W292" s="86">
        <f t="shared" si="75"/>
        <v>2</v>
      </c>
      <c r="X292" s="88">
        <f t="shared" si="76"/>
        <v>172.9921672431845</v>
      </c>
      <c r="Y292" s="86">
        <f t="shared" si="77"/>
        <v>1.4</v>
      </c>
      <c r="Z292" s="86">
        <f t="shared" si="78"/>
        <v>95.78156866669876</v>
      </c>
      <c r="AA292" s="86">
        <f t="shared" si="79"/>
        <v>1.0417314808554152</v>
      </c>
      <c r="AB292" s="88">
        <f t="shared" si="80"/>
        <v>60.000000000000014</v>
      </c>
      <c r="AC292" s="87">
        <f t="shared" si="81"/>
        <v>1.0000000000000002</v>
      </c>
      <c r="AD292" s="89">
        <f t="shared" si="82"/>
        <v>2.429665270269445</v>
      </c>
      <c r="AE292" s="32"/>
      <c r="AF292" s="32"/>
      <c r="AG292" s="82">
        <v>1</v>
      </c>
      <c r="AH292" s="82">
        <f t="shared" si="68"/>
        <v>2</v>
      </c>
      <c r="AI292" s="33"/>
      <c r="AJ292" s="33"/>
      <c r="AK292" s="33"/>
      <c r="AL292" s="33"/>
      <c r="AM292" s="33"/>
      <c r="AN292" s="33"/>
      <c r="AO292" s="33"/>
      <c r="AP292" s="33"/>
      <c r="AQ292" s="33"/>
      <c r="AR292" s="33"/>
      <c r="AS292" s="33"/>
      <c r="AT292" s="33"/>
      <c r="AU292" s="33"/>
      <c r="AV292" s="33"/>
      <c r="AW292" s="33"/>
      <c r="AX292" s="33"/>
      <c r="AY292" s="33"/>
      <c r="AZ292" s="33"/>
      <c r="BA292" s="33"/>
    </row>
    <row r="293" spans="1:54" ht="23.25" hidden="1" customHeight="1" x14ac:dyDescent="0.25">
      <c r="A293" s="86">
        <v>292</v>
      </c>
      <c r="B293" s="86" t="s">
        <v>105</v>
      </c>
      <c r="C293" s="86" t="s">
        <v>116</v>
      </c>
      <c r="D293" s="86" t="s">
        <v>46</v>
      </c>
      <c r="E293" s="86" t="s">
        <v>272</v>
      </c>
      <c r="F293" s="92">
        <v>0.03</v>
      </c>
      <c r="G293" s="93">
        <v>100</v>
      </c>
      <c r="H293" s="93">
        <f t="shared" si="69"/>
        <v>6</v>
      </c>
      <c r="I293" s="93">
        <f t="shared" si="71"/>
        <v>60</v>
      </c>
      <c r="J293" s="94">
        <v>0.5</v>
      </c>
      <c r="K293" s="94">
        <v>0.01</v>
      </c>
      <c r="L293" s="95">
        <v>0.8</v>
      </c>
      <c r="M293" s="86">
        <f t="shared" si="70"/>
        <v>5</v>
      </c>
      <c r="N293" s="86">
        <f t="shared" si="83"/>
        <v>6</v>
      </c>
      <c r="O293" s="86">
        <f t="shared" si="84"/>
        <v>8</v>
      </c>
      <c r="P293" s="95">
        <v>0.7</v>
      </c>
      <c r="Q293" s="86">
        <v>20</v>
      </c>
      <c r="R293" s="86">
        <v>20</v>
      </c>
      <c r="S293" s="86">
        <v>282.49915036539318</v>
      </c>
      <c r="T293" s="87">
        <f t="shared" si="72"/>
        <v>141.24957518269659</v>
      </c>
      <c r="U293" s="86">
        <f t="shared" si="73"/>
        <v>279.67415886173922</v>
      </c>
      <c r="V293" s="88">
        <f t="shared" si="74"/>
        <v>138.42458367904263</v>
      </c>
      <c r="W293" s="86">
        <f t="shared" si="75"/>
        <v>2</v>
      </c>
      <c r="X293" s="88">
        <f t="shared" si="76"/>
        <v>110.73966694323411</v>
      </c>
      <c r="Y293" s="86">
        <f t="shared" si="77"/>
        <v>1.4</v>
      </c>
      <c r="Z293" s="86">
        <f t="shared" si="78"/>
        <v>61.313868613138695</v>
      </c>
      <c r="AA293" s="86">
        <f t="shared" si="79"/>
        <v>0.77514605586086893</v>
      </c>
      <c r="AB293" s="88">
        <f t="shared" si="80"/>
        <v>60.000000000000014</v>
      </c>
      <c r="AC293" s="87">
        <f t="shared" si="81"/>
        <v>1.0000000000000002</v>
      </c>
      <c r="AD293" s="89">
        <f t="shared" si="82"/>
        <v>2.8249915036539317</v>
      </c>
      <c r="AE293" s="32"/>
      <c r="AF293" s="32"/>
      <c r="AG293" s="82">
        <v>-1</v>
      </c>
      <c r="AH293" s="82">
        <f t="shared" si="68"/>
        <v>2</v>
      </c>
      <c r="AI293" s="33"/>
      <c r="AJ293" s="33"/>
      <c r="AK293" s="33"/>
      <c r="AL293" s="33"/>
      <c r="AM293" s="33"/>
      <c r="AN293" s="33"/>
      <c r="AO293" s="33"/>
      <c r="AP293" s="33"/>
      <c r="AQ293" s="33"/>
      <c r="AR293" s="33"/>
      <c r="AS293" s="33"/>
      <c r="AT293" s="33"/>
      <c r="AU293" s="33"/>
      <c r="AV293" s="33"/>
      <c r="AW293" s="33"/>
      <c r="AX293" s="33"/>
      <c r="AY293" s="33"/>
      <c r="AZ293" s="33"/>
      <c r="BA293" s="33"/>
    </row>
    <row r="294" spans="1:54" ht="23.25" hidden="1" customHeight="1" x14ac:dyDescent="0.25">
      <c r="A294" s="86">
        <v>293</v>
      </c>
      <c r="B294" s="86" t="s">
        <v>105</v>
      </c>
      <c r="C294" s="86" t="s">
        <v>117</v>
      </c>
      <c r="D294" s="86" t="s">
        <v>49</v>
      </c>
      <c r="E294" s="86" t="s">
        <v>272</v>
      </c>
      <c r="F294" s="92">
        <v>0.03</v>
      </c>
      <c r="G294" s="93">
        <v>100</v>
      </c>
      <c r="H294" s="93">
        <f t="shared" si="69"/>
        <v>6</v>
      </c>
      <c r="I294" s="93">
        <f t="shared" si="71"/>
        <v>60</v>
      </c>
      <c r="J294" s="94">
        <v>0.5</v>
      </c>
      <c r="K294" s="94">
        <v>0.01</v>
      </c>
      <c r="L294" s="95">
        <v>0.8</v>
      </c>
      <c r="M294" s="86">
        <f t="shared" si="70"/>
        <v>5</v>
      </c>
      <c r="N294" s="86">
        <f t="shared" si="83"/>
        <v>6</v>
      </c>
      <c r="O294" s="86">
        <f t="shared" si="84"/>
        <v>8</v>
      </c>
      <c r="P294" s="95">
        <v>0.7</v>
      </c>
      <c r="Q294" s="86">
        <v>20</v>
      </c>
      <c r="R294" s="86">
        <v>20</v>
      </c>
      <c r="S294" s="86">
        <v>282.49915036539318</v>
      </c>
      <c r="T294" s="87">
        <f t="shared" si="72"/>
        <v>141.24957518269659</v>
      </c>
      <c r="U294" s="86">
        <f t="shared" si="73"/>
        <v>279.67415886173922</v>
      </c>
      <c r="V294" s="88">
        <f t="shared" si="74"/>
        <v>138.42458367904263</v>
      </c>
      <c r="W294" s="86">
        <f t="shared" si="75"/>
        <v>2</v>
      </c>
      <c r="X294" s="88">
        <f t="shared" si="76"/>
        <v>110.73966694323411</v>
      </c>
      <c r="Y294" s="86">
        <f t="shared" si="77"/>
        <v>1.4</v>
      </c>
      <c r="Z294" s="86">
        <f t="shared" si="78"/>
        <v>61.313868613138695</v>
      </c>
      <c r="AA294" s="86">
        <f t="shared" si="79"/>
        <v>0.77514605586086893</v>
      </c>
      <c r="AB294" s="88">
        <f t="shared" si="80"/>
        <v>60.000000000000014</v>
      </c>
      <c r="AC294" s="87">
        <f t="shared" si="81"/>
        <v>1.0000000000000002</v>
      </c>
      <c r="AD294" s="89">
        <f t="shared" si="82"/>
        <v>2.8249915036539317</v>
      </c>
      <c r="AE294" s="32"/>
      <c r="AF294" s="32"/>
      <c r="AG294" s="82">
        <v>-1</v>
      </c>
      <c r="AH294" s="82">
        <f t="shared" si="68"/>
        <v>2</v>
      </c>
      <c r="AI294" s="33"/>
      <c r="AJ294" s="33"/>
      <c r="AK294" s="33"/>
      <c r="AL294" s="33"/>
      <c r="AM294" s="33"/>
      <c r="AN294" s="33"/>
      <c r="AO294" s="33"/>
      <c r="AP294" s="33"/>
      <c r="AQ294" s="33"/>
      <c r="AR294" s="33"/>
      <c r="AS294" s="33"/>
      <c r="AT294" s="33"/>
      <c r="AU294" s="33"/>
      <c r="AV294" s="33"/>
      <c r="AW294" s="33"/>
      <c r="AX294" s="33"/>
      <c r="AY294" s="33"/>
      <c r="AZ294" s="33"/>
      <c r="BA294" s="33"/>
    </row>
    <row r="295" spans="1:54" ht="23.25" hidden="1" customHeight="1" x14ac:dyDescent="0.25">
      <c r="A295" s="86">
        <v>294</v>
      </c>
      <c r="B295" s="86" t="s">
        <v>118</v>
      </c>
      <c r="C295" s="86" t="s">
        <v>120</v>
      </c>
      <c r="D295" s="86" t="s">
        <v>20</v>
      </c>
      <c r="E295" s="86" t="s">
        <v>272</v>
      </c>
      <c r="F295" s="92">
        <v>0.03</v>
      </c>
      <c r="G295" s="93">
        <v>100</v>
      </c>
      <c r="H295" s="93">
        <f t="shared" si="69"/>
        <v>6</v>
      </c>
      <c r="I295" s="93">
        <f t="shared" si="71"/>
        <v>60</v>
      </c>
      <c r="J295" s="94">
        <v>0.5</v>
      </c>
      <c r="K295" s="94">
        <v>0.01</v>
      </c>
      <c r="L295" s="95">
        <v>0.8</v>
      </c>
      <c r="M295" s="86">
        <f t="shared" si="70"/>
        <v>5</v>
      </c>
      <c r="N295" s="86">
        <f t="shared" si="83"/>
        <v>5</v>
      </c>
      <c r="O295" s="86">
        <f t="shared" si="84"/>
        <v>7</v>
      </c>
      <c r="P295" s="95">
        <v>0.7</v>
      </c>
      <c r="Q295" s="86">
        <v>20</v>
      </c>
      <c r="R295" s="86">
        <v>20</v>
      </c>
      <c r="S295" s="86">
        <v>314.65352520373051</v>
      </c>
      <c r="T295" s="87">
        <f t="shared" si="72"/>
        <v>157.32676260186525</v>
      </c>
      <c r="U295" s="86">
        <f t="shared" si="73"/>
        <v>311.50698995169319</v>
      </c>
      <c r="V295" s="88">
        <f t="shared" si="74"/>
        <v>154.18022734982793</v>
      </c>
      <c r="W295" s="86">
        <f t="shared" si="75"/>
        <v>2</v>
      </c>
      <c r="X295" s="88">
        <f t="shared" si="76"/>
        <v>123.34418187986235</v>
      </c>
      <c r="Y295" s="86">
        <f t="shared" si="77"/>
        <v>1.4</v>
      </c>
      <c r="Z295" s="86">
        <f t="shared" si="78"/>
        <v>68.292682926829258</v>
      </c>
      <c r="AA295" s="86">
        <f t="shared" si="79"/>
        <v>0.77514605586086893</v>
      </c>
      <c r="AB295" s="88">
        <f t="shared" si="80"/>
        <v>59.999999999999993</v>
      </c>
      <c r="AC295" s="87">
        <f t="shared" si="81"/>
        <v>0.99999999999999989</v>
      </c>
      <c r="AD295" s="89">
        <f t="shared" si="82"/>
        <v>3.1465352520373049</v>
      </c>
      <c r="AE295" s="32"/>
      <c r="AF295" s="32"/>
      <c r="AG295" s="82">
        <v>0</v>
      </c>
      <c r="AH295" s="82">
        <f t="shared" si="68"/>
        <v>2</v>
      </c>
      <c r="AI295" s="33"/>
      <c r="AJ295" s="33"/>
      <c r="AK295" s="33"/>
      <c r="AL295" s="33"/>
      <c r="AM295" s="33"/>
      <c r="AN295" s="33"/>
      <c r="AO295" s="33"/>
      <c r="AP295" s="33"/>
      <c r="AQ295" s="33"/>
      <c r="AR295" s="33"/>
      <c r="AS295" s="33"/>
      <c r="AT295" s="33"/>
      <c r="AU295" s="33"/>
      <c r="AV295" s="33"/>
      <c r="AW295" s="33"/>
      <c r="AX295" s="33"/>
      <c r="AY295" s="33"/>
      <c r="AZ295" s="33"/>
      <c r="BA295" s="33"/>
    </row>
    <row r="296" spans="1:54" ht="23.25" hidden="1" customHeight="1" x14ac:dyDescent="0.25">
      <c r="A296" s="86">
        <v>295</v>
      </c>
      <c r="B296" s="86" t="s">
        <v>118</v>
      </c>
      <c r="C296" s="86" t="s">
        <v>257</v>
      </c>
      <c r="D296" s="86" t="s">
        <v>222</v>
      </c>
      <c r="E296" s="86" t="s">
        <v>272</v>
      </c>
      <c r="F296" s="92">
        <v>0.03</v>
      </c>
      <c r="G296" s="93">
        <v>100</v>
      </c>
      <c r="H296" s="93">
        <f t="shared" si="69"/>
        <v>6</v>
      </c>
      <c r="I296" s="93">
        <f t="shared" si="71"/>
        <v>60</v>
      </c>
      <c r="J296" s="94">
        <v>0.5</v>
      </c>
      <c r="K296" s="94">
        <v>0.01</v>
      </c>
      <c r="L296" s="95">
        <v>0.8</v>
      </c>
      <c r="M296" s="86">
        <f t="shared" si="70"/>
        <v>5</v>
      </c>
      <c r="N296" s="86">
        <f t="shared" si="83"/>
        <v>6</v>
      </c>
      <c r="O296" s="86">
        <f t="shared" si="84"/>
        <v>8</v>
      </c>
      <c r="P296" s="95">
        <v>0.7</v>
      </c>
      <c r="Q296" s="86">
        <v>20</v>
      </c>
      <c r="R296" s="86">
        <v>20</v>
      </c>
      <c r="S296" s="86">
        <v>282.49915036539318</v>
      </c>
      <c r="T296" s="87">
        <f t="shared" si="72"/>
        <v>141.24957518269659</v>
      </c>
      <c r="U296" s="86">
        <f t="shared" si="73"/>
        <v>279.67415886173922</v>
      </c>
      <c r="V296" s="88">
        <f t="shared" si="74"/>
        <v>138.42458367904263</v>
      </c>
      <c r="W296" s="86">
        <f t="shared" si="75"/>
        <v>2</v>
      </c>
      <c r="X296" s="88">
        <f t="shared" si="76"/>
        <v>110.73966694323411</v>
      </c>
      <c r="Y296" s="86">
        <f t="shared" si="77"/>
        <v>1.4</v>
      </c>
      <c r="Z296" s="86">
        <f t="shared" si="78"/>
        <v>61.313868613138695</v>
      </c>
      <c r="AA296" s="86">
        <f t="shared" si="79"/>
        <v>0.77514605586086893</v>
      </c>
      <c r="AB296" s="88">
        <f t="shared" si="80"/>
        <v>60.000000000000014</v>
      </c>
      <c r="AC296" s="87">
        <f t="shared" si="81"/>
        <v>1.0000000000000002</v>
      </c>
      <c r="AD296" s="89">
        <f t="shared" si="82"/>
        <v>2.8249915036539317</v>
      </c>
      <c r="AE296" s="32"/>
      <c r="AF296" s="32"/>
      <c r="AG296" s="82">
        <v>-1</v>
      </c>
      <c r="AH296" s="82">
        <f t="shared" si="68"/>
        <v>2</v>
      </c>
      <c r="AI296" s="33"/>
      <c r="AJ296" s="33"/>
      <c r="AK296" s="33"/>
      <c r="AL296" s="33"/>
      <c r="AM296" s="33"/>
      <c r="AN296" s="33"/>
      <c r="AO296" s="33"/>
      <c r="AP296" s="33"/>
      <c r="AQ296" s="33"/>
      <c r="AR296" s="33"/>
      <c r="AS296" s="33"/>
      <c r="AT296" s="33"/>
      <c r="AU296" s="33"/>
      <c r="AV296" s="33"/>
      <c r="AW296" s="33"/>
      <c r="AX296" s="33"/>
      <c r="AY296" s="33"/>
      <c r="AZ296" s="33"/>
      <c r="BA296" s="33"/>
    </row>
    <row r="297" spans="1:54" ht="23.25" hidden="1" customHeight="1" x14ac:dyDescent="0.25">
      <c r="A297" s="86">
        <v>296</v>
      </c>
      <c r="B297" s="86" t="s">
        <v>118</v>
      </c>
      <c r="C297" s="86" t="s">
        <v>289</v>
      </c>
      <c r="D297" s="86" t="s">
        <v>300</v>
      </c>
      <c r="E297" s="86" t="s">
        <v>272</v>
      </c>
      <c r="F297" s="92">
        <v>0.03</v>
      </c>
      <c r="G297" s="93">
        <v>100</v>
      </c>
      <c r="H297" s="93">
        <f t="shared" si="69"/>
        <v>6</v>
      </c>
      <c r="I297" s="93">
        <f t="shared" si="71"/>
        <v>60</v>
      </c>
      <c r="J297" s="94">
        <v>0.5</v>
      </c>
      <c r="K297" s="94">
        <v>0.01</v>
      </c>
      <c r="L297" s="95">
        <v>0.8</v>
      </c>
      <c r="M297" s="86">
        <f t="shared" si="70"/>
        <v>5</v>
      </c>
      <c r="N297" s="86">
        <f t="shared" si="83"/>
        <v>4</v>
      </c>
      <c r="O297" s="86">
        <f t="shared" si="84"/>
        <v>6</v>
      </c>
      <c r="P297" s="95">
        <v>0.7</v>
      </c>
      <c r="Q297" s="86">
        <v>20</v>
      </c>
      <c r="R297" s="86">
        <v>20</v>
      </c>
      <c r="S297" s="86">
        <v>355.06773945008121</v>
      </c>
      <c r="T297" s="87">
        <f t="shared" si="72"/>
        <v>177.5338697250406</v>
      </c>
      <c r="U297" s="86">
        <f t="shared" si="73"/>
        <v>351.51706205558037</v>
      </c>
      <c r="V297" s="88">
        <f t="shared" si="74"/>
        <v>173.98319233053977</v>
      </c>
      <c r="W297" s="86">
        <f t="shared" si="75"/>
        <v>2</v>
      </c>
      <c r="X297" s="88">
        <f t="shared" si="76"/>
        <v>139.18655386443183</v>
      </c>
      <c r="Y297" s="86">
        <f t="shared" si="77"/>
        <v>1.4</v>
      </c>
      <c r="Z297" s="86">
        <f t="shared" si="78"/>
        <v>77.064220183486228</v>
      </c>
      <c r="AA297" s="86">
        <f t="shared" si="79"/>
        <v>0.77514605586086893</v>
      </c>
      <c r="AB297" s="88">
        <f t="shared" si="80"/>
        <v>59.999999999999986</v>
      </c>
      <c r="AC297" s="87">
        <f t="shared" si="81"/>
        <v>0.99999999999999978</v>
      </c>
      <c r="AD297" s="89">
        <f t="shared" si="82"/>
        <v>3.5506773945008119</v>
      </c>
      <c r="AE297" s="32"/>
      <c r="AF297" s="32"/>
      <c r="AG297" s="82">
        <v>1</v>
      </c>
      <c r="AH297" s="82">
        <f t="shared" si="68"/>
        <v>2</v>
      </c>
      <c r="AI297" s="33"/>
      <c r="AJ297" s="33"/>
      <c r="AK297" s="33"/>
      <c r="AL297" s="33"/>
      <c r="AM297" s="33"/>
      <c r="AN297" s="33"/>
      <c r="AO297" s="33"/>
      <c r="AP297" s="33"/>
      <c r="AQ297" s="33"/>
      <c r="AR297" s="33"/>
      <c r="AS297" s="33"/>
      <c r="AT297" s="33"/>
      <c r="AU297" s="33"/>
      <c r="AV297" s="33"/>
      <c r="AW297" s="33"/>
      <c r="AX297" s="33"/>
      <c r="AY297" s="33"/>
      <c r="AZ297" s="33"/>
      <c r="BA297" s="33"/>
    </row>
    <row r="298" spans="1:54" s="11" customFormat="1" ht="23.25" hidden="1" customHeight="1" x14ac:dyDescent="0.25">
      <c r="A298" s="86">
        <v>297</v>
      </c>
      <c r="B298" s="86" t="s">
        <v>118</v>
      </c>
      <c r="C298" s="86" t="s">
        <v>290</v>
      </c>
      <c r="D298" s="86" t="s">
        <v>301</v>
      </c>
      <c r="E298" s="86" t="s">
        <v>272</v>
      </c>
      <c r="F298" s="92">
        <v>0.03</v>
      </c>
      <c r="G298" s="93">
        <v>100</v>
      </c>
      <c r="H298" s="93">
        <f t="shared" si="69"/>
        <v>6</v>
      </c>
      <c r="I298" s="93">
        <f t="shared" si="71"/>
        <v>60</v>
      </c>
      <c r="J298" s="94">
        <v>0.5</v>
      </c>
      <c r="K298" s="94">
        <v>0.01</v>
      </c>
      <c r="L298" s="95">
        <v>0.8</v>
      </c>
      <c r="M298" s="86">
        <f t="shared" si="70"/>
        <v>5</v>
      </c>
      <c r="N298" s="86">
        <f t="shared" si="83"/>
        <v>4</v>
      </c>
      <c r="O298" s="86">
        <f t="shared" si="84"/>
        <v>6</v>
      </c>
      <c r="P298" s="95">
        <v>0.7</v>
      </c>
      <c r="Q298" s="86">
        <v>20</v>
      </c>
      <c r="R298" s="86">
        <v>20</v>
      </c>
      <c r="S298" s="86">
        <v>355.06773945008121</v>
      </c>
      <c r="T298" s="87">
        <f t="shared" si="72"/>
        <v>177.5338697250406</v>
      </c>
      <c r="U298" s="86">
        <f t="shared" si="73"/>
        <v>351.51706205558037</v>
      </c>
      <c r="V298" s="88">
        <f t="shared" si="74"/>
        <v>173.98319233053977</v>
      </c>
      <c r="W298" s="86">
        <f t="shared" si="75"/>
        <v>2</v>
      </c>
      <c r="X298" s="88">
        <f t="shared" si="76"/>
        <v>139.18655386443183</v>
      </c>
      <c r="Y298" s="86">
        <f t="shared" si="77"/>
        <v>1.4</v>
      </c>
      <c r="Z298" s="86">
        <f t="shared" si="78"/>
        <v>77.064220183486228</v>
      </c>
      <c r="AA298" s="86">
        <f t="shared" si="79"/>
        <v>0.77514605586086893</v>
      </c>
      <c r="AB298" s="88">
        <f t="shared" si="80"/>
        <v>59.999999999999986</v>
      </c>
      <c r="AC298" s="87">
        <f t="shared" si="81"/>
        <v>0.99999999999999978</v>
      </c>
      <c r="AD298" s="89">
        <f t="shared" si="82"/>
        <v>3.5506773945008119</v>
      </c>
      <c r="AE298" s="32"/>
      <c r="AF298" s="32"/>
      <c r="AG298" s="82">
        <v>1</v>
      </c>
      <c r="AH298" s="82">
        <f t="shared" si="68"/>
        <v>2</v>
      </c>
      <c r="AI298" s="33"/>
      <c r="AJ298" s="33"/>
      <c r="AK298" s="33"/>
      <c r="AL298" s="33"/>
      <c r="AM298" s="33"/>
      <c r="AN298" s="33"/>
      <c r="AO298" s="33"/>
      <c r="AP298" s="33"/>
      <c r="AQ298" s="33"/>
      <c r="AR298" s="33"/>
      <c r="AS298" s="33"/>
      <c r="AT298" s="33"/>
      <c r="AU298" s="33"/>
      <c r="AV298" s="33"/>
      <c r="AW298" s="33"/>
      <c r="AX298" s="33"/>
      <c r="AY298" s="33"/>
      <c r="AZ298" s="33"/>
      <c r="BA298" s="33"/>
      <c r="BB298" s="71"/>
    </row>
    <row r="299" spans="1:54" ht="23.25" hidden="1" customHeight="1" x14ac:dyDescent="0.25">
      <c r="A299" s="86">
        <v>298</v>
      </c>
      <c r="B299" s="86" t="s">
        <v>118</v>
      </c>
      <c r="C299" s="86" t="s">
        <v>121</v>
      </c>
      <c r="D299" s="86" t="s">
        <v>22</v>
      </c>
      <c r="E299" s="86" t="s">
        <v>272</v>
      </c>
      <c r="F299" s="92">
        <v>0.03</v>
      </c>
      <c r="G299" s="93">
        <v>100</v>
      </c>
      <c r="H299" s="93">
        <f t="shared" si="69"/>
        <v>6</v>
      </c>
      <c r="I299" s="93">
        <f t="shared" si="71"/>
        <v>60</v>
      </c>
      <c r="J299" s="94">
        <v>0.8</v>
      </c>
      <c r="K299" s="94">
        <v>0.01</v>
      </c>
      <c r="L299" s="95">
        <v>0.8</v>
      </c>
      <c r="M299" s="86">
        <f t="shared" si="70"/>
        <v>5</v>
      </c>
      <c r="N299" s="86">
        <f t="shared" si="83"/>
        <v>4</v>
      </c>
      <c r="O299" s="86">
        <f t="shared" si="84"/>
        <v>6</v>
      </c>
      <c r="P299" s="95">
        <v>0.7</v>
      </c>
      <c r="Q299" s="86">
        <v>20</v>
      </c>
      <c r="R299" s="86">
        <v>20</v>
      </c>
      <c r="S299" s="86">
        <v>266.12640982358721</v>
      </c>
      <c r="T299" s="87">
        <f t="shared" si="72"/>
        <v>53.225281964717432</v>
      </c>
      <c r="U299" s="86">
        <f t="shared" si="73"/>
        <v>263.46514572535136</v>
      </c>
      <c r="V299" s="88">
        <f t="shared" si="74"/>
        <v>210.23986376063394</v>
      </c>
      <c r="W299" s="86">
        <f t="shared" si="75"/>
        <v>2</v>
      </c>
      <c r="X299" s="88">
        <f t="shared" si="76"/>
        <v>168.19189100850716</v>
      </c>
      <c r="Y299" s="86">
        <f t="shared" si="77"/>
        <v>1.4</v>
      </c>
      <c r="Z299" s="86">
        <f t="shared" si="78"/>
        <v>93.123772102161055</v>
      </c>
      <c r="AA299" s="86">
        <f t="shared" si="79"/>
        <v>0.77514605586086893</v>
      </c>
      <c r="AB299" s="88">
        <f t="shared" si="80"/>
        <v>59.999999999999972</v>
      </c>
      <c r="AC299" s="87">
        <f t="shared" si="81"/>
        <v>0.99999999999999956</v>
      </c>
      <c r="AD299" s="89">
        <f t="shared" si="82"/>
        <v>2.661264098235872</v>
      </c>
      <c r="AE299" s="32"/>
      <c r="AF299" s="32"/>
      <c r="AG299" s="82">
        <v>1</v>
      </c>
      <c r="AH299" s="82">
        <f t="shared" si="68"/>
        <v>2</v>
      </c>
      <c r="AI299" s="33"/>
      <c r="AJ299" s="33"/>
      <c r="AK299" s="33"/>
      <c r="AL299" s="33"/>
      <c r="AM299" s="33"/>
      <c r="AN299" s="33"/>
      <c r="AO299" s="33"/>
      <c r="AP299" s="33"/>
      <c r="AQ299" s="33"/>
      <c r="AR299" s="33"/>
      <c r="AS299" s="33"/>
      <c r="AT299" s="33"/>
      <c r="AU299" s="33"/>
      <c r="AV299" s="33"/>
      <c r="AW299" s="33"/>
      <c r="AX299" s="33"/>
      <c r="AY299" s="33"/>
      <c r="AZ299" s="33"/>
      <c r="BA299" s="33"/>
    </row>
    <row r="300" spans="1:54" ht="23.25" hidden="1" customHeight="1" x14ac:dyDescent="0.25">
      <c r="A300" s="86">
        <v>299</v>
      </c>
      <c r="B300" s="86" t="s">
        <v>118</v>
      </c>
      <c r="C300" s="86" t="s">
        <v>122</v>
      </c>
      <c r="D300" s="86" t="s">
        <v>24</v>
      </c>
      <c r="E300" s="86" t="s">
        <v>272</v>
      </c>
      <c r="F300" s="92">
        <v>0.03</v>
      </c>
      <c r="G300" s="93">
        <v>100</v>
      </c>
      <c r="H300" s="93">
        <f t="shared" si="69"/>
        <v>6</v>
      </c>
      <c r="I300" s="93">
        <f t="shared" si="71"/>
        <v>60</v>
      </c>
      <c r="J300" s="94">
        <v>0.5</v>
      </c>
      <c r="K300" s="94">
        <v>0.01</v>
      </c>
      <c r="L300" s="95">
        <v>0.8</v>
      </c>
      <c r="M300" s="86">
        <f t="shared" si="70"/>
        <v>5</v>
      </c>
      <c r="N300" s="86">
        <f t="shared" si="83"/>
        <v>6</v>
      </c>
      <c r="O300" s="86">
        <f t="shared" si="84"/>
        <v>8</v>
      </c>
      <c r="P300" s="95">
        <v>0.7</v>
      </c>
      <c r="Q300" s="86">
        <v>20</v>
      </c>
      <c r="R300" s="86">
        <v>20</v>
      </c>
      <c r="S300" s="86">
        <v>282.49915036539318</v>
      </c>
      <c r="T300" s="87">
        <f t="shared" si="72"/>
        <v>141.24957518269659</v>
      </c>
      <c r="U300" s="86">
        <f t="shared" si="73"/>
        <v>279.67415886173922</v>
      </c>
      <c r="V300" s="88">
        <f t="shared" si="74"/>
        <v>138.42458367904263</v>
      </c>
      <c r="W300" s="86">
        <f t="shared" si="75"/>
        <v>2</v>
      </c>
      <c r="X300" s="88">
        <f t="shared" si="76"/>
        <v>110.73966694323411</v>
      </c>
      <c r="Y300" s="86">
        <f t="shared" si="77"/>
        <v>1.4</v>
      </c>
      <c r="Z300" s="86">
        <f t="shared" si="78"/>
        <v>61.313868613138695</v>
      </c>
      <c r="AA300" s="86">
        <f t="shared" si="79"/>
        <v>0.77514605586086893</v>
      </c>
      <c r="AB300" s="88">
        <f t="shared" si="80"/>
        <v>60.000000000000014</v>
      </c>
      <c r="AC300" s="87">
        <f t="shared" si="81"/>
        <v>1.0000000000000002</v>
      </c>
      <c r="AD300" s="89">
        <f t="shared" si="82"/>
        <v>2.8249915036539317</v>
      </c>
      <c r="AE300" s="32"/>
      <c r="AF300" s="32"/>
      <c r="AG300" s="82">
        <v>-1</v>
      </c>
      <c r="AH300" s="82">
        <f t="shared" si="68"/>
        <v>2</v>
      </c>
      <c r="AI300" s="33"/>
      <c r="AJ300" s="33"/>
      <c r="AK300" s="33"/>
      <c r="AL300" s="33"/>
      <c r="AM300" s="33"/>
      <c r="AN300" s="33"/>
      <c r="AO300" s="33"/>
      <c r="AP300" s="33"/>
      <c r="AQ300" s="33"/>
      <c r="AR300" s="33"/>
      <c r="AS300" s="33"/>
      <c r="AT300" s="33"/>
      <c r="AU300" s="33"/>
      <c r="AV300" s="33"/>
      <c r="AW300" s="33"/>
      <c r="AX300" s="33"/>
      <c r="AY300" s="33"/>
      <c r="AZ300" s="33"/>
      <c r="BA300" s="33"/>
    </row>
    <row r="301" spans="1:54" ht="23.25" hidden="1" customHeight="1" x14ac:dyDescent="0.25">
      <c r="A301" s="86">
        <v>300</v>
      </c>
      <c r="B301" s="86" t="s">
        <v>118</v>
      </c>
      <c r="C301" s="86" t="s">
        <v>123</v>
      </c>
      <c r="D301" s="86" t="s">
        <v>26</v>
      </c>
      <c r="E301" s="86" t="s">
        <v>272</v>
      </c>
      <c r="F301" s="92">
        <v>0.03</v>
      </c>
      <c r="G301" s="93">
        <v>100</v>
      </c>
      <c r="H301" s="93">
        <f t="shared" si="69"/>
        <v>6</v>
      </c>
      <c r="I301" s="93">
        <f t="shared" si="71"/>
        <v>60</v>
      </c>
      <c r="J301" s="94">
        <v>0.9</v>
      </c>
      <c r="K301" s="94">
        <v>0.01</v>
      </c>
      <c r="L301" s="95">
        <v>0.8</v>
      </c>
      <c r="M301" s="86">
        <f t="shared" si="70"/>
        <v>5</v>
      </c>
      <c r="N301" s="86">
        <f t="shared" si="83"/>
        <v>4</v>
      </c>
      <c r="O301" s="86">
        <f t="shared" si="84"/>
        <v>6</v>
      </c>
      <c r="P301" s="95">
        <v>0.7</v>
      </c>
      <c r="Q301" s="86">
        <v>20</v>
      </c>
      <c r="R301" s="86">
        <v>20</v>
      </c>
      <c r="S301" s="86">
        <v>245.61802828686498</v>
      </c>
      <c r="T301" s="87">
        <f t="shared" si="72"/>
        <v>24.561802828686492</v>
      </c>
      <c r="U301" s="86">
        <f t="shared" si="73"/>
        <v>243.16184800399634</v>
      </c>
      <c r="V301" s="88">
        <f t="shared" si="74"/>
        <v>218.60004517530984</v>
      </c>
      <c r="W301" s="86">
        <f t="shared" si="75"/>
        <v>2</v>
      </c>
      <c r="X301" s="88">
        <f t="shared" si="76"/>
        <v>174.88003614024788</v>
      </c>
      <c r="Y301" s="86">
        <f t="shared" si="77"/>
        <v>1.4</v>
      </c>
      <c r="Z301" s="86">
        <f t="shared" si="78"/>
        <v>96.826835902085264</v>
      </c>
      <c r="AA301" s="86">
        <f t="shared" si="79"/>
        <v>0.77514605586086893</v>
      </c>
      <c r="AB301" s="88">
        <f t="shared" si="80"/>
        <v>60.000000000000028</v>
      </c>
      <c r="AC301" s="87">
        <f t="shared" si="81"/>
        <v>1.0000000000000004</v>
      </c>
      <c r="AD301" s="89">
        <f t="shared" si="82"/>
        <v>2.4561802828686496</v>
      </c>
      <c r="AE301" s="32"/>
      <c r="AF301" s="32"/>
      <c r="AG301" s="82">
        <v>1</v>
      </c>
      <c r="AH301" s="82">
        <f t="shared" si="68"/>
        <v>2</v>
      </c>
      <c r="AI301" s="33"/>
      <c r="AJ301" s="33"/>
      <c r="AK301" s="33"/>
      <c r="AL301" s="33"/>
      <c r="AM301" s="33"/>
      <c r="AN301" s="33"/>
      <c r="AO301" s="33"/>
      <c r="AP301" s="33"/>
      <c r="AQ301" s="33"/>
      <c r="AR301" s="33"/>
      <c r="AS301" s="33"/>
      <c r="AT301" s="33"/>
      <c r="AU301" s="33"/>
      <c r="AV301" s="33"/>
      <c r="AW301" s="33"/>
      <c r="AX301" s="33"/>
      <c r="AY301" s="33"/>
      <c r="AZ301" s="33"/>
      <c r="BA301" s="33"/>
    </row>
    <row r="302" spans="1:54" ht="23.25" hidden="1" customHeight="1" x14ac:dyDescent="0.25">
      <c r="A302" s="86">
        <v>301</v>
      </c>
      <c r="B302" s="86" t="s">
        <v>118</v>
      </c>
      <c r="C302" s="86" t="s">
        <v>124</v>
      </c>
      <c r="D302" s="86" t="s">
        <v>28</v>
      </c>
      <c r="E302" s="86" t="s">
        <v>272</v>
      </c>
      <c r="F302" s="92">
        <v>0.03</v>
      </c>
      <c r="G302" s="93">
        <v>100</v>
      </c>
      <c r="H302" s="93">
        <f t="shared" si="69"/>
        <v>6</v>
      </c>
      <c r="I302" s="93">
        <f t="shared" si="71"/>
        <v>60</v>
      </c>
      <c r="J302" s="94">
        <v>0.9</v>
      </c>
      <c r="K302" s="94">
        <v>0.01</v>
      </c>
      <c r="L302" s="95">
        <v>0.8</v>
      </c>
      <c r="M302" s="86">
        <f t="shared" si="70"/>
        <v>5</v>
      </c>
      <c r="N302" s="86">
        <f t="shared" si="83"/>
        <v>5</v>
      </c>
      <c r="O302" s="86">
        <f t="shared" si="84"/>
        <v>7</v>
      </c>
      <c r="P302" s="95">
        <v>0.7</v>
      </c>
      <c r="Q302" s="86">
        <v>20</v>
      </c>
      <c r="R302" s="86">
        <v>20</v>
      </c>
      <c r="S302" s="86">
        <v>211.61232977966179</v>
      </c>
      <c r="T302" s="87">
        <f t="shared" si="72"/>
        <v>21.161232977966176</v>
      </c>
      <c r="U302" s="86">
        <f t="shared" si="73"/>
        <v>209.49620648186516</v>
      </c>
      <c r="V302" s="88">
        <f t="shared" si="74"/>
        <v>188.33497350389899</v>
      </c>
      <c r="W302" s="86">
        <f t="shared" si="75"/>
        <v>2</v>
      </c>
      <c r="X302" s="88">
        <f t="shared" si="76"/>
        <v>150.66797880311921</v>
      </c>
      <c r="Y302" s="86">
        <f t="shared" si="77"/>
        <v>1.4</v>
      </c>
      <c r="Z302" s="86">
        <f t="shared" si="78"/>
        <v>83.421206795547761</v>
      </c>
      <c r="AA302" s="86">
        <f t="shared" si="79"/>
        <v>0.77514605586086893</v>
      </c>
      <c r="AB302" s="88">
        <f t="shared" si="80"/>
        <v>60.03514938488577</v>
      </c>
      <c r="AC302" s="87">
        <f t="shared" si="81"/>
        <v>1.0005858230814295</v>
      </c>
      <c r="AD302" s="89">
        <f t="shared" si="82"/>
        <v>2.116123297796618</v>
      </c>
      <c r="AE302" s="32"/>
      <c r="AF302" s="32"/>
      <c r="AG302" s="82">
        <v>0</v>
      </c>
      <c r="AH302" s="82">
        <f t="shared" si="68"/>
        <v>2</v>
      </c>
      <c r="AI302" s="33"/>
      <c r="AJ302" s="33"/>
      <c r="AK302" s="33"/>
      <c r="AL302" s="33"/>
      <c r="AM302" s="33"/>
      <c r="AN302" s="33"/>
      <c r="AO302" s="33"/>
      <c r="AP302" s="33"/>
      <c r="AQ302" s="33"/>
      <c r="AR302" s="33"/>
      <c r="AS302" s="33"/>
      <c r="AT302" s="33"/>
      <c r="AU302" s="33"/>
      <c r="AV302" s="33"/>
      <c r="AW302" s="33"/>
      <c r="AX302" s="33"/>
      <c r="AY302" s="33"/>
      <c r="AZ302" s="33"/>
      <c r="BA302" s="33"/>
    </row>
    <row r="303" spans="1:54" ht="23.25" hidden="1" customHeight="1" x14ac:dyDescent="0.25">
      <c r="A303" s="86">
        <v>302</v>
      </c>
      <c r="B303" s="86" t="s">
        <v>118</v>
      </c>
      <c r="C303" s="86" t="s">
        <v>125</v>
      </c>
      <c r="D303" s="86" t="s">
        <v>31</v>
      </c>
      <c r="E303" s="86" t="s">
        <v>272</v>
      </c>
      <c r="F303" s="92">
        <v>0.03</v>
      </c>
      <c r="G303" s="93">
        <v>100</v>
      </c>
      <c r="H303" s="93">
        <f t="shared" si="69"/>
        <v>6</v>
      </c>
      <c r="I303" s="93">
        <f t="shared" si="71"/>
        <v>60</v>
      </c>
      <c r="J303" s="94">
        <v>0.9</v>
      </c>
      <c r="K303" s="94">
        <v>0.01</v>
      </c>
      <c r="L303" s="95">
        <v>0.8</v>
      </c>
      <c r="M303" s="86">
        <f t="shared" si="70"/>
        <v>5</v>
      </c>
      <c r="N303" s="86">
        <f t="shared" si="83"/>
        <v>4</v>
      </c>
      <c r="O303" s="86">
        <f t="shared" si="84"/>
        <v>6</v>
      </c>
      <c r="P303" s="95">
        <v>0.7</v>
      </c>
      <c r="Q303" s="86">
        <v>20</v>
      </c>
      <c r="R303" s="86">
        <v>20</v>
      </c>
      <c r="S303" s="86">
        <v>245.61802828686498</v>
      </c>
      <c r="T303" s="87">
        <f t="shared" si="72"/>
        <v>24.561802828686492</v>
      </c>
      <c r="U303" s="86">
        <f t="shared" si="73"/>
        <v>243.16184800399634</v>
      </c>
      <c r="V303" s="88">
        <f t="shared" si="74"/>
        <v>218.60004517530984</v>
      </c>
      <c r="W303" s="86">
        <f t="shared" si="75"/>
        <v>2</v>
      </c>
      <c r="X303" s="88">
        <f t="shared" si="76"/>
        <v>174.88003614024788</v>
      </c>
      <c r="Y303" s="86">
        <f t="shared" si="77"/>
        <v>1.4</v>
      </c>
      <c r="Z303" s="86">
        <f t="shared" si="78"/>
        <v>96.826835902085264</v>
      </c>
      <c r="AA303" s="86">
        <f t="shared" si="79"/>
        <v>0.77514605586086893</v>
      </c>
      <c r="AB303" s="88">
        <f t="shared" si="80"/>
        <v>60.000000000000028</v>
      </c>
      <c r="AC303" s="87">
        <f t="shared" si="81"/>
        <v>1.0000000000000004</v>
      </c>
      <c r="AD303" s="89">
        <f t="shared" si="82"/>
        <v>2.4561802828686496</v>
      </c>
      <c r="AE303" s="32"/>
      <c r="AF303" s="32"/>
      <c r="AG303" s="82">
        <v>1</v>
      </c>
      <c r="AH303" s="82">
        <f t="shared" si="68"/>
        <v>2</v>
      </c>
      <c r="AI303" s="33"/>
      <c r="AJ303" s="33"/>
      <c r="AK303" s="33"/>
      <c r="AL303" s="33"/>
      <c r="AM303" s="33"/>
      <c r="AN303" s="33"/>
      <c r="AO303" s="33"/>
      <c r="AP303" s="33"/>
      <c r="AQ303" s="33"/>
      <c r="AR303" s="33"/>
      <c r="AS303" s="33"/>
      <c r="AT303" s="33"/>
      <c r="AU303" s="33"/>
      <c r="AV303" s="33"/>
      <c r="AW303" s="33"/>
      <c r="AX303" s="33"/>
      <c r="AY303" s="33"/>
      <c r="AZ303" s="33"/>
      <c r="BA303" s="33"/>
    </row>
    <row r="304" spans="1:54" ht="23.25" hidden="1" customHeight="1" x14ac:dyDescent="0.25">
      <c r="A304" s="86">
        <v>303</v>
      </c>
      <c r="B304" s="86" t="s">
        <v>118</v>
      </c>
      <c r="C304" s="86" t="s">
        <v>258</v>
      </c>
      <c r="D304" s="86" t="s">
        <v>235</v>
      </c>
      <c r="E304" s="86" t="s">
        <v>272</v>
      </c>
      <c r="F304" s="92">
        <v>0.03</v>
      </c>
      <c r="G304" s="93">
        <v>100</v>
      </c>
      <c r="H304" s="93">
        <f t="shared" si="69"/>
        <v>6</v>
      </c>
      <c r="I304" s="93">
        <f t="shared" si="71"/>
        <v>60</v>
      </c>
      <c r="J304" s="94">
        <v>0.1</v>
      </c>
      <c r="K304" s="94">
        <v>0.01</v>
      </c>
      <c r="L304" s="95">
        <v>0.8</v>
      </c>
      <c r="M304" s="86">
        <f t="shared" si="70"/>
        <v>5</v>
      </c>
      <c r="N304" s="86">
        <f t="shared" si="83"/>
        <v>6</v>
      </c>
      <c r="O304" s="86">
        <f t="shared" si="84"/>
        <v>8</v>
      </c>
      <c r="P304" s="95">
        <v>0.7</v>
      </c>
      <c r="Q304" s="86">
        <v>20</v>
      </c>
      <c r="R304" s="86">
        <v>20</v>
      </c>
      <c r="S304" s="86">
        <v>590.23242963052746</v>
      </c>
      <c r="T304" s="87">
        <f t="shared" si="72"/>
        <v>531.20918666747468</v>
      </c>
      <c r="U304" s="86">
        <f t="shared" si="73"/>
        <v>584.33010533422214</v>
      </c>
      <c r="V304" s="88">
        <f t="shared" si="74"/>
        <v>53.120918666747457</v>
      </c>
      <c r="W304" s="86">
        <f t="shared" si="75"/>
        <v>2</v>
      </c>
      <c r="X304" s="88">
        <f t="shared" si="76"/>
        <v>42.496734933397967</v>
      </c>
      <c r="Y304" s="86">
        <f t="shared" si="77"/>
        <v>1.4</v>
      </c>
      <c r="Z304" s="86">
        <f t="shared" si="78"/>
        <v>23.529411764705888</v>
      </c>
      <c r="AA304" s="86">
        <f t="shared" si="79"/>
        <v>0.77514605586086893</v>
      </c>
      <c r="AB304" s="88">
        <f t="shared" si="80"/>
        <v>60.000000000000014</v>
      </c>
      <c r="AC304" s="87">
        <f t="shared" si="81"/>
        <v>1.0000000000000002</v>
      </c>
      <c r="AD304" s="89">
        <f t="shared" si="82"/>
        <v>5.9023242963052747</v>
      </c>
      <c r="AE304" s="32"/>
      <c r="AF304" s="32"/>
      <c r="AG304" s="82">
        <v>-1</v>
      </c>
      <c r="AH304" s="82">
        <f t="shared" si="68"/>
        <v>2</v>
      </c>
      <c r="AI304" s="33"/>
      <c r="AJ304" s="33"/>
      <c r="AK304" s="33"/>
      <c r="AL304" s="33"/>
      <c r="AM304" s="33"/>
      <c r="AN304" s="33"/>
      <c r="AO304" s="33"/>
      <c r="AP304" s="33"/>
      <c r="AQ304" s="33"/>
      <c r="AR304" s="33"/>
      <c r="AS304" s="33"/>
      <c r="AT304" s="33"/>
      <c r="AU304" s="33"/>
      <c r="AV304" s="33"/>
      <c r="AW304" s="33"/>
      <c r="AX304" s="33"/>
      <c r="AY304" s="33"/>
      <c r="AZ304" s="33"/>
      <c r="BA304" s="33"/>
    </row>
    <row r="305" spans="1:54" ht="23.25" hidden="1" customHeight="1" x14ac:dyDescent="0.25">
      <c r="A305" s="86">
        <v>304</v>
      </c>
      <c r="B305" s="86" t="s">
        <v>118</v>
      </c>
      <c r="C305" s="86" t="s">
        <v>126</v>
      </c>
      <c r="D305" s="86" t="s">
        <v>34</v>
      </c>
      <c r="E305" s="86" t="s">
        <v>272</v>
      </c>
      <c r="F305" s="92">
        <v>0.03</v>
      </c>
      <c r="G305" s="93">
        <v>100</v>
      </c>
      <c r="H305" s="93">
        <f t="shared" si="69"/>
        <v>6</v>
      </c>
      <c r="I305" s="93">
        <f t="shared" si="71"/>
        <v>60</v>
      </c>
      <c r="J305" s="94">
        <v>0.5</v>
      </c>
      <c r="K305" s="94">
        <v>0.01</v>
      </c>
      <c r="L305" s="95">
        <v>0.8</v>
      </c>
      <c r="M305" s="86">
        <f t="shared" si="70"/>
        <v>5</v>
      </c>
      <c r="N305" s="86">
        <f t="shared" si="83"/>
        <v>6</v>
      </c>
      <c r="O305" s="86">
        <f t="shared" si="84"/>
        <v>8</v>
      </c>
      <c r="P305" s="95">
        <v>0.7</v>
      </c>
      <c r="Q305" s="86">
        <v>20</v>
      </c>
      <c r="R305" s="86">
        <v>20</v>
      </c>
      <c r="S305" s="86">
        <v>282.49915036539318</v>
      </c>
      <c r="T305" s="87">
        <f t="shared" si="72"/>
        <v>141.24957518269659</v>
      </c>
      <c r="U305" s="86">
        <f t="shared" si="73"/>
        <v>279.67415886173922</v>
      </c>
      <c r="V305" s="88">
        <f t="shared" si="74"/>
        <v>138.42458367904263</v>
      </c>
      <c r="W305" s="86">
        <f t="shared" si="75"/>
        <v>2</v>
      </c>
      <c r="X305" s="88">
        <f t="shared" si="76"/>
        <v>110.73966694323411</v>
      </c>
      <c r="Y305" s="86">
        <f t="shared" si="77"/>
        <v>1.4</v>
      </c>
      <c r="Z305" s="86">
        <f t="shared" si="78"/>
        <v>61.313868613138695</v>
      </c>
      <c r="AA305" s="86">
        <f t="shared" si="79"/>
        <v>0.77514605586086893</v>
      </c>
      <c r="AB305" s="88">
        <f t="shared" si="80"/>
        <v>60.000000000000014</v>
      </c>
      <c r="AC305" s="87">
        <f t="shared" si="81"/>
        <v>1.0000000000000002</v>
      </c>
      <c r="AD305" s="89">
        <f t="shared" si="82"/>
        <v>2.8249915036539317</v>
      </c>
      <c r="AE305" s="32"/>
      <c r="AF305" s="32"/>
      <c r="AG305" s="82">
        <v>-1</v>
      </c>
      <c r="AH305" s="82">
        <f t="shared" si="68"/>
        <v>2</v>
      </c>
      <c r="AI305" s="33"/>
      <c r="AJ305" s="33"/>
      <c r="AK305" s="33"/>
      <c r="AL305" s="33"/>
      <c r="AM305" s="33"/>
      <c r="AN305" s="33"/>
      <c r="AO305" s="33"/>
      <c r="AP305" s="33"/>
      <c r="AQ305" s="33"/>
      <c r="AR305" s="33"/>
      <c r="AS305" s="33"/>
      <c r="AT305" s="33"/>
      <c r="AU305" s="33"/>
      <c r="AV305" s="33"/>
      <c r="AW305" s="33"/>
      <c r="AX305" s="33"/>
      <c r="AY305" s="33"/>
      <c r="AZ305" s="33"/>
      <c r="BA305" s="33"/>
    </row>
    <row r="306" spans="1:54" ht="23.25" hidden="1" customHeight="1" x14ac:dyDescent="0.25">
      <c r="A306" s="86">
        <v>305</v>
      </c>
      <c r="B306" s="86" t="s">
        <v>118</v>
      </c>
      <c r="C306" s="86" t="s">
        <v>127</v>
      </c>
      <c r="D306" s="86" t="s">
        <v>40</v>
      </c>
      <c r="E306" s="86" t="s">
        <v>272</v>
      </c>
      <c r="F306" s="92">
        <v>0.03</v>
      </c>
      <c r="G306" s="93">
        <v>100</v>
      </c>
      <c r="H306" s="93">
        <f t="shared" si="69"/>
        <v>6</v>
      </c>
      <c r="I306" s="93">
        <f t="shared" si="71"/>
        <v>60</v>
      </c>
      <c r="J306" s="94">
        <v>0.9</v>
      </c>
      <c r="K306" s="94">
        <v>0.01</v>
      </c>
      <c r="L306" s="95">
        <v>0.8</v>
      </c>
      <c r="M306" s="86">
        <f t="shared" si="70"/>
        <v>5</v>
      </c>
      <c r="N306" s="86">
        <f t="shared" si="83"/>
        <v>4</v>
      </c>
      <c r="O306" s="86">
        <f t="shared" si="84"/>
        <v>6</v>
      </c>
      <c r="P306" s="95">
        <v>0.7</v>
      </c>
      <c r="Q306" s="86">
        <v>20</v>
      </c>
      <c r="R306" s="86">
        <v>10</v>
      </c>
      <c r="S306" s="86">
        <v>242.9665270269445</v>
      </c>
      <c r="T306" s="87">
        <f t="shared" si="72"/>
        <v>24.296652702694445</v>
      </c>
      <c r="U306" s="86">
        <f t="shared" si="73"/>
        <v>240.53686175667505</v>
      </c>
      <c r="V306" s="88">
        <f t="shared" si="74"/>
        <v>216.24020905398061</v>
      </c>
      <c r="W306" s="86">
        <f t="shared" si="75"/>
        <v>2</v>
      </c>
      <c r="X306" s="88">
        <f t="shared" si="76"/>
        <v>172.9921672431845</v>
      </c>
      <c r="Y306" s="86">
        <f t="shared" si="77"/>
        <v>1.4</v>
      </c>
      <c r="Z306" s="86">
        <f t="shared" si="78"/>
        <v>95.78156866669876</v>
      </c>
      <c r="AA306" s="86">
        <f t="shared" si="79"/>
        <v>1.0417314808554152</v>
      </c>
      <c r="AB306" s="88">
        <f t="shared" si="80"/>
        <v>60.000000000000014</v>
      </c>
      <c r="AC306" s="87">
        <f t="shared" si="81"/>
        <v>1.0000000000000002</v>
      </c>
      <c r="AD306" s="89">
        <f t="shared" si="82"/>
        <v>2.429665270269445</v>
      </c>
      <c r="AE306" s="32"/>
      <c r="AF306" s="32"/>
      <c r="AG306" s="82">
        <v>1</v>
      </c>
      <c r="AH306" s="82">
        <f t="shared" si="68"/>
        <v>2</v>
      </c>
      <c r="AI306" s="33"/>
      <c r="AJ306" s="33"/>
      <c r="AK306" s="33"/>
      <c r="AL306" s="33"/>
      <c r="AM306" s="33"/>
      <c r="AN306" s="33"/>
      <c r="AO306" s="33"/>
      <c r="AP306" s="33"/>
      <c r="AQ306" s="33"/>
      <c r="AR306" s="33"/>
      <c r="AS306" s="33"/>
      <c r="AT306" s="33"/>
      <c r="AU306" s="33"/>
      <c r="AV306" s="33"/>
      <c r="AW306" s="33"/>
      <c r="AX306" s="33"/>
      <c r="AY306" s="33"/>
      <c r="AZ306" s="33"/>
      <c r="BA306" s="33"/>
    </row>
    <row r="307" spans="1:54" ht="23.25" hidden="1" customHeight="1" x14ac:dyDescent="0.25">
      <c r="A307" s="86">
        <v>306</v>
      </c>
      <c r="B307" s="86" t="s">
        <v>118</v>
      </c>
      <c r="C307" s="86" t="s">
        <v>128</v>
      </c>
      <c r="D307" s="86" t="s">
        <v>43</v>
      </c>
      <c r="E307" s="86" t="s">
        <v>272</v>
      </c>
      <c r="F307" s="92">
        <v>0.03</v>
      </c>
      <c r="G307" s="93">
        <v>100</v>
      </c>
      <c r="H307" s="93">
        <f t="shared" si="69"/>
        <v>6</v>
      </c>
      <c r="I307" s="93">
        <f t="shared" si="71"/>
        <v>60</v>
      </c>
      <c r="J307" s="94">
        <v>0.5</v>
      </c>
      <c r="K307" s="94">
        <v>0.01</v>
      </c>
      <c r="L307" s="95">
        <v>0.8</v>
      </c>
      <c r="M307" s="86">
        <f t="shared" si="70"/>
        <v>5</v>
      </c>
      <c r="N307" s="86">
        <f t="shared" si="83"/>
        <v>4</v>
      </c>
      <c r="O307" s="86">
        <f t="shared" si="84"/>
        <v>6</v>
      </c>
      <c r="P307" s="95">
        <v>0.7</v>
      </c>
      <c r="Q307" s="86">
        <v>20</v>
      </c>
      <c r="R307" s="86">
        <v>20</v>
      </c>
      <c r="S307" s="86">
        <v>355.06773945008121</v>
      </c>
      <c r="T307" s="87">
        <f t="shared" si="72"/>
        <v>177.5338697250406</v>
      </c>
      <c r="U307" s="86">
        <f t="shared" si="73"/>
        <v>351.51706205558037</v>
      </c>
      <c r="V307" s="88">
        <f t="shared" si="74"/>
        <v>173.98319233053977</v>
      </c>
      <c r="W307" s="86">
        <f t="shared" si="75"/>
        <v>2</v>
      </c>
      <c r="X307" s="88">
        <f t="shared" si="76"/>
        <v>139.18655386443183</v>
      </c>
      <c r="Y307" s="86">
        <f t="shared" si="77"/>
        <v>1.4</v>
      </c>
      <c r="Z307" s="86">
        <f t="shared" si="78"/>
        <v>77.064220183486228</v>
      </c>
      <c r="AA307" s="86">
        <f t="shared" si="79"/>
        <v>0.77514605586086893</v>
      </c>
      <c r="AB307" s="88">
        <f t="shared" si="80"/>
        <v>59.999999999999986</v>
      </c>
      <c r="AC307" s="87">
        <f t="shared" si="81"/>
        <v>0.99999999999999978</v>
      </c>
      <c r="AD307" s="89">
        <f t="shared" si="82"/>
        <v>3.5506773945008119</v>
      </c>
      <c r="AE307" s="32"/>
      <c r="AF307" s="32"/>
      <c r="AG307" s="82">
        <v>1</v>
      </c>
      <c r="AH307" s="82">
        <f t="shared" si="68"/>
        <v>2</v>
      </c>
      <c r="AI307" s="33"/>
      <c r="AJ307" s="33"/>
      <c r="AK307" s="33"/>
      <c r="AL307" s="33"/>
      <c r="AM307" s="33"/>
      <c r="AN307" s="33"/>
      <c r="AO307" s="33"/>
      <c r="AP307" s="33"/>
      <c r="AQ307" s="33"/>
      <c r="AR307" s="33"/>
      <c r="AS307" s="33"/>
      <c r="AT307" s="33"/>
      <c r="AU307" s="33"/>
      <c r="AV307" s="33"/>
      <c r="AW307" s="33"/>
      <c r="AX307" s="33"/>
      <c r="AY307" s="33"/>
      <c r="AZ307" s="33"/>
      <c r="BA307" s="33"/>
    </row>
    <row r="308" spans="1:54" ht="23.25" hidden="1" customHeight="1" x14ac:dyDescent="0.25">
      <c r="A308" s="86">
        <v>307</v>
      </c>
      <c r="B308" s="86" t="s">
        <v>118</v>
      </c>
      <c r="C308" s="86" t="s">
        <v>129</v>
      </c>
      <c r="D308" s="86" t="s">
        <v>46</v>
      </c>
      <c r="E308" s="86" t="s">
        <v>272</v>
      </c>
      <c r="F308" s="92">
        <v>0.03</v>
      </c>
      <c r="G308" s="93">
        <v>100</v>
      </c>
      <c r="H308" s="93">
        <f t="shared" si="69"/>
        <v>6</v>
      </c>
      <c r="I308" s="93">
        <f t="shared" si="71"/>
        <v>60</v>
      </c>
      <c r="J308" s="94">
        <v>0.5</v>
      </c>
      <c r="K308" s="94">
        <v>0.01</v>
      </c>
      <c r="L308" s="95">
        <v>0.8</v>
      </c>
      <c r="M308" s="86">
        <f t="shared" si="70"/>
        <v>5</v>
      </c>
      <c r="N308" s="86">
        <f t="shared" si="83"/>
        <v>6</v>
      </c>
      <c r="O308" s="86">
        <f t="shared" si="84"/>
        <v>8</v>
      </c>
      <c r="P308" s="95">
        <v>0.7</v>
      </c>
      <c r="Q308" s="86">
        <v>20</v>
      </c>
      <c r="R308" s="86">
        <v>20</v>
      </c>
      <c r="S308" s="86">
        <v>282.49915036539318</v>
      </c>
      <c r="T308" s="87">
        <f t="shared" si="72"/>
        <v>141.24957518269659</v>
      </c>
      <c r="U308" s="86">
        <f t="shared" si="73"/>
        <v>279.67415886173922</v>
      </c>
      <c r="V308" s="88">
        <f t="shared" si="74"/>
        <v>138.42458367904263</v>
      </c>
      <c r="W308" s="86">
        <f t="shared" si="75"/>
        <v>2</v>
      </c>
      <c r="X308" s="88">
        <f t="shared" si="76"/>
        <v>110.73966694323411</v>
      </c>
      <c r="Y308" s="86">
        <f t="shared" si="77"/>
        <v>1.4</v>
      </c>
      <c r="Z308" s="86">
        <f t="shared" si="78"/>
        <v>61.313868613138695</v>
      </c>
      <c r="AA308" s="86">
        <f t="shared" si="79"/>
        <v>0.77514605586086893</v>
      </c>
      <c r="AB308" s="88">
        <f t="shared" si="80"/>
        <v>60.000000000000014</v>
      </c>
      <c r="AC308" s="87">
        <f t="shared" si="81"/>
        <v>1.0000000000000002</v>
      </c>
      <c r="AD308" s="89">
        <f t="shared" si="82"/>
        <v>2.8249915036539317</v>
      </c>
      <c r="AE308" s="32"/>
      <c r="AF308" s="32"/>
      <c r="AG308" s="82">
        <v>-1</v>
      </c>
      <c r="AH308" s="82">
        <f t="shared" si="68"/>
        <v>2</v>
      </c>
      <c r="AI308" s="33"/>
      <c r="AJ308" s="33"/>
      <c r="AK308" s="33"/>
      <c r="AL308" s="33"/>
      <c r="AM308" s="33"/>
      <c r="AN308" s="33"/>
      <c r="AO308" s="33"/>
      <c r="AP308" s="33"/>
      <c r="AQ308" s="33"/>
      <c r="AR308" s="33"/>
      <c r="AS308" s="33"/>
      <c r="AT308" s="33"/>
      <c r="AU308" s="33"/>
      <c r="AV308" s="33"/>
      <c r="AW308" s="33"/>
      <c r="AX308" s="33"/>
      <c r="AY308" s="33"/>
      <c r="AZ308" s="33"/>
      <c r="BA308" s="33"/>
    </row>
    <row r="309" spans="1:54" ht="23.25" hidden="1" customHeight="1" x14ac:dyDescent="0.25">
      <c r="A309" s="86">
        <v>308</v>
      </c>
      <c r="B309" s="86" t="s">
        <v>130</v>
      </c>
      <c r="C309" s="86" t="s">
        <v>291</v>
      </c>
      <c r="D309" s="86" t="s">
        <v>300</v>
      </c>
      <c r="E309" s="86" t="s">
        <v>272</v>
      </c>
      <c r="F309" s="92">
        <v>0.03</v>
      </c>
      <c r="G309" s="93">
        <v>100</v>
      </c>
      <c r="H309" s="93">
        <f t="shared" si="69"/>
        <v>6</v>
      </c>
      <c r="I309" s="93">
        <f t="shared" si="71"/>
        <v>60</v>
      </c>
      <c r="J309" s="94">
        <v>0.5</v>
      </c>
      <c r="K309" s="94">
        <v>0.01</v>
      </c>
      <c r="L309" s="95">
        <v>0.8</v>
      </c>
      <c r="M309" s="86">
        <f t="shared" si="70"/>
        <v>5</v>
      </c>
      <c r="N309" s="86">
        <f t="shared" si="83"/>
        <v>4</v>
      </c>
      <c r="O309" s="86">
        <f t="shared" si="84"/>
        <v>6</v>
      </c>
      <c r="P309" s="95">
        <v>0.7</v>
      </c>
      <c r="Q309" s="86">
        <v>20</v>
      </c>
      <c r="R309" s="86">
        <v>20</v>
      </c>
      <c r="S309" s="86">
        <v>355.06773945008121</v>
      </c>
      <c r="T309" s="87">
        <f t="shared" si="72"/>
        <v>177.5338697250406</v>
      </c>
      <c r="U309" s="86">
        <f t="shared" si="73"/>
        <v>351.51706205558037</v>
      </c>
      <c r="V309" s="88">
        <f t="shared" si="74"/>
        <v>173.98319233053977</v>
      </c>
      <c r="W309" s="86">
        <f t="shared" si="75"/>
        <v>2</v>
      </c>
      <c r="X309" s="88">
        <f t="shared" si="76"/>
        <v>139.18655386443183</v>
      </c>
      <c r="Y309" s="86">
        <f t="shared" si="77"/>
        <v>1.4</v>
      </c>
      <c r="Z309" s="86">
        <f t="shared" si="78"/>
        <v>77.064220183486228</v>
      </c>
      <c r="AA309" s="86">
        <f t="shared" si="79"/>
        <v>0.77514605586086893</v>
      </c>
      <c r="AB309" s="88">
        <f t="shared" si="80"/>
        <v>59.999999999999986</v>
      </c>
      <c r="AC309" s="87">
        <f t="shared" si="81"/>
        <v>0.99999999999999978</v>
      </c>
      <c r="AD309" s="89">
        <f t="shared" si="82"/>
        <v>3.5506773945008119</v>
      </c>
      <c r="AE309" s="32"/>
      <c r="AF309" s="32"/>
      <c r="AG309" s="82">
        <v>1</v>
      </c>
      <c r="AH309" s="82">
        <f t="shared" si="68"/>
        <v>2</v>
      </c>
      <c r="AI309" s="33"/>
      <c r="AJ309" s="33"/>
      <c r="AK309" s="33"/>
      <c r="AL309" s="33"/>
      <c r="AM309" s="33"/>
      <c r="AN309" s="33"/>
      <c r="AO309" s="33"/>
      <c r="AP309" s="33"/>
      <c r="AQ309" s="33"/>
      <c r="AR309" s="33"/>
      <c r="AS309" s="33"/>
      <c r="AT309" s="33"/>
      <c r="AU309" s="33"/>
      <c r="AV309" s="33"/>
      <c r="AW309" s="33"/>
      <c r="AX309" s="33"/>
      <c r="AY309" s="33"/>
      <c r="AZ309" s="33"/>
      <c r="BA309" s="33"/>
    </row>
    <row r="310" spans="1:54" s="11" customFormat="1" ht="23.25" hidden="1" customHeight="1" x14ac:dyDescent="0.25">
      <c r="A310" s="86">
        <v>309</v>
      </c>
      <c r="B310" s="86" t="s">
        <v>130</v>
      </c>
      <c r="C310" s="86" t="s">
        <v>292</v>
      </c>
      <c r="D310" s="86" t="s">
        <v>301</v>
      </c>
      <c r="E310" s="86" t="s">
        <v>272</v>
      </c>
      <c r="F310" s="92">
        <v>0.03</v>
      </c>
      <c r="G310" s="93">
        <v>100</v>
      </c>
      <c r="H310" s="93">
        <f t="shared" si="69"/>
        <v>6</v>
      </c>
      <c r="I310" s="93">
        <f t="shared" si="71"/>
        <v>60</v>
      </c>
      <c r="J310" s="94">
        <v>0.5</v>
      </c>
      <c r="K310" s="94">
        <v>0.01</v>
      </c>
      <c r="L310" s="95">
        <v>0.8</v>
      </c>
      <c r="M310" s="86">
        <f t="shared" si="70"/>
        <v>5</v>
      </c>
      <c r="N310" s="86">
        <f t="shared" si="83"/>
        <v>4</v>
      </c>
      <c r="O310" s="86">
        <f t="shared" si="84"/>
        <v>6</v>
      </c>
      <c r="P310" s="95">
        <v>0.7</v>
      </c>
      <c r="Q310" s="86">
        <v>20</v>
      </c>
      <c r="R310" s="86">
        <v>20</v>
      </c>
      <c r="S310" s="86">
        <v>355.06773945008121</v>
      </c>
      <c r="T310" s="87">
        <f t="shared" si="72"/>
        <v>177.5338697250406</v>
      </c>
      <c r="U310" s="86">
        <f t="shared" si="73"/>
        <v>351.51706205558037</v>
      </c>
      <c r="V310" s="88">
        <f t="shared" si="74"/>
        <v>173.98319233053977</v>
      </c>
      <c r="W310" s="86">
        <f t="shared" si="75"/>
        <v>2</v>
      </c>
      <c r="X310" s="88">
        <f t="shared" si="76"/>
        <v>139.18655386443183</v>
      </c>
      <c r="Y310" s="86">
        <f t="shared" si="77"/>
        <v>1.4</v>
      </c>
      <c r="Z310" s="86">
        <f t="shared" si="78"/>
        <v>77.064220183486228</v>
      </c>
      <c r="AA310" s="86">
        <f t="shared" si="79"/>
        <v>0.77514605586086893</v>
      </c>
      <c r="AB310" s="88">
        <f t="shared" si="80"/>
        <v>59.999999999999986</v>
      </c>
      <c r="AC310" s="87">
        <f t="shared" si="81"/>
        <v>0.99999999999999978</v>
      </c>
      <c r="AD310" s="89">
        <f t="shared" si="82"/>
        <v>3.5506773945008119</v>
      </c>
      <c r="AE310" s="32"/>
      <c r="AF310" s="32"/>
      <c r="AG310" s="82">
        <v>1</v>
      </c>
      <c r="AH310" s="82">
        <f t="shared" si="68"/>
        <v>2</v>
      </c>
      <c r="AI310" s="33"/>
      <c r="AJ310" s="33"/>
      <c r="AK310" s="33"/>
      <c r="AL310" s="33"/>
      <c r="AM310" s="33"/>
      <c r="AN310" s="33"/>
      <c r="AO310" s="33"/>
      <c r="AP310" s="33"/>
      <c r="AQ310" s="33"/>
      <c r="AR310" s="33"/>
      <c r="AS310" s="33"/>
      <c r="AT310" s="33"/>
      <c r="AU310" s="33"/>
      <c r="AV310" s="33"/>
      <c r="AW310" s="33"/>
      <c r="AX310" s="33"/>
      <c r="AY310" s="33"/>
      <c r="AZ310" s="33"/>
      <c r="BA310" s="33"/>
      <c r="BB310" s="71"/>
    </row>
    <row r="311" spans="1:54" ht="23.25" hidden="1" customHeight="1" x14ac:dyDescent="0.25">
      <c r="A311" s="86">
        <v>310</v>
      </c>
      <c r="B311" s="86" t="s">
        <v>130</v>
      </c>
      <c r="C311" s="86" t="s">
        <v>132</v>
      </c>
      <c r="D311" s="86" t="s">
        <v>22</v>
      </c>
      <c r="E311" s="86" t="s">
        <v>272</v>
      </c>
      <c r="F311" s="92">
        <v>0.03</v>
      </c>
      <c r="G311" s="93">
        <v>100</v>
      </c>
      <c r="H311" s="93">
        <f t="shared" si="69"/>
        <v>6</v>
      </c>
      <c r="I311" s="93">
        <f t="shared" si="71"/>
        <v>60</v>
      </c>
      <c r="J311" s="94">
        <v>0.8</v>
      </c>
      <c r="K311" s="94">
        <v>0.01</v>
      </c>
      <c r="L311" s="95">
        <v>0.8</v>
      </c>
      <c r="M311" s="86">
        <f t="shared" si="70"/>
        <v>5</v>
      </c>
      <c r="N311" s="86">
        <f t="shared" si="83"/>
        <v>4</v>
      </c>
      <c r="O311" s="86">
        <f t="shared" si="84"/>
        <v>6</v>
      </c>
      <c r="P311" s="95">
        <v>0.7</v>
      </c>
      <c r="Q311" s="86">
        <v>20</v>
      </c>
      <c r="R311" s="86">
        <v>20</v>
      </c>
      <c r="S311" s="86">
        <v>266.12640982358721</v>
      </c>
      <c r="T311" s="87">
        <f t="shared" si="72"/>
        <v>53.225281964717432</v>
      </c>
      <c r="U311" s="86">
        <f t="shared" si="73"/>
        <v>263.46514572535136</v>
      </c>
      <c r="V311" s="88">
        <f t="shared" si="74"/>
        <v>210.23986376063394</v>
      </c>
      <c r="W311" s="86">
        <f t="shared" si="75"/>
        <v>2</v>
      </c>
      <c r="X311" s="88">
        <f t="shared" si="76"/>
        <v>168.19189100850716</v>
      </c>
      <c r="Y311" s="86">
        <f t="shared" si="77"/>
        <v>1.4</v>
      </c>
      <c r="Z311" s="86">
        <f t="shared" si="78"/>
        <v>93.123772102161055</v>
      </c>
      <c r="AA311" s="86">
        <f t="shared" si="79"/>
        <v>0.77514605586086893</v>
      </c>
      <c r="AB311" s="88">
        <f t="shared" si="80"/>
        <v>59.999999999999972</v>
      </c>
      <c r="AC311" s="87">
        <f t="shared" si="81"/>
        <v>0.99999999999999956</v>
      </c>
      <c r="AD311" s="89">
        <f t="shared" si="82"/>
        <v>2.661264098235872</v>
      </c>
      <c r="AE311" s="32"/>
      <c r="AF311" s="32"/>
      <c r="AG311" s="82">
        <v>1</v>
      </c>
      <c r="AH311" s="82">
        <f t="shared" si="68"/>
        <v>2</v>
      </c>
      <c r="AI311" s="33"/>
      <c r="AJ311" s="33"/>
      <c r="AK311" s="33"/>
      <c r="AL311" s="33"/>
      <c r="AM311" s="33"/>
      <c r="AN311" s="33"/>
      <c r="AO311" s="33"/>
      <c r="AP311" s="33"/>
      <c r="AQ311" s="33"/>
      <c r="AR311" s="33"/>
      <c r="AS311" s="33"/>
      <c r="AT311" s="33"/>
      <c r="AU311" s="33"/>
      <c r="AV311" s="33"/>
      <c r="AW311" s="33"/>
      <c r="AX311" s="33"/>
      <c r="AY311" s="33"/>
      <c r="AZ311" s="33"/>
      <c r="BA311" s="33"/>
    </row>
    <row r="312" spans="1:54" ht="23.25" hidden="1" customHeight="1" x14ac:dyDescent="0.25">
      <c r="A312" s="86">
        <v>311</v>
      </c>
      <c r="B312" s="86" t="s">
        <v>130</v>
      </c>
      <c r="C312" s="86" t="s">
        <v>133</v>
      </c>
      <c r="D312" s="86" t="s">
        <v>24</v>
      </c>
      <c r="E312" s="86" t="s">
        <v>272</v>
      </c>
      <c r="F312" s="92">
        <v>0.03</v>
      </c>
      <c r="G312" s="93">
        <v>100</v>
      </c>
      <c r="H312" s="93">
        <f t="shared" si="69"/>
        <v>6</v>
      </c>
      <c r="I312" s="93">
        <f t="shared" si="71"/>
        <v>60</v>
      </c>
      <c r="J312" s="94">
        <v>0.5</v>
      </c>
      <c r="K312" s="94">
        <v>0.01</v>
      </c>
      <c r="L312" s="95">
        <v>0.8</v>
      </c>
      <c r="M312" s="86">
        <f t="shared" si="70"/>
        <v>5</v>
      </c>
      <c r="N312" s="86">
        <f t="shared" si="83"/>
        <v>6</v>
      </c>
      <c r="O312" s="86">
        <f t="shared" si="84"/>
        <v>8</v>
      </c>
      <c r="P312" s="95">
        <v>0.7</v>
      </c>
      <c r="Q312" s="86">
        <v>20</v>
      </c>
      <c r="R312" s="86">
        <v>20</v>
      </c>
      <c r="S312" s="86">
        <v>282.49915036539318</v>
      </c>
      <c r="T312" s="87">
        <f t="shared" si="72"/>
        <v>141.24957518269659</v>
      </c>
      <c r="U312" s="86">
        <f t="shared" si="73"/>
        <v>279.67415886173922</v>
      </c>
      <c r="V312" s="88">
        <f t="shared" si="74"/>
        <v>138.42458367904263</v>
      </c>
      <c r="W312" s="86">
        <f t="shared" si="75"/>
        <v>2</v>
      </c>
      <c r="X312" s="88">
        <f t="shared" si="76"/>
        <v>110.73966694323411</v>
      </c>
      <c r="Y312" s="86">
        <f t="shared" si="77"/>
        <v>1.4</v>
      </c>
      <c r="Z312" s="86">
        <f t="shared" si="78"/>
        <v>61.313868613138695</v>
      </c>
      <c r="AA312" s="86">
        <f t="shared" si="79"/>
        <v>0.77514605586086893</v>
      </c>
      <c r="AB312" s="88">
        <f t="shared" si="80"/>
        <v>60.000000000000014</v>
      </c>
      <c r="AC312" s="87">
        <f t="shared" si="81"/>
        <v>1.0000000000000002</v>
      </c>
      <c r="AD312" s="89">
        <f t="shared" si="82"/>
        <v>2.8249915036539317</v>
      </c>
      <c r="AE312" s="32"/>
      <c r="AF312" s="32"/>
      <c r="AG312" s="82">
        <v>-1</v>
      </c>
      <c r="AH312" s="82">
        <f t="shared" si="68"/>
        <v>2</v>
      </c>
      <c r="AI312" s="33"/>
      <c r="AJ312" s="33"/>
      <c r="AK312" s="33"/>
      <c r="AL312" s="33"/>
      <c r="AM312" s="33"/>
      <c r="AN312" s="33"/>
      <c r="AO312" s="33"/>
      <c r="AP312" s="33"/>
      <c r="AQ312" s="33"/>
      <c r="AR312" s="33"/>
      <c r="AS312" s="33"/>
      <c r="AT312" s="33"/>
      <c r="AU312" s="33"/>
      <c r="AV312" s="33"/>
      <c r="AW312" s="33"/>
      <c r="AX312" s="33"/>
      <c r="AY312" s="33"/>
      <c r="AZ312" s="33"/>
      <c r="BA312" s="33"/>
    </row>
    <row r="313" spans="1:54" ht="23.25" hidden="1" customHeight="1" x14ac:dyDescent="0.25">
      <c r="A313" s="86">
        <v>312</v>
      </c>
      <c r="B313" s="86" t="s">
        <v>130</v>
      </c>
      <c r="C313" s="86" t="s">
        <v>134</v>
      </c>
      <c r="D313" s="86" t="s">
        <v>26</v>
      </c>
      <c r="E313" s="86" t="s">
        <v>272</v>
      </c>
      <c r="F313" s="92">
        <v>0.03</v>
      </c>
      <c r="G313" s="93">
        <v>100</v>
      </c>
      <c r="H313" s="93">
        <f t="shared" si="69"/>
        <v>6</v>
      </c>
      <c r="I313" s="93">
        <f t="shared" si="71"/>
        <v>60</v>
      </c>
      <c r="J313" s="94">
        <v>0.9</v>
      </c>
      <c r="K313" s="94">
        <v>0.01</v>
      </c>
      <c r="L313" s="95">
        <v>0.8</v>
      </c>
      <c r="M313" s="86">
        <f t="shared" si="70"/>
        <v>5</v>
      </c>
      <c r="N313" s="86">
        <f t="shared" si="83"/>
        <v>5</v>
      </c>
      <c r="O313" s="86">
        <f t="shared" si="84"/>
        <v>7</v>
      </c>
      <c r="P313" s="95">
        <v>0.7</v>
      </c>
      <c r="Q313" s="86">
        <v>20</v>
      </c>
      <c r="R313" s="86">
        <v>20</v>
      </c>
      <c r="S313" s="86">
        <v>211.61232977966179</v>
      </c>
      <c r="T313" s="87">
        <f t="shared" si="72"/>
        <v>21.161232977966176</v>
      </c>
      <c r="U313" s="86">
        <f t="shared" si="73"/>
        <v>209.49620648186516</v>
      </c>
      <c r="V313" s="88">
        <f t="shared" si="74"/>
        <v>188.33497350389899</v>
      </c>
      <c r="W313" s="86">
        <f t="shared" si="75"/>
        <v>2</v>
      </c>
      <c r="X313" s="88">
        <f t="shared" si="76"/>
        <v>150.66797880311921</v>
      </c>
      <c r="Y313" s="86">
        <f t="shared" si="77"/>
        <v>1.4</v>
      </c>
      <c r="Z313" s="86">
        <f t="shared" si="78"/>
        <v>83.421206795547761</v>
      </c>
      <c r="AA313" s="86">
        <f t="shared" si="79"/>
        <v>0.77514605586086893</v>
      </c>
      <c r="AB313" s="88">
        <f t="shared" si="80"/>
        <v>60.03514938488577</v>
      </c>
      <c r="AC313" s="87">
        <f t="shared" si="81"/>
        <v>1.0005858230814295</v>
      </c>
      <c r="AD313" s="89">
        <f t="shared" si="82"/>
        <v>2.116123297796618</v>
      </c>
      <c r="AE313" s="32"/>
      <c r="AF313" s="32"/>
      <c r="AG313" s="82">
        <v>0</v>
      </c>
      <c r="AH313" s="82">
        <f t="shared" si="68"/>
        <v>2</v>
      </c>
      <c r="AI313" s="33"/>
      <c r="AJ313" s="33"/>
      <c r="AK313" s="33"/>
      <c r="AL313" s="33"/>
      <c r="AM313" s="33"/>
      <c r="AN313" s="33"/>
      <c r="AO313" s="33"/>
      <c r="AP313" s="33"/>
      <c r="AQ313" s="33"/>
      <c r="AR313" s="33"/>
      <c r="AS313" s="33"/>
      <c r="AT313" s="33"/>
      <c r="AU313" s="33"/>
      <c r="AV313" s="33"/>
      <c r="AW313" s="33"/>
      <c r="AX313" s="33"/>
      <c r="AY313" s="33"/>
      <c r="AZ313" s="33"/>
      <c r="BA313" s="33"/>
    </row>
    <row r="314" spans="1:54" ht="23.25" hidden="1" customHeight="1" x14ac:dyDescent="0.25">
      <c r="A314" s="86">
        <v>313</v>
      </c>
      <c r="B314" s="86" t="s">
        <v>130</v>
      </c>
      <c r="C314" s="86" t="s">
        <v>135</v>
      </c>
      <c r="D314" s="86" t="s">
        <v>28</v>
      </c>
      <c r="E314" s="86" t="s">
        <v>272</v>
      </c>
      <c r="F314" s="92">
        <v>0.03</v>
      </c>
      <c r="G314" s="93">
        <v>100</v>
      </c>
      <c r="H314" s="93">
        <f t="shared" si="69"/>
        <v>6</v>
      </c>
      <c r="I314" s="93">
        <f t="shared" si="71"/>
        <v>60</v>
      </c>
      <c r="J314" s="94">
        <v>0.9</v>
      </c>
      <c r="K314" s="94">
        <v>0.01</v>
      </c>
      <c r="L314" s="95">
        <v>0.8</v>
      </c>
      <c r="M314" s="86">
        <f t="shared" si="70"/>
        <v>5</v>
      </c>
      <c r="N314" s="86">
        <f t="shared" si="83"/>
        <v>5</v>
      </c>
      <c r="O314" s="86">
        <f t="shared" si="84"/>
        <v>7</v>
      </c>
      <c r="P314" s="95">
        <v>0.7</v>
      </c>
      <c r="Q314" s="86">
        <v>20</v>
      </c>
      <c r="R314" s="86">
        <v>20</v>
      </c>
      <c r="S314" s="86">
        <v>211.61232977966179</v>
      </c>
      <c r="T314" s="87">
        <f t="shared" si="72"/>
        <v>21.161232977966176</v>
      </c>
      <c r="U314" s="86">
        <f t="shared" si="73"/>
        <v>209.49620648186516</v>
      </c>
      <c r="V314" s="88">
        <f t="shared" si="74"/>
        <v>188.33497350389899</v>
      </c>
      <c r="W314" s="86">
        <f t="shared" si="75"/>
        <v>2</v>
      </c>
      <c r="X314" s="88">
        <f t="shared" si="76"/>
        <v>150.66797880311921</v>
      </c>
      <c r="Y314" s="86">
        <f t="shared" si="77"/>
        <v>1.4</v>
      </c>
      <c r="Z314" s="86">
        <f t="shared" si="78"/>
        <v>83.421206795547761</v>
      </c>
      <c r="AA314" s="86">
        <f t="shared" si="79"/>
        <v>0.77514605586086893</v>
      </c>
      <c r="AB314" s="88">
        <f t="shared" si="80"/>
        <v>60.03514938488577</v>
      </c>
      <c r="AC314" s="87">
        <f t="shared" si="81"/>
        <v>1.0005858230814295</v>
      </c>
      <c r="AD314" s="89">
        <f t="shared" si="82"/>
        <v>2.116123297796618</v>
      </c>
      <c r="AE314" s="32"/>
      <c r="AF314" s="32"/>
      <c r="AG314" s="82">
        <v>0</v>
      </c>
      <c r="AH314" s="82">
        <f t="shared" si="68"/>
        <v>2</v>
      </c>
      <c r="AI314" s="33"/>
      <c r="AJ314" s="33"/>
      <c r="AK314" s="33"/>
      <c r="AL314" s="33"/>
      <c r="AM314" s="33"/>
      <c r="AN314" s="33"/>
      <c r="AO314" s="33"/>
      <c r="AP314" s="33"/>
      <c r="AQ314" s="33"/>
      <c r="AR314" s="33"/>
      <c r="AS314" s="33"/>
      <c r="AT314" s="33"/>
      <c r="AU314" s="33"/>
      <c r="AV314" s="33"/>
      <c r="AW314" s="33"/>
      <c r="AX314" s="33"/>
      <c r="AY314" s="33"/>
      <c r="AZ314" s="33"/>
      <c r="BA314" s="33"/>
    </row>
    <row r="315" spans="1:54" ht="23.25" hidden="1" customHeight="1" x14ac:dyDescent="0.25">
      <c r="A315" s="86">
        <v>314</v>
      </c>
      <c r="B315" s="86" t="s">
        <v>130</v>
      </c>
      <c r="C315" s="86" t="s">
        <v>136</v>
      </c>
      <c r="D315" s="86" t="s">
        <v>31</v>
      </c>
      <c r="E315" s="86" t="s">
        <v>272</v>
      </c>
      <c r="F315" s="92">
        <v>0.03</v>
      </c>
      <c r="G315" s="93">
        <v>100</v>
      </c>
      <c r="H315" s="93">
        <f t="shared" si="69"/>
        <v>6</v>
      </c>
      <c r="I315" s="93">
        <f t="shared" si="71"/>
        <v>60</v>
      </c>
      <c r="J315" s="94">
        <v>0.9</v>
      </c>
      <c r="K315" s="94">
        <v>0.01</v>
      </c>
      <c r="L315" s="95">
        <v>0.8</v>
      </c>
      <c r="M315" s="86">
        <f t="shared" si="70"/>
        <v>5</v>
      </c>
      <c r="N315" s="86">
        <f t="shared" si="83"/>
        <v>4</v>
      </c>
      <c r="O315" s="86">
        <f t="shared" si="84"/>
        <v>6</v>
      </c>
      <c r="P315" s="95">
        <v>0.7</v>
      </c>
      <c r="Q315" s="86">
        <v>20</v>
      </c>
      <c r="R315" s="86">
        <v>20</v>
      </c>
      <c r="S315" s="86">
        <v>245.61802828686498</v>
      </c>
      <c r="T315" s="87">
        <f t="shared" si="72"/>
        <v>24.561802828686492</v>
      </c>
      <c r="U315" s="86">
        <f t="shared" si="73"/>
        <v>243.16184800399634</v>
      </c>
      <c r="V315" s="88">
        <f t="shared" si="74"/>
        <v>218.60004517530984</v>
      </c>
      <c r="W315" s="86">
        <f t="shared" si="75"/>
        <v>2</v>
      </c>
      <c r="X315" s="88">
        <f t="shared" si="76"/>
        <v>174.88003614024788</v>
      </c>
      <c r="Y315" s="86">
        <f t="shared" si="77"/>
        <v>1.4</v>
      </c>
      <c r="Z315" s="86">
        <f t="shared" si="78"/>
        <v>96.826835902085264</v>
      </c>
      <c r="AA315" s="86">
        <f t="shared" si="79"/>
        <v>0.77514605586086893</v>
      </c>
      <c r="AB315" s="88">
        <f t="shared" si="80"/>
        <v>60.000000000000028</v>
      </c>
      <c r="AC315" s="87">
        <f t="shared" si="81"/>
        <v>1.0000000000000004</v>
      </c>
      <c r="AD315" s="89">
        <f t="shared" si="82"/>
        <v>2.4561802828686496</v>
      </c>
      <c r="AE315" s="32"/>
      <c r="AF315" s="32"/>
      <c r="AG315" s="82">
        <v>1</v>
      </c>
      <c r="AH315" s="82">
        <f t="shared" ref="AH315:AH370" si="85">$K$385</f>
        <v>2</v>
      </c>
      <c r="AI315" s="33"/>
      <c r="AJ315" s="33"/>
      <c r="AK315" s="33"/>
      <c r="AL315" s="33"/>
      <c r="AM315" s="33"/>
      <c r="AN315" s="33"/>
      <c r="AO315" s="33"/>
      <c r="AP315" s="33"/>
      <c r="AQ315" s="33"/>
      <c r="AR315" s="33"/>
      <c r="AS315" s="33"/>
      <c r="AT315" s="33"/>
      <c r="AU315" s="33"/>
      <c r="AV315" s="33"/>
      <c r="AW315" s="33"/>
      <c r="AX315" s="33"/>
      <c r="AY315" s="33"/>
      <c r="AZ315" s="33"/>
      <c r="BA315" s="33"/>
    </row>
    <row r="316" spans="1:54" ht="23.25" hidden="1" customHeight="1" x14ac:dyDescent="0.25">
      <c r="A316" s="86">
        <v>315</v>
      </c>
      <c r="B316" s="86" t="s">
        <v>130</v>
      </c>
      <c r="C316" s="86" t="s">
        <v>259</v>
      </c>
      <c r="D316" s="86" t="s">
        <v>235</v>
      </c>
      <c r="E316" s="86" t="s">
        <v>272</v>
      </c>
      <c r="F316" s="92">
        <v>0.03</v>
      </c>
      <c r="G316" s="93">
        <v>100</v>
      </c>
      <c r="H316" s="93">
        <f t="shared" ref="H316:H371" si="86">$G$385</f>
        <v>6</v>
      </c>
      <c r="I316" s="93">
        <f t="shared" si="71"/>
        <v>60</v>
      </c>
      <c r="J316" s="94">
        <v>0.1</v>
      </c>
      <c r="K316" s="94">
        <v>0.01</v>
      </c>
      <c r="L316" s="95">
        <v>0.8</v>
      </c>
      <c r="M316" s="86">
        <f t="shared" ref="M316:M371" si="87">$H$385</f>
        <v>5</v>
      </c>
      <c r="N316" s="86">
        <f t="shared" si="83"/>
        <v>6</v>
      </c>
      <c r="O316" s="86">
        <f t="shared" si="84"/>
        <v>8</v>
      </c>
      <c r="P316" s="95">
        <v>0.7</v>
      </c>
      <c r="Q316" s="86">
        <v>20</v>
      </c>
      <c r="R316" s="86">
        <v>20</v>
      </c>
      <c r="S316" s="86">
        <v>590.23242963052746</v>
      </c>
      <c r="T316" s="87">
        <f t="shared" si="72"/>
        <v>531.20918666747468</v>
      </c>
      <c r="U316" s="86">
        <f t="shared" si="73"/>
        <v>584.33010533422214</v>
      </c>
      <c r="V316" s="88">
        <f t="shared" si="74"/>
        <v>53.120918666747457</v>
      </c>
      <c r="W316" s="86">
        <f t="shared" si="75"/>
        <v>2</v>
      </c>
      <c r="X316" s="88">
        <f t="shared" si="76"/>
        <v>42.496734933397967</v>
      </c>
      <c r="Y316" s="86">
        <f t="shared" si="77"/>
        <v>1.4</v>
      </c>
      <c r="Z316" s="86">
        <f t="shared" si="78"/>
        <v>23.529411764705888</v>
      </c>
      <c r="AA316" s="86">
        <f t="shared" si="79"/>
        <v>0.77514605586086893</v>
      </c>
      <c r="AB316" s="88">
        <f t="shared" si="80"/>
        <v>60.000000000000014</v>
      </c>
      <c r="AC316" s="87">
        <f t="shared" si="81"/>
        <v>1.0000000000000002</v>
      </c>
      <c r="AD316" s="89">
        <f t="shared" si="82"/>
        <v>5.9023242963052747</v>
      </c>
      <c r="AE316" s="32"/>
      <c r="AF316" s="32"/>
      <c r="AG316" s="82">
        <v>-1</v>
      </c>
      <c r="AH316" s="82">
        <f t="shared" si="85"/>
        <v>2</v>
      </c>
      <c r="AI316" s="33"/>
      <c r="AJ316" s="33"/>
      <c r="AK316" s="33"/>
      <c r="AL316" s="33"/>
      <c r="AM316" s="33"/>
      <c r="AN316" s="33"/>
      <c r="AO316" s="33"/>
      <c r="AP316" s="33"/>
      <c r="AQ316" s="33"/>
      <c r="AR316" s="33"/>
      <c r="AS316" s="33"/>
      <c r="AT316" s="33"/>
      <c r="AU316" s="33"/>
      <c r="AV316" s="33"/>
      <c r="AW316" s="33"/>
      <c r="AX316" s="33"/>
      <c r="AY316" s="33"/>
      <c r="AZ316" s="33"/>
      <c r="BA316" s="33"/>
    </row>
    <row r="317" spans="1:54" ht="23.25" hidden="1" customHeight="1" x14ac:dyDescent="0.25">
      <c r="A317" s="86">
        <v>316</v>
      </c>
      <c r="B317" s="86" t="s">
        <v>130</v>
      </c>
      <c r="C317" s="86" t="s">
        <v>137</v>
      </c>
      <c r="D317" s="86" t="s">
        <v>34</v>
      </c>
      <c r="E317" s="86" t="s">
        <v>272</v>
      </c>
      <c r="F317" s="92">
        <v>0.03</v>
      </c>
      <c r="G317" s="93">
        <v>100</v>
      </c>
      <c r="H317" s="93">
        <f t="shared" si="86"/>
        <v>6</v>
      </c>
      <c r="I317" s="93">
        <f t="shared" si="71"/>
        <v>60</v>
      </c>
      <c r="J317" s="94">
        <v>0.5</v>
      </c>
      <c r="K317" s="94">
        <v>0.01</v>
      </c>
      <c r="L317" s="95">
        <v>0.8</v>
      </c>
      <c r="M317" s="86">
        <f t="shared" si="87"/>
        <v>5</v>
      </c>
      <c r="N317" s="86">
        <f t="shared" si="83"/>
        <v>6</v>
      </c>
      <c r="O317" s="86">
        <f t="shared" si="84"/>
        <v>8</v>
      </c>
      <c r="P317" s="95">
        <v>0.7</v>
      </c>
      <c r="Q317" s="86">
        <v>20</v>
      </c>
      <c r="R317" s="86">
        <v>20</v>
      </c>
      <c r="S317" s="86">
        <v>282.49915036539318</v>
      </c>
      <c r="T317" s="87">
        <f t="shared" si="72"/>
        <v>141.24957518269659</v>
      </c>
      <c r="U317" s="86">
        <f t="shared" si="73"/>
        <v>279.67415886173922</v>
      </c>
      <c r="V317" s="88">
        <f t="shared" si="74"/>
        <v>138.42458367904263</v>
      </c>
      <c r="W317" s="86">
        <f t="shared" si="75"/>
        <v>2</v>
      </c>
      <c r="X317" s="88">
        <f t="shared" si="76"/>
        <v>110.73966694323411</v>
      </c>
      <c r="Y317" s="86">
        <f t="shared" si="77"/>
        <v>1.4</v>
      </c>
      <c r="Z317" s="86">
        <f t="shared" si="78"/>
        <v>61.313868613138695</v>
      </c>
      <c r="AA317" s="86">
        <f t="shared" si="79"/>
        <v>0.77514605586086893</v>
      </c>
      <c r="AB317" s="88">
        <f t="shared" si="80"/>
        <v>60.000000000000014</v>
      </c>
      <c r="AC317" s="87">
        <f t="shared" si="81"/>
        <v>1.0000000000000002</v>
      </c>
      <c r="AD317" s="89">
        <f t="shared" si="82"/>
        <v>2.8249915036539317</v>
      </c>
      <c r="AE317" s="32"/>
      <c r="AF317" s="32"/>
      <c r="AG317" s="82">
        <v>-1</v>
      </c>
      <c r="AH317" s="82">
        <f t="shared" si="85"/>
        <v>2</v>
      </c>
      <c r="AI317" s="33"/>
      <c r="AJ317" s="33"/>
      <c r="AK317" s="33"/>
      <c r="AL317" s="33"/>
      <c r="AM317" s="33"/>
      <c r="AN317" s="33"/>
      <c r="AO317" s="33"/>
      <c r="AP317" s="33"/>
      <c r="AQ317" s="33"/>
      <c r="AR317" s="33"/>
      <c r="AS317" s="33"/>
      <c r="AT317" s="33"/>
      <c r="AU317" s="33"/>
      <c r="AV317" s="33"/>
      <c r="AW317" s="33"/>
      <c r="AX317" s="33"/>
      <c r="AY317" s="33"/>
      <c r="AZ317" s="33"/>
      <c r="BA317" s="33"/>
    </row>
    <row r="318" spans="1:54" ht="23.25" hidden="1" customHeight="1" x14ac:dyDescent="0.25">
      <c r="A318" s="86">
        <v>317</v>
      </c>
      <c r="B318" s="86" t="s">
        <v>130</v>
      </c>
      <c r="C318" s="86" t="s">
        <v>138</v>
      </c>
      <c r="D318" s="86" t="s">
        <v>40</v>
      </c>
      <c r="E318" s="86" t="s">
        <v>272</v>
      </c>
      <c r="F318" s="92">
        <v>0.03</v>
      </c>
      <c r="G318" s="93">
        <v>100</v>
      </c>
      <c r="H318" s="93">
        <f t="shared" si="86"/>
        <v>6</v>
      </c>
      <c r="I318" s="93">
        <f t="shared" si="71"/>
        <v>60</v>
      </c>
      <c r="J318" s="94">
        <v>0.9</v>
      </c>
      <c r="K318" s="94">
        <v>0.01</v>
      </c>
      <c r="L318" s="95">
        <v>0.8</v>
      </c>
      <c r="M318" s="86">
        <f t="shared" si="87"/>
        <v>5</v>
      </c>
      <c r="N318" s="86">
        <f t="shared" si="83"/>
        <v>4</v>
      </c>
      <c r="O318" s="86">
        <f t="shared" si="84"/>
        <v>6</v>
      </c>
      <c r="P318" s="95">
        <v>0.7</v>
      </c>
      <c r="Q318" s="86">
        <v>20</v>
      </c>
      <c r="R318" s="86">
        <v>10</v>
      </c>
      <c r="S318" s="86">
        <v>242.9665270269445</v>
      </c>
      <c r="T318" s="87">
        <f t="shared" si="72"/>
        <v>24.296652702694445</v>
      </c>
      <c r="U318" s="86">
        <f t="shared" si="73"/>
        <v>240.53686175667505</v>
      </c>
      <c r="V318" s="88">
        <f t="shared" si="74"/>
        <v>216.24020905398061</v>
      </c>
      <c r="W318" s="86">
        <f t="shared" si="75"/>
        <v>2</v>
      </c>
      <c r="X318" s="88">
        <f t="shared" si="76"/>
        <v>172.9921672431845</v>
      </c>
      <c r="Y318" s="86">
        <f t="shared" si="77"/>
        <v>1.4</v>
      </c>
      <c r="Z318" s="86">
        <f t="shared" si="78"/>
        <v>95.78156866669876</v>
      </c>
      <c r="AA318" s="86">
        <f t="shared" si="79"/>
        <v>1.0417314808554152</v>
      </c>
      <c r="AB318" s="88">
        <f t="shared" si="80"/>
        <v>60.000000000000014</v>
      </c>
      <c r="AC318" s="87">
        <f t="shared" si="81"/>
        <v>1.0000000000000002</v>
      </c>
      <c r="AD318" s="89">
        <f t="shared" si="82"/>
        <v>2.429665270269445</v>
      </c>
      <c r="AE318" s="32"/>
      <c r="AF318" s="32"/>
      <c r="AG318" s="82">
        <v>1</v>
      </c>
      <c r="AH318" s="82">
        <f t="shared" si="85"/>
        <v>2</v>
      </c>
      <c r="AI318" s="33"/>
      <c r="AJ318" s="33"/>
      <c r="AK318" s="33"/>
      <c r="AL318" s="33"/>
      <c r="AM318" s="33"/>
      <c r="AN318" s="33"/>
      <c r="AO318" s="33"/>
      <c r="AP318" s="33"/>
      <c r="AQ318" s="33"/>
      <c r="AR318" s="33"/>
      <c r="AS318" s="33"/>
      <c r="AT318" s="33"/>
      <c r="AU318" s="33"/>
      <c r="AV318" s="33"/>
      <c r="AW318" s="33"/>
      <c r="AX318" s="33"/>
      <c r="AY318" s="33"/>
      <c r="AZ318" s="33"/>
      <c r="BA318" s="33"/>
    </row>
    <row r="319" spans="1:54" ht="23.25" hidden="1" customHeight="1" x14ac:dyDescent="0.25">
      <c r="A319" s="86">
        <v>318</v>
      </c>
      <c r="B319" s="86" t="s">
        <v>130</v>
      </c>
      <c r="C319" s="86" t="s">
        <v>139</v>
      </c>
      <c r="D319" s="86" t="s">
        <v>43</v>
      </c>
      <c r="E319" s="86" t="s">
        <v>272</v>
      </c>
      <c r="F319" s="92">
        <v>0.03</v>
      </c>
      <c r="G319" s="93">
        <v>100</v>
      </c>
      <c r="H319" s="93">
        <f t="shared" si="86"/>
        <v>6</v>
      </c>
      <c r="I319" s="93">
        <f t="shared" si="71"/>
        <v>60</v>
      </c>
      <c r="J319" s="94">
        <v>0.5</v>
      </c>
      <c r="K319" s="94">
        <v>0.01</v>
      </c>
      <c r="L319" s="95">
        <v>0.8</v>
      </c>
      <c r="M319" s="86">
        <f t="shared" si="87"/>
        <v>5</v>
      </c>
      <c r="N319" s="86">
        <f t="shared" si="83"/>
        <v>4</v>
      </c>
      <c r="O319" s="86">
        <f t="shared" si="84"/>
        <v>6</v>
      </c>
      <c r="P319" s="95">
        <v>0.7</v>
      </c>
      <c r="Q319" s="86">
        <v>20</v>
      </c>
      <c r="R319" s="86">
        <v>20</v>
      </c>
      <c r="S319" s="86">
        <v>355.06773945008121</v>
      </c>
      <c r="T319" s="87">
        <f t="shared" si="72"/>
        <v>177.5338697250406</v>
      </c>
      <c r="U319" s="86">
        <f t="shared" si="73"/>
        <v>351.51706205558037</v>
      </c>
      <c r="V319" s="88">
        <f t="shared" si="74"/>
        <v>173.98319233053977</v>
      </c>
      <c r="W319" s="86">
        <f t="shared" si="75"/>
        <v>2</v>
      </c>
      <c r="X319" s="88">
        <f t="shared" si="76"/>
        <v>139.18655386443183</v>
      </c>
      <c r="Y319" s="86">
        <f t="shared" si="77"/>
        <v>1.4</v>
      </c>
      <c r="Z319" s="86">
        <f t="shared" si="78"/>
        <v>77.064220183486228</v>
      </c>
      <c r="AA319" s="86">
        <f t="shared" si="79"/>
        <v>0.77514605586086893</v>
      </c>
      <c r="AB319" s="88">
        <f t="shared" si="80"/>
        <v>59.999999999999986</v>
      </c>
      <c r="AC319" s="87">
        <f t="shared" si="81"/>
        <v>0.99999999999999978</v>
      </c>
      <c r="AD319" s="89">
        <f t="shared" si="82"/>
        <v>3.5506773945008119</v>
      </c>
      <c r="AE319" s="32"/>
      <c r="AF319" s="32"/>
      <c r="AG319" s="82">
        <v>1</v>
      </c>
      <c r="AH319" s="82">
        <f t="shared" si="85"/>
        <v>2</v>
      </c>
      <c r="AI319" s="33"/>
      <c r="AJ319" s="33"/>
      <c r="AK319" s="33"/>
      <c r="AL319" s="33"/>
      <c r="AM319" s="33"/>
      <c r="AN319" s="33"/>
      <c r="AO319" s="33"/>
      <c r="AP319" s="33"/>
      <c r="AQ319" s="33"/>
      <c r="AR319" s="33"/>
      <c r="AS319" s="33"/>
      <c r="AT319" s="33"/>
      <c r="AU319" s="33"/>
      <c r="AV319" s="33"/>
      <c r="AW319" s="33"/>
      <c r="AX319" s="33"/>
      <c r="AY319" s="33"/>
      <c r="AZ319" s="33"/>
      <c r="BA319" s="33"/>
    </row>
    <row r="320" spans="1:54" ht="23.25" hidden="1" customHeight="1" x14ac:dyDescent="0.25">
      <c r="A320" s="86">
        <v>319</v>
      </c>
      <c r="B320" s="86" t="s">
        <v>130</v>
      </c>
      <c r="C320" s="86" t="s">
        <v>140</v>
      </c>
      <c r="D320" s="86" t="s">
        <v>46</v>
      </c>
      <c r="E320" s="86" t="s">
        <v>272</v>
      </c>
      <c r="F320" s="92">
        <v>0.03</v>
      </c>
      <c r="G320" s="93">
        <v>100</v>
      </c>
      <c r="H320" s="93">
        <f t="shared" si="86"/>
        <v>6</v>
      </c>
      <c r="I320" s="93">
        <f t="shared" si="71"/>
        <v>60</v>
      </c>
      <c r="J320" s="94">
        <v>0.5</v>
      </c>
      <c r="K320" s="94">
        <v>0.01</v>
      </c>
      <c r="L320" s="95">
        <v>0.8</v>
      </c>
      <c r="M320" s="86">
        <f t="shared" si="87"/>
        <v>5</v>
      </c>
      <c r="N320" s="86">
        <f t="shared" si="83"/>
        <v>6</v>
      </c>
      <c r="O320" s="86">
        <f t="shared" si="84"/>
        <v>8</v>
      </c>
      <c r="P320" s="95">
        <v>0.7</v>
      </c>
      <c r="Q320" s="86">
        <v>20</v>
      </c>
      <c r="R320" s="86">
        <v>20</v>
      </c>
      <c r="S320" s="86">
        <v>282.49915036539318</v>
      </c>
      <c r="T320" s="87">
        <f t="shared" si="72"/>
        <v>141.24957518269659</v>
      </c>
      <c r="U320" s="86">
        <f t="shared" si="73"/>
        <v>279.67415886173922</v>
      </c>
      <c r="V320" s="88">
        <f t="shared" si="74"/>
        <v>138.42458367904263</v>
      </c>
      <c r="W320" s="86">
        <f t="shared" si="75"/>
        <v>2</v>
      </c>
      <c r="X320" s="88">
        <f t="shared" si="76"/>
        <v>110.73966694323411</v>
      </c>
      <c r="Y320" s="86">
        <f t="shared" si="77"/>
        <v>1.4</v>
      </c>
      <c r="Z320" s="86">
        <f t="shared" si="78"/>
        <v>61.313868613138695</v>
      </c>
      <c r="AA320" s="86">
        <f t="shared" si="79"/>
        <v>0.77514605586086893</v>
      </c>
      <c r="AB320" s="88">
        <f t="shared" si="80"/>
        <v>60.000000000000014</v>
      </c>
      <c r="AC320" s="87">
        <f t="shared" si="81"/>
        <v>1.0000000000000002</v>
      </c>
      <c r="AD320" s="89">
        <f t="shared" si="82"/>
        <v>2.8249915036539317</v>
      </c>
      <c r="AE320" s="32"/>
      <c r="AF320" s="32"/>
      <c r="AG320" s="82">
        <v>-1</v>
      </c>
      <c r="AH320" s="82">
        <f t="shared" si="85"/>
        <v>2</v>
      </c>
      <c r="AI320" s="33"/>
      <c r="AJ320" s="33"/>
      <c r="AK320" s="33"/>
      <c r="AL320" s="33"/>
      <c r="AM320" s="33"/>
      <c r="AN320" s="33"/>
      <c r="AO320" s="33"/>
      <c r="AP320" s="33"/>
      <c r="AQ320" s="33"/>
      <c r="AR320" s="33"/>
      <c r="AS320" s="33"/>
      <c r="AT320" s="33"/>
      <c r="AU320" s="33"/>
      <c r="AV320" s="33"/>
      <c r="AW320" s="33"/>
      <c r="AX320" s="33"/>
      <c r="AY320" s="33"/>
      <c r="AZ320" s="33"/>
      <c r="BA320" s="33"/>
    </row>
    <row r="321" spans="1:54" ht="23.25" hidden="1" customHeight="1" x14ac:dyDescent="0.25">
      <c r="A321" s="86">
        <v>320</v>
      </c>
      <c r="B321" s="86" t="s">
        <v>141</v>
      </c>
      <c r="C321" s="86" t="s">
        <v>143</v>
      </c>
      <c r="D321" s="86" t="s">
        <v>16</v>
      </c>
      <c r="E321" s="86" t="s">
        <v>272</v>
      </c>
      <c r="F321" s="92">
        <v>0.03</v>
      </c>
      <c r="G321" s="93">
        <v>100</v>
      </c>
      <c r="H321" s="93">
        <f t="shared" si="86"/>
        <v>6</v>
      </c>
      <c r="I321" s="93">
        <f t="shared" si="71"/>
        <v>60</v>
      </c>
      <c r="J321" s="94">
        <v>0.8</v>
      </c>
      <c r="K321" s="94">
        <v>0.01</v>
      </c>
      <c r="L321" s="95">
        <v>0.8</v>
      </c>
      <c r="M321" s="86">
        <f t="shared" si="87"/>
        <v>5</v>
      </c>
      <c r="N321" s="86">
        <f t="shared" si="83"/>
        <v>4</v>
      </c>
      <c r="O321" s="86">
        <f t="shared" si="84"/>
        <v>6</v>
      </c>
      <c r="P321" s="95">
        <v>0.7</v>
      </c>
      <c r="Q321" s="86">
        <v>20</v>
      </c>
      <c r="R321" s="86">
        <v>20</v>
      </c>
      <c r="S321" s="86">
        <v>266.12640982358721</v>
      </c>
      <c r="T321" s="87">
        <f t="shared" si="72"/>
        <v>53.225281964717432</v>
      </c>
      <c r="U321" s="86">
        <f t="shared" si="73"/>
        <v>263.46514572535136</v>
      </c>
      <c r="V321" s="88">
        <f t="shared" si="74"/>
        <v>210.23986376063394</v>
      </c>
      <c r="W321" s="86">
        <f t="shared" si="75"/>
        <v>2</v>
      </c>
      <c r="X321" s="88">
        <f t="shared" si="76"/>
        <v>168.19189100850716</v>
      </c>
      <c r="Y321" s="86">
        <f t="shared" si="77"/>
        <v>1.4</v>
      </c>
      <c r="Z321" s="86">
        <f t="shared" si="78"/>
        <v>93.123772102161055</v>
      </c>
      <c r="AA321" s="86">
        <f t="shared" si="79"/>
        <v>0.77514605586086893</v>
      </c>
      <c r="AB321" s="88">
        <f t="shared" si="80"/>
        <v>59.999999999999972</v>
      </c>
      <c r="AC321" s="87">
        <f t="shared" si="81"/>
        <v>0.99999999999999956</v>
      </c>
      <c r="AD321" s="89">
        <f t="shared" si="82"/>
        <v>2.661264098235872</v>
      </c>
      <c r="AE321" s="32"/>
      <c r="AF321" s="32"/>
      <c r="AG321" s="82">
        <v>1</v>
      </c>
      <c r="AH321" s="82">
        <f t="shared" si="85"/>
        <v>2</v>
      </c>
      <c r="AI321" s="33"/>
      <c r="AJ321" s="33"/>
      <c r="AK321" s="33"/>
      <c r="AL321" s="33"/>
      <c r="AM321" s="33"/>
      <c r="AN321" s="33"/>
      <c r="AO321" s="33"/>
      <c r="AP321" s="33"/>
      <c r="AQ321" s="33"/>
      <c r="AR321" s="33"/>
      <c r="AS321" s="33"/>
      <c r="AT321" s="33"/>
      <c r="AU321" s="33"/>
      <c r="AV321" s="33"/>
      <c r="AW321" s="33"/>
      <c r="AX321" s="33"/>
      <c r="AY321" s="33"/>
      <c r="AZ321" s="33"/>
      <c r="BA321" s="33"/>
    </row>
    <row r="322" spans="1:54" ht="23.25" hidden="1" customHeight="1" x14ac:dyDescent="0.25">
      <c r="A322" s="86">
        <v>321</v>
      </c>
      <c r="B322" s="86" t="s">
        <v>141</v>
      </c>
      <c r="C322" s="86" t="s">
        <v>144</v>
      </c>
      <c r="D322" s="86" t="s">
        <v>18</v>
      </c>
      <c r="E322" s="86" t="s">
        <v>272</v>
      </c>
      <c r="F322" s="92">
        <v>0.03</v>
      </c>
      <c r="G322" s="93">
        <v>100</v>
      </c>
      <c r="H322" s="93">
        <f t="shared" si="86"/>
        <v>6</v>
      </c>
      <c r="I322" s="93">
        <f t="shared" ref="I322:I371" si="88">G322*(H322/10)</f>
        <v>60</v>
      </c>
      <c r="J322" s="94">
        <v>0.5</v>
      </c>
      <c r="K322" s="94">
        <v>0.01</v>
      </c>
      <c r="L322" s="95">
        <v>0.8</v>
      </c>
      <c r="M322" s="86">
        <f t="shared" si="87"/>
        <v>5</v>
      </c>
      <c r="N322" s="86">
        <f t="shared" si="83"/>
        <v>6</v>
      </c>
      <c r="O322" s="86">
        <f t="shared" si="84"/>
        <v>8</v>
      </c>
      <c r="P322" s="95">
        <v>0.7</v>
      </c>
      <c r="Q322" s="86">
        <v>20</v>
      </c>
      <c r="R322" s="86">
        <v>20</v>
      </c>
      <c r="S322" s="86">
        <v>282.49915036539318</v>
      </c>
      <c r="T322" s="87">
        <f t="shared" ref="T322:T371" si="89">S322*(1-J322)</f>
        <v>141.24957518269659</v>
      </c>
      <c r="U322" s="86">
        <f t="shared" ref="U322:U371" si="90">S322*(1-K322)</f>
        <v>279.67415886173922</v>
      </c>
      <c r="V322" s="88">
        <f t="shared" ref="V322:V371" si="91">U322-T322</f>
        <v>138.42458367904263</v>
      </c>
      <c r="W322" s="86">
        <f t="shared" ref="W322:W371" si="92">O322-N322</f>
        <v>2</v>
      </c>
      <c r="X322" s="88">
        <f t="shared" ref="X322:X371" si="93">V322*L322</f>
        <v>110.73966694323411</v>
      </c>
      <c r="Y322" s="86">
        <f t="shared" ref="Y322:Y371" si="94">W322*P322</f>
        <v>1.4</v>
      </c>
      <c r="Z322" s="86">
        <f t="shared" ref="Z322:Z371" si="95">(X322/(1+F322)^Q322)</f>
        <v>61.313868613138695</v>
      </c>
      <c r="AA322" s="86">
        <f t="shared" ref="AA322:AA371" si="96">(Y322/(1+F322)^R322)</f>
        <v>0.77514605586086893</v>
      </c>
      <c r="AB322" s="88">
        <f t="shared" ref="AB322:AB371" si="97">((AA322/10)*T322)+((O322/10)*Z322)</f>
        <v>60.000000000000014</v>
      </c>
      <c r="AC322" s="87">
        <f t="shared" ref="AC322:AC371" si="98">AB322/I322</f>
        <v>1.0000000000000002</v>
      </c>
      <c r="AD322" s="89">
        <f t="shared" ref="AD322:AD371" si="99">S322/100</f>
        <v>2.8249915036539317</v>
      </c>
      <c r="AE322" s="32"/>
      <c r="AF322" s="32"/>
      <c r="AG322" s="82">
        <v>-1</v>
      </c>
      <c r="AH322" s="82">
        <f t="shared" si="85"/>
        <v>2</v>
      </c>
      <c r="AI322" s="33"/>
      <c r="AJ322" s="33"/>
      <c r="AK322" s="33"/>
      <c r="AL322" s="33"/>
      <c r="AM322" s="33"/>
      <c r="AN322" s="33"/>
      <c r="AO322" s="33"/>
      <c r="AP322" s="33"/>
      <c r="AQ322" s="33"/>
      <c r="AR322" s="33"/>
      <c r="AS322" s="33"/>
      <c r="AT322" s="33"/>
      <c r="AU322" s="33"/>
      <c r="AV322" s="33"/>
      <c r="AW322" s="33"/>
      <c r="AX322" s="33"/>
      <c r="AY322" s="33"/>
      <c r="AZ322" s="33"/>
      <c r="BA322" s="33"/>
    </row>
    <row r="323" spans="1:54" ht="23.25" hidden="1" customHeight="1" x14ac:dyDescent="0.25">
      <c r="A323" s="86">
        <v>322</v>
      </c>
      <c r="B323" s="86" t="s">
        <v>141</v>
      </c>
      <c r="C323" s="86" t="s">
        <v>145</v>
      </c>
      <c r="D323" s="86" t="s">
        <v>20</v>
      </c>
      <c r="E323" s="86" t="s">
        <v>272</v>
      </c>
      <c r="F323" s="92">
        <v>0.03</v>
      </c>
      <c r="G323" s="93">
        <v>100</v>
      </c>
      <c r="H323" s="93">
        <f t="shared" si="86"/>
        <v>6</v>
      </c>
      <c r="I323" s="93">
        <f t="shared" si="88"/>
        <v>60</v>
      </c>
      <c r="J323" s="94">
        <v>0.5</v>
      </c>
      <c r="K323" s="94">
        <v>0.01</v>
      </c>
      <c r="L323" s="95">
        <v>0.8</v>
      </c>
      <c r="M323" s="86">
        <f t="shared" si="87"/>
        <v>5</v>
      </c>
      <c r="N323" s="86">
        <f t="shared" ref="N323:N371" si="100">M323-AG323</f>
        <v>5</v>
      </c>
      <c r="O323" s="86">
        <f t="shared" ref="O323:O370" si="101">N323+AH323</f>
        <v>7</v>
      </c>
      <c r="P323" s="95">
        <v>0.7</v>
      </c>
      <c r="Q323" s="86">
        <v>20</v>
      </c>
      <c r="R323" s="86">
        <v>20</v>
      </c>
      <c r="S323" s="86">
        <v>314.65352520373051</v>
      </c>
      <c r="T323" s="87">
        <f t="shared" si="89"/>
        <v>157.32676260186525</v>
      </c>
      <c r="U323" s="86">
        <f t="shared" si="90"/>
        <v>311.50698995169319</v>
      </c>
      <c r="V323" s="88">
        <f t="shared" si="91"/>
        <v>154.18022734982793</v>
      </c>
      <c r="W323" s="86">
        <f t="shared" si="92"/>
        <v>2</v>
      </c>
      <c r="X323" s="88">
        <f t="shared" si="93"/>
        <v>123.34418187986235</v>
      </c>
      <c r="Y323" s="86">
        <f t="shared" si="94"/>
        <v>1.4</v>
      </c>
      <c r="Z323" s="86">
        <f t="shared" si="95"/>
        <v>68.292682926829258</v>
      </c>
      <c r="AA323" s="86">
        <f t="shared" si="96"/>
        <v>0.77514605586086893</v>
      </c>
      <c r="AB323" s="88">
        <f t="shared" si="97"/>
        <v>59.999999999999993</v>
      </c>
      <c r="AC323" s="87">
        <f t="shared" si="98"/>
        <v>0.99999999999999989</v>
      </c>
      <c r="AD323" s="89">
        <f t="shared" si="99"/>
        <v>3.1465352520373049</v>
      </c>
      <c r="AE323" s="32"/>
      <c r="AF323" s="32"/>
      <c r="AG323" s="82">
        <v>0</v>
      </c>
      <c r="AH323" s="82">
        <f t="shared" si="85"/>
        <v>2</v>
      </c>
      <c r="AI323" s="33"/>
      <c r="AJ323" s="33"/>
      <c r="AK323" s="33"/>
      <c r="AL323" s="33"/>
      <c r="AM323" s="33"/>
      <c r="AN323" s="33"/>
      <c r="AO323" s="33"/>
      <c r="AP323" s="33"/>
      <c r="AQ323" s="33"/>
      <c r="AR323" s="33"/>
      <c r="AS323" s="33"/>
      <c r="AT323" s="33"/>
      <c r="AU323" s="33"/>
      <c r="AV323" s="33"/>
      <c r="AW323" s="33"/>
      <c r="AX323" s="33"/>
      <c r="AY323" s="33"/>
      <c r="AZ323" s="33"/>
      <c r="BA323" s="33"/>
    </row>
    <row r="324" spans="1:54" ht="23.25" hidden="1" customHeight="1" x14ac:dyDescent="0.25">
      <c r="A324" s="86">
        <v>323</v>
      </c>
      <c r="B324" s="86" t="s">
        <v>141</v>
      </c>
      <c r="C324" s="86" t="s">
        <v>260</v>
      </c>
      <c r="D324" s="86" t="s">
        <v>222</v>
      </c>
      <c r="E324" s="86" t="s">
        <v>272</v>
      </c>
      <c r="F324" s="92">
        <v>0.03</v>
      </c>
      <c r="G324" s="93">
        <v>100</v>
      </c>
      <c r="H324" s="93">
        <f t="shared" si="86"/>
        <v>6</v>
      </c>
      <c r="I324" s="93">
        <f t="shared" si="88"/>
        <v>60</v>
      </c>
      <c r="J324" s="94">
        <v>0.5</v>
      </c>
      <c r="K324" s="94">
        <v>0.01</v>
      </c>
      <c r="L324" s="95">
        <v>0.8</v>
      </c>
      <c r="M324" s="86">
        <f t="shared" si="87"/>
        <v>5</v>
      </c>
      <c r="N324" s="86">
        <f t="shared" si="100"/>
        <v>6</v>
      </c>
      <c r="O324" s="86">
        <f t="shared" si="101"/>
        <v>8</v>
      </c>
      <c r="P324" s="95">
        <v>0.7</v>
      </c>
      <c r="Q324" s="86">
        <v>20</v>
      </c>
      <c r="R324" s="86">
        <v>20</v>
      </c>
      <c r="S324" s="86">
        <v>282.49915036539318</v>
      </c>
      <c r="T324" s="87">
        <f t="shared" si="89"/>
        <v>141.24957518269659</v>
      </c>
      <c r="U324" s="86">
        <f t="shared" si="90"/>
        <v>279.67415886173922</v>
      </c>
      <c r="V324" s="88">
        <f t="shared" si="91"/>
        <v>138.42458367904263</v>
      </c>
      <c r="W324" s="86">
        <f t="shared" si="92"/>
        <v>2</v>
      </c>
      <c r="X324" s="88">
        <f t="shared" si="93"/>
        <v>110.73966694323411</v>
      </c>
      <c r="Y324" s="86">
        <f t="shared" si="94"/>
        <v>1.4</v>
      </c>
      <c r="Z324" s="86">
        <f t="shared" si="95"/>
        <v>61.313868613138695</v>
      </c>
      <c r="AA324" s="86">
        <f t="shared" si="96"/>
        <v>0.77514605586086893</v>
      </c>
      <c r="AB324" s="88">
        <f t="shared" si="97"/>
        <v>60.000000000000014</v>
      </c>
      <c r="AC324" s="87">
        <f t="shared" si="98"/>
        <v>1.0000000000000002</v>
      </c>
      <c r="AD324" s="89">
        <f t="shared" si="99"/>
        <v>2.8249915036539317</v>
      </c>
      <c r="AE324" s="32"/>
      <c r="AF324" s="32"/>
      <c r="AG324" s="82">
        <v>-1</v>
      </c>
      <c r="AH324" s="82">
        <f t="shared" si="85"/>
        <v>2</v>
      </c>
      <c r="AI324" s="33"/>
      <c r="AJ324" s="33"/>
      <c r="AK324" s="33"/>
      <c r="AL324" s="33"/>
      <c r="AM324" s="33"/>
      <c r="AN324" s="33"/>
      <c r="AO324" s="33"/>
      <c r="AP324" s="33"/>
      <c r="AQ324" s="33"/>
      <c r="AR324" s="33"/>
      <c r="AS324" s="33"/>
      <c r="AT324" s="33"/>
      <c r="AU324" s="33"/>
      <c r="AV324" s="33"/>
      <c r="AW324" s="33"/>
      <c r="AX324" s="33"/>
      <c r="AY324" s="33"/>
      <c r="AZ324" s="33"/>
      <c r="BA324" s="33"/>
    </row>
    <row r="325" spans="1:54" ht="23.25" hidden="1" customHeight="1" x14ac:dyDescent="0.25">
      <c r="A325" s="86">
        <v>324</v>
      </c>
      <c r="B325" s="86" t="s">
        <v>141</v>
      </c>
      <c r="C325" s="86" t="s">
        <v>293</v>
      </c>
      <c r="D325" s="86" t="s">
        <v>300</v>
      </c>
      <c r="E325" s="86" t="s">
        <v>272</v>
      </c>
      <c r="F325" s="92">
        <v>0.03</v>
      </c>
      <c r="G325" s="93">
        <v>100</v>
      </c>
      <c r="H325" s="93">
        <f t="shared" si="86"/>
        <v>6</v>
      </c>
      <c r="I325" s="93">
        <f t="shared" si="88"/>
        <v>60</v>
      </c>
      <c r="J325" s="94">
        <v>0.5</v>
      </c>
      <c r="K325" s="94">
        <v>0.01</v>
      </c>
      <c r="L325" s="95">
        <v>0.8</v>
      </c>
      <c r="M325" s="86">
        <f t="shared" si="87"/>
        <v>5</v>
      </c>
      <c r="N325" s="86">
        <f t="shared" si="100"/>
        <v>4</v>
      </c>
      <c r="O325" s="86">
        <f t="shared" si="101"/>
        <v>6</v>
      </c>
      <c r="P325" s="95">
        <v>0.7</v>
      </c>
      <c r="Q325" s="86">
        <v>20</v>
      </c>
      <c r="R325" s="86">
        <v>20</v>
      </c>
      <c r="S325" s="86">
        <v>355.06773945008121</v>
      </c>
      <c r="T325" s="87">
        <f t="shared" si="89"/>
        <v>177.5338697250406</v>
      </c>
      <c r="U325" s="86">
        <f t="shared" si="90"/>
        <v>351.51706205558037</v>
      </c>
      <c r="V325" s="88">
        <f t="shared" si="91"/>
        <v>173.98319233053977</v>
      </c>
      <c r="W325" s="86">
        <f t="shared" si="92"/>
        <v>2</v>
      </c>
      <c r="X325" s="88">
        <f t="shared" si="93"/>
        <v>139.18655386443183</v>
      </c>
      <c r="Y325" s="86">
        <f t="shared" si="94"/>
        <v>1.4</v>
      </c>
      <c r="Z325" s="86">
        <f t="shared" si="95"/>
        <v>77.064220183486228</v>
      </c>
      <c r="AA325" s="86">
        <f t="shared" si="96"/>
        <v>0.77514605586086893</v>
      </c>
      <c r="AB325" s="88">
        <f t="shared" si="97"/>
        <v>59.999999999999986</v>
      </c>
      <c r="AC325" s="87">
        <f t="shared" si="98"/>
        <v>0.99999999999999978</v>
      </c>
      <c r="AD325" s="89">
        <f t="shared" si="99"/>
        <v>3.5506773945008119</v>
      </c>
      <c r="AE325" s="32"/>
      <c r="AF325" s="32"/>
      <c r="AG325" s="82">
        <v>1</v>
      </c>
      <c r="AH325" s="82">
        <f t="shared" si="85"/>
        <v>2</v>
      </c>
      <c r="AI325" s="33"/>
      <c r="AJ325" s="33"/>
      <c r="AK325" s="33"/>
      <c r="AL325" s="33"/>
      <c r="AM325" s="33"/>
      <c r="AN325" s="33"/>
      <c r="AO325" s="33"/>
      <c r="AP325" s="33"/>
      <c r="AQ325" s="33"/>
      <c r="AR325" s="33"/>
      <c r="AS325" s="33"/>
      <c r="AT325" s="33"/>
      <c r="AU325" s="33"/>
      <c r="AV325" s="33"/>
      <c r="AW325" s="33"/>
      <c r="AX325" s="33"/>
      <c r="AY325" s="33"/>
      <c r="AZ325" s="33"/>
      <c r="BA325" s="33"/>
    </row>
    <row r="326" spans="1:54" s="11" customFormat="1" ht="23.25" hidden="1" customHeight="1" x14ac:dyDescent="0.25">
      <c r="A326" s="86">
        <v>325</v>
      </c>
      <c r="B326" s="86" t="s">
        <v>141</v>
      </c>
      <c r="C326" s="86" t="s">
        <v>294</v>
      </c>
      <c r="D326" s="86" t="s">
        <v>301</v>
      </c>
      <c r="E326" s="86" t="s">
        <v>272</v>
      </c>
      <c r="F326" s="92">
        <v>0.03</v>
      </c>
      <c r="G326" s="93">
        <v>100</v>
      </c>
      <c r="H326" s="93">
        <f t="shared" si="86"/>
        <v>6</v>
      </c>
      <c r="I326" s="93">
        <f t="shared" si="88"/>
        <v>60</v>
      </c>
      <c r="J326" s="94">
        <v>0.5</v>
      </c>
      <c r="K326" s="94">
        <v>0.01</v>
      </c>
      <c r="L326" s="95">
        <v>0.8</v>
      </c>
      <c r="M326" s="86">
        <f t="shared" si="87"/>
        <v>5</v>
      </c>
      <c r="N326" s="86">
        <f t="shared" si="100"/>
        <v>4</v>
      </c>
      <c r="O326" s="86">
        <f t="shared" si="101"/>
        <v>6</v>
      </c>
      <c r="P326" s="95">
        <v>0.7</v>
      </c>
      <c r="Q326" s="86">
        <v>20</v>
      </c>
      <c r="R326" s="86">
        <v>20</v>
      </c>
      <c r="S326" s="86">
        <v>355.06773945008121</v>
      </c>
      <c r="T326" s="87">
        <f t="shared" si="89"/>
        <v>177.5338697250406</v>
      </c>
      <c r="U326" s="86">
        <f t="shared" si="90"/>
        <v>351.51706205558037</v>
      </c>
      <c r="V326" s="88">
        <f t="shared" si="91"/>
        <v>173.98319233053977</v>
      </c>
      <c r="W326" s="86">
        <f t="shared" si="92"/>
        <v>2</v>
      </c>
      <c r="X326" s="88">
        <f t="shared" si="93"/>
        <v>139.18655386443183</v>
      </c>
      <c r="Y326" s="86">
        <f t="shared" si="94"/>
        <v>1.4</v>
      </c>
      <c r="Z326" s="86">
        <f t="shared" si="95"/>
        <v>77.064220183486228</v>
      </c>
      <c r="AA326" s="86">
        <f t="shared" si="96"/>
        <v>0.77514605586086893</v>
      </c>
      <c r="AB326" s="88">
        <f t="shared" si="97"/>
        <v>59.999999999999986</v>
      </c>
      <c r="AC326" s="87">
        <f t="shared" si="98"/>
        <v>0.99999999999999978</v>
      </c>
      <c r="AD326" s="89">
        <f t="shared" si="99"/>
        <v>3.5506773945008119</v>
      </c>
      <c r="AE326" s="32"/>
      <c r="AF326" s="32"/>
      <c r="AG326" s="82">
        <v>1</v>
      </c>
      <c r="AH326" s="82">
        <f t="shared" si="85"/>
        <v>2</v>
      </c>
      <c r="AI326" s="33"/>
      <c r="AJ326" s="33"/>
      <c r="AK326" s="33"/>
      <c r="AL326" s="33"/>
      <c r="AM326" s="33"/>
      <c r="AN326" s="33"/>
      <c r="AO326" s="33"/>
      <c r="AP326" s="33"/>
      <c r="AQ326" s="33"/>
      <c r="AR326" s="33"/>
      <c r="AS326" s="33"/>
      <c r="AT326" s="33"/>
      <c r="AU326" s="33"/>
      <c r="AV326" s="33"/>
      <c r="AW326" s="33"/>
      <c r="AX326" s="33"/>
      <c r="AY326" s="33"/>
      <c r="AZ326" s="33"/>
      <c r="BA326" s="33"/>
      <c r="BB326" s="71"/>
    </row>
    <row r="327" spans="1:54" ht="23.25" hidden="1" customHeight="1" x14ac:dyDescent="0.25">
      <c r="A327" s="86">
        <v>326</v>
      </c>
      <c r="B327" s="86" t="s">
        <v>141</v>
      </c>
      <c r="C327" s="86" t="s">
        <v>146</v>
      </c>
      <c r="D327" s="86" t="s">
        <v>22</v>
      </c>
      <c r="E327" s="86" t="s">
        <v>272</v>
      </c>
      <c r="F327" s="92">
        <v>0.03</v>
      </c>
      <c r="G327" s="93">
        <v>100</v>
      </c>
      <c r="H327" s="93">
        <f t="shared" si="86"/>
        <v>6</v>
      </c>
      <c r="I327" s="93">
        <f t="shared" si="88"/>
        <v>60</v>
      </c>
      <c r="J327" s="94">
        <v>0.8</v>
      </c>
      <c r="K327" s="94">
        <v>0.01</v>
      </c>
      <c r="L327" s="95">
        <v>0.8</v>
      </c>
      <c r="M327" s="86">
        <f t="shared" si="87"/>
        <v>5</v>
      </c>
      <c r="N327" s="86">
        <f t="shared" si="100"/>
        <v>4</v>
      </c>
      <c r="O327" s="86">
        <f t="shared" si="101"/>
        <v>6</v>
      </c>
      <c r="P327" s="95">
        <v>0.7</v>
      </c>
      <c r="Q327" s="86">
        <v>20</v>
      </c>
      <c r="R327" s="86">
        <v>20</v>
      </c>
      <c r="S327" s="86">
        <v>266.12640982358721</v>
      </c>
      <c r="T327" s="87">
        <f t="shared" si="89"/>
        <v>53.225281964717432</v>
      </c>
      <c r="U327" s="86">
        <f t="shared" si="90"/>
        <v>263.46514572535136</v>
      </c>
      <c r="V327" s="88">
        <f t="shared" si="91"/>
        <v>210.23986376063394</v>
      </c>
      <c r="W327" s="86">
        <f t="shared" si="92"/>
        <v>2</v>
      </c>
      <c r="X327" s="88">
        <f t="shared" si="93"/>
        <v>168.19189100850716</v>
      </c>
      <c r="Y327" s="86">
        <f t="shared" si="94"/>
        <v>1.4</v>
      </c>
      <c r="Z327" s="86">
        <f t="shared" si="95"/>
        <v>93.123772102161055</v>
      </c>
      <c r="AA327" s="86">
        <f t="shared" si="96"/>
        <v>0.77514605586086893</v>
      </c>
      <c r="AB327" s="88">
        <f t="shared" si="97"/>
        <v>59.999999999999972</v>
      </c>
      <c r="AC327" s="87">
        <f t="shared" si="98"/>
        <v>0.99999999999999956</v>
      </c>
      <c r="AD327" s="89">
        <f t="shared" si="99"/>
        <v>2.661264098235872</v>
      </c>
      <c r="AE327" s="32"/>
      <c r="AF327" s="32"/>
      <c r="AG327" s="82">
        <v>1</v>
      </c>
      <c r="AH327" s="82">
        <f t="shared" si="85"/>
        <v>2</v>
      </c>
      <c r="AI327" s="33"/>
      <c r="AJ327" s="33"/>
      <c r="AK327" s="33"/>
      <c r="AL327" s="33"/>
      <c r="AM327" s="33"/>
      <c r="AN327" s="33"/>
      <c r="AO327" s="33"/>
      <c r="AP327" s="33"/>
      <c r="AQ327" s="33"/>
      <c r="AR327" s="33"/>
      <c r="AS327" s="33"/>
      <c r="AT327" s="33"/>
      <c r="AU327" s="33"/>
      <c r="AV327" s="33"/>
      <c r="AW327" s="33"/>
      <c r="AX327" s="33"/>
      <c r="AY327" s="33"/>
      <c r="AZ327" s="33"/>
      <c r="BA327" s="33"/>
    </row>
    <row r="328" spans="1:54" ht="23.25" hidden="1" customHeight="1" x14ac:dyDescent="0.25">
      <c r="A328" s="86">
        <v>327</v>
      </c>
      <c r="B328" s="86" t="s">
        <v>141</v>
      </c>
      <c r="C328" s="86" t="s">
        <v>147</v>
      </c>
      <c r="D328" s="86" t="s">
        <v>37</v>
      </c>
      <c r="E328" s="86" t="s">
        <v>272</v>
      </c>
      <c r="F328" s="92">
        <v>0.03</v>
      </c>
      <c r="G328" s="93">
        <v>100</v>
      </c>
      <c r="H328" s="93">
        <f t="shared" si="86"/>
        <v>6</v>
      </c>
      <c r="I328" s="93">
        <f t="shared" si="88"/>
        <v>60</v>
      </c>
      <c r="J328" s="94">
        <v>0.5</v>
      </c>
      <c r="K328" s="94">
        <v>0.01</v>
      </c>
      <c r="L328" s="95">
        <v>0.8</v>
      </c>
      <c r="M328" s="86">
        <f t="shared" si="87"/>
        <v>5</v>
      </c>
      <c r="N328" s="86">
        <f t="shared" si="100"/>
        <v>6</v>
      </c>
      <c r="O328" s="86">
        <f t="shared" si="101"/>
        <v>8</v>
      </c>
      <c r="P328" s="95">
        <v>0.7</v>
      </c>
      <c r="Q328" s="86">
        <v>20</v>
      </c>
      <c r="R328" s="86">
        <v>20</v>
      </c>
      <c r="S328" s="86">
        <v>282.49915036539318</v>
      </c>
      <c r="T328" s="87">
        <f t="shared" si="89"/>
        <v>141.24957518269659</v>
      </c>
      <c r="U328" s="86">
        <f t="shared" si="90"/>
        <v>279.67415886173922</v>
      </c>
      <c r="V328" s="88">
        <f t="shared" si="91"/>
        <v>138.42458367904263</v>
      </c>
      <c r="W328" s="86">
        <f t="shared" si="92"/>
        <v>2</v>
      </c>
      <c r="X328" s="88">
        <f t="shared" si="93"/>
        <v>110.73966694323411</v>
      </c>
      <c r="Y328" s="86">
        <f t="shared" si="94"/>
        <v>1.4</v>
      </c>
      <c r="Z328" s="86">
        <f t="shared" si="95"/>
        <v>61.313868613138695</v>
      </c>
      <c r="AA328" s="86">
        <f t="shared" si="96"/>
        <v>0.77514605586086893</v>
      </c>
      <c r="AB328" s="88">
        <f t="shared" si="97"/>
        <v>60.000000000000014</v>
      </c>
      <c r="AC328" s="87">
        <f t="shared" si="98"/>
        <v>1.0000000000000002</v>
      </c>
      <c r="AD328" s="89">
        <f t="shared" si="99"/>
        <v>2.8249915036539317</v>
      </c>
      <c r="AE328" s="32"/>
      <c r="AF328" s="32"/>
      <c r="AG328" s="82">
        <v>-1</v>
      </c>
      <c r="AH328" s="82">
        <f t="shared" si="85"/>
        <v>2</v>
      </c>
      <c r="AI328" s="33"/>
      <c r="AJ328" s="33"/>
      <c r="AK328" s="33"/>
      <c r="AL328" s="33"/>
      <c r="AM328" s="33"/>
      <c r="AN328" s="33"/>
      <c r="AO328" s="33"/>
      <c r="AP328" s="33"/>
      <c r="AQ328" s="33"/>
      <c r="AR328" s="33"/>
      <c r="AS328" s="33"/>
      <c r="AT328" s="33"/>
      <c r="AU328" s="33"/>
      <c r="AV328" s="33"/>
      <c r="AW328" s="33"/>
      <c r="AX328" s="33"/>
      <c r="AY328" s="33"/>
      <c r="AZ328" s="33"/>
      <c r="BA328" s="33"/>
    </row>
    <row r="329" spans="1:54" ht="23.25" hidden="1" customHeight="1" x14ac:dyDescent="0.25">
      <c r="A329" s="86">
        <v>328</v>
      </c>
      <c r="B329" s="86" t="s">
        <v>141</v>
      </c>
      <c r="C329" s="86" t="s">
        <v>148</v>
      </c>
      <c r="D329" s="86" t="s">
        <v>46</v>
      </c>
      <c r="E329" s="86" t="s">
        <v>272</v>
      </c>
      <c r="F329" s="92">
        <v>0.03</v>
      </c>
      <c r="G329" s="93">
        <v>100</v>
      </c>
      <c r="H329" s="93">
        <f t="shared" si="86"/>
        <v>6</v>
      </c>
      <c r="I329" s="93">
        <f t="shared" si="88"/>
        <v>60</v>
      </c>
      <c r="J329" s="94">
        <v>0.5</v>
      </c>
      <c r="K329" s="94">
        <v>0.01</v>
      </c>
      <c r="L329" s="95">
        <v>0.8</v>
      </c>
      <c r="M329" s="86">
        <f t="shared" si="87"/>
        <v>5</v>
      </c>
      <c r="N329" s="86">
        <f t="shared" si="100"/>
        <v>6</v>
      </c>
      <c r="O329" s="86">
        <f t="shared" si="101"/>
        <v>8</v>
      </c>
      <c r="P329" s="95">
        <v>0.7</v>
      </c>
      <c r="Q329" s="86">
        <v>20</v>
      </c>
      <c r="R329" s="86">
        <v>20</v>
      </c>
      <c r="S329" s="86">
        <v>282.49915036539318</v>
      </c>
      <c r="T329" s="87">
        <f t="shared" si="89"/>
        <v>141.24957518269659</v>
      </c>
      <c r="U329" s="86">
        <f t="shared" si="90"/>
        <v>279.67415886173922</v>
      </c>
      <c r="V329" s="88">
        <f t="shared" si="91"/>
        <v>138.42458367904263</v>
      </c>
      <c r="W329" s="86">
        <f t="shared" si="92"/>
        <v>2</v>
      </c>
      <c r="X329" s="88">
        <f t="shared" si="93"/>
        <v>110.73966694323411</v>
      </c>
      <c r="Y329" s="86">
        <f t="shared" si="94"/>
        <v>1.4</v>
      </c>
      <c r="Z329" s="86">
        <f t="shared" si="95"/>
        <v>61.313868613138695</v>
      </c>
      <c r="AA329" s="86">
        <f t="shared" si="96"/>
        <v>0.77514605586086893</v>
      </c>
      <c r="AB329" s="88">
        <f t="shared" si="97"/>
        <v>60.000000000000014</v>
      </c>
      <c r="AC329" s="87">
        <f t="shared" si="98"/>
        <v>1.0000000000000002</v>
      </c>
      <c r="AD329" s="89">
        <f t="shared" si="99"/>
        <v>2.8249915036539317</v>
      </c>
      <c r="AE329" s="32"/>
      <c r="AF329" s="32"/>
      <c r="AG329" s="82">
        <v>-1</v>
      </c>
      <c r="AH329" s="82">
        <f t="shared" si="85"/>
        <v>2</v>
      </c>
      <c r="AI329" s="33"/>
      <c r="AJ329" s="33"/>
      <c r="AK329" s="33"/>
      <c r="AL329" s="33"/>
      <c r="AM329" s="33"/>
      <c r="AN329" s="33"/>
      <c r="AO329" s="33"/>
      <c r="AP329" s="33"/>
      <c r="AQ329" s="33"/>
      <c r="AR329" s="33"/>
      <c r="AS329" s="33"/>
      <c r="AT329" s="33"/>
      <c r="AU329" s="33"/>
      <c r="AV329" s="33"/>
      <c r="AW329" s="33"/>
      <c r="AX329" s="33"/>
      <c r="AY329" s="33"/>
      <c r="AZ329" s="33"/>
      <c r="BA329" s="33"/>
    </row>
    <row r="330" spans="1:54" ht="23.25" hidden="1" customHeight="1" x14ac:dyDescent="0.25">
      <c r="A330" s="86">
        <v>329</v>
      </c>
      <c r="B330" s="86" t="s">
        <v>149</v>
      </c>
      <c r="C330" s="86" t="s">
        <v>151</v>
      </c>
      <c r="D330" s="86" t="s">
        <v>20</v>
      </c>
      <c r="E330" s="86" t="s">
        <v>272</v>
      </c>
      <c r="F330" s="92">
        <v>0.03</v>
      </c>
      <c r="G330" s="93">
        <v>100</v>
      </c>
      <c r="H330" s="93">
        <f t="shared" si="86"/>
        <v>6</v>
      </c>
      <c r="I330" s="93">
        <f t="shared" si="88"/>
        <v>60</v>
      </c>
      <c r="J330" s="94">
        <v>0.5</v>
      </c>
      <c r="K330" s="94">
        <v>0.01</v>
      </c>
      <c r="L330" s="95">
        <v>0.8</v>
      </c>
      <c r="M330" s="86">
        <f t="shared" si="87"/>
        <v>5</v>
      </c>
      <c r="N330" s="86">
        <f t="shared" si="100"/>
        <v>5</v>
      </c>
      <c r="O330" s="86">
        <f t="shared" si="101"/>
        <v>7</v>
      </c>
      <c r="P330" s="95">
        <v>0.7</v>
      </c>
      <c r="Q330" s="86">
        <v>20</v>
      </c>
      <c r="R330" s="86">
        <v>20</v>
      </c>
      <c r="S330" s="86">
        <v>314.65352520373051</v>
      </c>
      <c r="T330" s="87">
        <f t="shared" si="89"/>
        <v>157.32676260186525</v>
      </c>
      <c r="U330" s="86">
        <f t="shared" si="90"/>
        <v>311.50698995169319</v>
      </c>
      <c r="V330" s="88">
        <f t="shared" si="91"/>
        <v>154.18022734982793</v>
      </c>
      <c r="W330" s="86">
        <f t="shared" si="92"/>
        <v>2</v>
      </c>
      <c r="X330" s="88">
        <f t="shared" si="93"/>
        <v>123.34418187986235</v>
      </c>
      <c r="Y330" s="86">
        <f t="shared" si="94"/>
        <v>1.4</v>
      </c>
      <c r="Z330" s="86">
        <f t="shared" si="95"/>
        <v>68.292682926829258</v>
      </c>
      <c r="AA330" s="86">
        <f t="shared" si="96"/>
        <v>0.77514605586086893</v>
      </c>
      <c r="AB330" s="88">
        <f t="shared" si="97"/>
        <v>59.999999999999993</v>
      </c>
      <c r="AC330" s="87">
        <f t="shared" si="98"/>
        <v>0.99999999999999989</v>
      </c>
      <c r="AD330" s="89">
        <f t="shared" si="99"/>
        <v>3.1465352520373049</v>
      </c>
      <c r="AE330" s="32"/>
      <c r="AF330" s="32"/>
      <c r="AG330" s="82">
        <v>0</v>
      </c>
      <c r="AH330" s="82">
        <f t="shared" si="85"/>
        <v>2</v>
      </c>
      <c r="AI330" s="33"/>
      <c r="AJ330" s="33"/>
      <c r="AK330" s="33"/>
      <c r="AL330" s="33"/>
      <c r="AM330" s="33"/>
      <c r="AN330" s="33"/>
      <c r="AO330" s="33"/>
      <c r="AP330" s="33"/>
      <c r="AQ330" s="33"/>
      <c r="AR330" s="33"/>
      <c r="AS330" s="33"/>
      <c r="AT330" s="33"/>
      <c r="AU330" s="33"/>
      <c r="AV330" s="33"/>
      <c r="AW330" s="33"/>
      <c r="AX330" s="33"/>
      <c r="AY330" s="33"/>
      <c r="AZ330" s="33"/>
      <c r="BA330" s="33"/>
    </row>
    <row r="331" spans="1:54" ht="23.25" hidden="1" customHeight="1" x14ac:dyDescent="0.25">
      <c r="A331" s="86">
        <v>330</v>
      </c>
      <c r="B331" s="86" t="s">
        <v>149</v>
      </c>
      <c r="C331" s="86" t="s">
        <v>295</v>
      </c>
      <c r="D331" s="86" t="s">
        <v>300</v>
      </c>
      <c r="E331" s="86" t="s">
        <v>272</v>
      </c>
      <c r="F331" s="92">
        <v>0.03</v>
      </c>
      <c r="G331" s="93">
        <v>100</v>
      </c>
      <c r="H331" s="93">
        <f t="shared" si="86"/>
        <v>6</v>
      </c>
      <c r="I331" s="93">
        <f t="shared" si="88"/>
        <v>60</v>
      </c>
      <c r="J331" s="94">
        <v>0.5</v>
      </c>
      <c r="K331" s="94">
        <v>0.01</v>
      </c>
      <c r="L331" s="95">
        <v>0.8</v>
      </c>
      <c r="M331" s="86">
        <f t="shared" si="87"/>
        <v>5</v>
      </c>
      <c r="N331" s="86">
        <f t="shared" si="100"/>
        <v>4</v>
      </c>
      <c r="O331" s="86">
        <f t="shared" si="101"/>
        <v>6</v>
      </c>
      <c r="P331" s="95">
        <v>0.7</v>
      </c>
      <c r="Q331" s="86">
        <v>20</v>
      </c>
      <c r="R331" s="86">
        <v>20</v>
      </c>
      <c r="S331" s="86">
        <v>355.06773945008121</v>
      </c>
      <c r="T331" s="87">
        <f t="shared" si="89"/>
        <v>177.5338697250406</v>
      </c>
      <c r="U331" s="86">
        <f t="shared" si="90"/>
        <v>351.51706205558037</v>
      </c>
      <c r="V331" s="88">
        <f t="shared" si="91"/>
        <v>173.98319233053977</v>
      </c>
      <c r="W331" s="86">
        <f t="shared" si="92"/>
        <v>2</v>
      </c>
      <c r="X331" s="88">
        <f t="shared" si="93"/>
        <v>139.18655386443183</v>
      </c>
      <c r="Y331" s="86">
        <f t="shared" si="94"/>
        <v>1.4</v>
      </c>
      <c r="Z331" s="86">
        <f t="shared" si="95"/>
        <v>77.064220183486228</v>
      </c>
      <c r="AA331" s="86">
        <f t="shared" si="96"/>
        <v>0.77514605586086893</v>
      </c>
      <c r="AB331" s="88">
        <f t="shared" si="97"/>
        <v>59.999999999999986</v>
      </c>
      <c r="AC331" s="87">
        <f t="shared" si="98"/>
        <v>0.99999999999999978</v>
      </c>
      <c r="AD331" s="89">
        <f t="shared" si="99"/>
        <v>3.5506773945008119</v>
      </c>
      <c r="AE331" s="32"/>
      <c r="AF331" s="32"/>
      <c r="AG331" s="82">
        <v>1</v>
      </c>
      <c r="AH331" s="82">
        <f t="shared" si="85"/>
        <v>2</v>
      </c>
      <c r="AI331" s="33"/>
      <c r="AJ331" s="33"/>
      <c r="AK331" s="33"/>
      <c r="AL331" s="33"/>
      <c r="AM331" s="33"/>
      <c r="AN331" s="33"/>
      <c r="AO331" s="33"/>
      <c r="AP331" s="33"/>
      <c r="AQ331" s="33"/>
      <c r="AR331" s="33"/>
      <c r="AS331" s="33"/>
      <c r="AT331" s="33"/>
      <c r="AU331" s="33"/>
      <c r="AV331" s="33"/>
      <c r="AW331" s="33"/>
      <c r="AX331" s="33"/>
      <c r="AY331" s="33"/>
      <c r="AZ331" s="33"/>
      <c r="BA331" s="33"/>
    </row>
    <row r="332" spans="1:54" s="11" customFormat="1" ht="23.25" hidden="1" customHeight="1" x14ac:dyDescent="0.25">
      <c r="A332" s="86">
        <v>331</v>
      </c>
      <c r="B332" s="86" t="s">
        <v>149</v>
      </c>
      <c r="C332" s="86" t="s">
        <v>296</v>
      </c>
      <c r="D332" s="86" t="s">
        <v>301</v>
      </c>
      <c r="E332" s="86" t="s">
        <v>272</v>
      </c>
      <c r="F332" s="92">
        <v>0.03</v>
      </c>
      <c r="G332" s="93">
        <v>100</v>
      </c>
      <c r="H332" s="93">
        <f t="shared" si="86"/>
        <v>6</v>
      </c>
      <c r="I332" s="93">
        <f t="shared" si="88"/>
        <v>60</v>
      </c>
      <c r="J332" s="94">
        <v>0.5</v>
      </c>
      <c r="K332" s="94">
        <v>0.01</v>
      </c>
      <c r="L332" s="95">
        <v>0.8</v>
      </c>
      <c r="M332" s="86">
        <f t="shared" si="87"/>
        <v>5</v>
      </c>
      <c r="N332" s="86">
        <f t="shared" si="100"/>
        <v>4</v>
      </c>
      <c r="O332" s="86">
        <f t="shared" si="101"/>
        <v>6</v>
      </c>
      <c r="P332" s="95">
        <v>0.7</v>
      </c>
      <c r="Q332" s="86">
        <v>20</v>
      </c>
      <c r="R332" s="86">
        <v>20</v>
      </c>
      <c r="S332" s="86">
        <v>355.06773945008121</v>
      </c>
      <c r="T332" s="87">
        <f t="shared" si="89"/>
        <v>177.5338697250406</v>
      </c>
      <c r="U332" s="86">
        <f t="shared" si="90"/>
        <v>351.51706205558037</v>
      </c>
      <c r="V332" s="88">
        <f t="shared" si="91"/>
        <v>173.98319233053977</v>
      </c>
      <c r="W332" s="86">
        <f t="shared" si="92"/>
        <v>2</v>
      </c>
      <c r="X332" s="88">
        <f t="shared" si="93"/>
        <v>139.18655386443183</v>
      </c>
      <c r="Y332" s="86">
        <f t="shared" si="94"/>
        <v>1.4</v>
      </c>
      <c r="Z332" s="86">
        <f t="shared" si="95"/>
        <v>77.064220183486228</v>
      </c>
      <c r="AA332" s="86">
        <f t="shared" si="96"/>
        <v>0.77514605586086893</v>
      </c>
      <c r="AB332" s="88">
        <f t="shared" si="97"/>
        <v>59.999999999999986</v>
      </c>
      <c r="AC332" s="87">
        <f t="shared" si="98"/>
        <v>0.99999999999999978</v>
      </c>
      <c r="AD332" s="89">
        <f t="shared" si="99"/>
        <v>3.5506773945008119</v>
      </c>
      <c r="AE332" s="32"/>
      <c r="AF332" s="32"/>
      <c r="AG332" s="82">
        <v>1</v>
      </c>
      <c r="AH332" s="82">
        <f t="shared" si="85"/>
        <v>2</v>
      </c>
      <c r="AI332" s="33"/>
      <c r="AJ332" s="33"/>
      <c r="AK332" s="33"/>
      <c r="AL332" s="33"/>
      <c r="AM332" s="33"/>
      <c r="AN332" s="33"/>
      <c r="AO332" s="33"/>
      <c r="AP332" s="33"/>
      <c r="AQ332" s="33"/>
      <c r="AR332" s="33"/>
      <c r="AS332" s="33"/>
      <c r="AT332" s="33"/>
      <c r="AU332" s="33"/>
      <c r="AV332" s="33"/>
      <c r="AW332" s="33"/>
      <c r="AX332" s="33"/>
      <c r="AY332" s="33"/>
      <c r="AZ332" s="33"/>
      <c r="BA332" s="33"/>
      <c r="BB332" s="71"/>
    </row>
    <row r="333" spans="1:54" ht="23.25" hidden="1" customHeight="1" x14ac:dyDescent="0.25">
      <c r="A333" s="86">
        <v>332</v>
      </c>
      <c r="B333" s="86" t="s">
        <v>149</v>
      </c>
      <c r="C333" s="86" t="s">
        <v>152</v>
      </c>
      <c r="D333" s="86" t="s">
        <v>22</v>
      </c>
      <c r="E333" s="86" t="s">
        <v>272</v>
      </c>
      <c r="F333" s="92">
        <v>0.03</v>
      </c>
      <c r="G333" s="93">
        <v>100</v>
      </c>
      <c r="H333" s="93">
        <f t="shared" si="86"/>
        <v>6</v>
      </c>
      <c r="I333" s="93">
        <f t="shared" si="88"/>
        <v>60</v>
      </c>
      <c r="J333" s="94">
        <v>0.8</v>
      </c>
      <c r="K333" s="94">
        <v>0.01</v>
      </c>
      <c r="L333" s="95">
        <v>0.8</v>
      </c>
      <c r="M333" s="86">
        <f t="shared" si="87"/>
        <v>5</v>
      </c>
      <c r="N333" s="86">
        <f t="shared" si="100"/>
        <v>4</v>
      </c>
      <c r="O333" s="86">
        <f t="shared" si="101"/>
        <v>6</v>
      </c>
      <c r="P333" s="95">
        <v>0.7</v>
      </c>
      <c r="Q333" s="86">
        <v>20</v>
      </c>
      <c r="R333" s="86">
        <v>20</v>
      </c>
      <c r="S333" s="86">
        <v>266.12640982358721</v>
      </c>
      <c r="T333" s="87">
        <f t="shared" si="89"/>
        <v>53.225281964717432</v>
      </c>
      <c r="U333" s="86">
        <f t="shared" si="90"/>
        <v>263.46514572535136</v>
      </c>
      <c r="V333" s="88">
        <f t="shared" si="91"/>
        <v>210.23986376063394</v>
      </c>
      <c r="W333" s="86">
        <f t="shared" si="92"/>
        <v>2</v>
      </c>
      <c r="X333" s="88">
        <f t="shared" si="93"/>
        <v>168.19189100850716</v>
      </c>
      <c r="Y333" s="86">
        <f t="shared" si="94"/>
        <v>1.4</v>
      </c>
      <c r="Z333" s="86">
        <f t="shared" si="95"/>
        <v>93.123772102161055</v>
      </c>
      <c r="AA333" s="86">
        <f t="shared" si="96"/>
        <v>0.77514605586086893</v>
      </c>
      <c r="AB333" s="88">
        <f t="shared" si="97"/>
        <v>59.999999999999972</v>
      </c>
      <c r="AC333" s="87">
        <f t="shared" si="98"/>
        <v>0.99999999999999956</v>
      </c>
      <c r="AD333" s="89">
        <f t="shared" si="99"/>
        <v>2.661264098235872</v>
      </c>
      <c r="AE333" s="32"/>
      <c r="AF333" s="32"/>
      <c r="AG333" s="82">
        <v>1</v>
      </c>
      <c r="AH333" s="82">
        <f t="shared" si="85"/>
        <v>2</v>
      </c>
      <c r="AI333" s="33"/>
      <c r="AJ333" s="33"/>
      <c r="AK333" s="33"/>
      <c r="AL333" s="33"/>
      <c r="AM333" s="33"/>
      <c r="AN333" s="33"/>
      <c r="AO333" s="33"/>
      <c r="AP333" s="33"/>
      <c r="AQ333" s="33"/>
      <c r="AR333" s="33"/>
      <c r="AS333" s="33"/>
      <c r="AT333" s="33"/>
      <c r="AU333" s="33"/>
      <c r="AV333" s="33"/>
      <c r="AW333" s="33"/>
      <c r="AX333" s="33"/>
      <c r="AY333" s="33"/>
      <c r="AZ333" s="33"/>
      <c r="BA333" s="33"/>
    </row>
    <row r="334" spans="1:54" ht="23.25" hidden="1" customHeight="1" x14ac:dyDescent="0.25">
      <c r="A334" s="86">
        <v>333</v>
      </c>
      <c r="B334" s="86" t="s">
        <v>149</v>
      </c>
      <c r="C334" s="86" t="s">
        <v>153</v>
      </c>
      <c r="D334" s="86" t="s">
        <v>24</v>
      </c>
      <c r="E334" s="86" t="s">
        <v>272</v>
      </c>
      <c r="F334" s="92">
        <v>0.03</v>
      </c>
      <c r="G334" s="93">
        <v>100</v>
      </c>
      <c r="H334" s="93">
        <f t="shared" si="86"/>
        <v>6</v>
      </c>
      <c r="I334" s="93">
        <f t="shared" si="88"/>
        <v>60</v>
      </c>
      <c r="J334" s="94">
        <v>0.5</v>
      </c>
      <c r="K334" s="94">
        <v>0.01</v>
      </c>
      <c r="L334" s="95">
        <v>0.8</v>
      </c>
      <c r="M334" s="86">
        <f t="shared" si="87"/>
        <v>5</v>
      </c>
      <c r="N334" s="86">
        <f t="shared" si="100"/>
        <v>6</v>
      </c>
      <c r="O334" s="86">
        <f t="shared" si="101"/>
        <v>8</v>
      </c>
      <c r="P334" s="95">
        <v>0.7</v>
      </c>
      <c r="Q334" s="86">
        <v>20</v>
      </c>
      <c r="R334" s="86">
        <v>20</v>
      </c>
      <c r="S334" s="86">
        <v>282.49915036539318</v>
      </c>
      <c r="T334" s="87">
        <f t="shared" si="89"/>
        <v>141.24957518269659</v>
      </c>
      <c r="U334" s="86">
        <f t="shared" si="90"/>
        <v>279.67415886173922</v>
      </c>
      <c r="V334" s="88">
        <f t="shared" si="91"/>
        <v>138.42458367904263</v>
      </c>
      <c r="W334" s="86">
        <f t="shared" si="92"/>
        <v>2</v>
      </c>
      <c r="X334" s="88">
        <f t="shared" si="93"/>
        <v>110.73966694323411</v>
      </c>
      <c r="Y334" s="86">
        <f t="shared" si="94"/>
        <v>1.4</v>
      </c>
      <c r="Z334" s="86">
        <f t="shared" si="95"/>
        <v>61.313868613138695</v>
      </c>
      <c r="AA334" s="86">
        <f t="shared" si="96"/>
        <v>0.77514605586086893</v>
      </c>
      <c r="AB334" s="88">
        <f t="shared" si="97"/>
        <v>60.000000000000014</v>
      </c>
      <c r="AC334" s="87">
        <f t="shared" si="98"/>
        <v>1.0000000000000002</v>
      </c>
      <c r="AD334" s="89">
        <f t="shared" si="99"/>
        <v>2.8249915036539317</v>
      </c>
      <c r="AE334" s="32"/>
      <c r="AF334" s="32"/>
      <c r="AG334" s="82">
        <v>-1</v>
      </c>
      <c r="AH334" s="82">
        <f t="shared" si="85"/>
        <v>2</v>
      </c>
      <c r="AI334" s="33"/>
      <c r="AJ334" s="33"/>
      <c r="AK334" s="33"/>
      <c r="AL334" s="33"/>
      <c r="AM334" s="33"/>
      <c r="AN334" s="33"/>
      <c r="AO334" s="33"/>
      <c r="AP334" s="33"/>
      <c r="AQ334" s="33"/>
      <c r="AR334" s="33"/>
      <c r="AS334" s="33"/>
      <c r="AT334" s="33"/>
      <c r="AU334" s="33"/>
      <c r="AV334" s="33"/>
      <c r="AW334" s="33"/>
      <c r="AX334" s="33"/>
      <c r="AY334" s="33"/>
      <c r="AZ334" s="33"/>
      <c r="BA334" s="33"/>
    </row>
    <row r="335" spans="1:54" ht="23.25" hidden="1" customHeight="1" x14ac:dyDescent="0.25">
      <c r="A335" s="86">
        <v>334</v>
      </c>
      <c r="B335" s="86" t="s">
        <v>149</v>
      </c>
      <c r="C335" s="86" t="s">
        <v>261</v>
      </c>
      <c r="D335" s="86" t="s">
        <v>228</v>
      </c>
      <c r="E335" s="86" t="s">
        <v>272</v>
      </c>
      <c r="F335" s="92">
        <v>0.03</v>
      </c>
      <c r="G335" s="93">
        <v>100</v>
      </c>
      <c r="H335" s="93">
        <f t="shared" si="86"/>
        <v>6</v>
      </c>
      <c r="I335" s="93">
        <f t="shared" si="88"/>
        <v>60</v>
      </c>
      <c r="J335" s="94">
        <v>0.5</v>
      </c>
      <c r="K335" s="94">
        <v>0.01</v>
      </c>
      <c r="L335" s="95">
        <v>0.8</v>
      </c>
      <c r="M335" s="86">
        <f t="shared" si="87"/>
        <v>5</v>
      </c>
      <c r="N335" s="86">
        <f t="shared" si="100"/>
        <v>6</v>
      </c>
      <c r="O335" s="86">
        <f t="shared" si="101"/>
        <v>8</v>
      </c>
      <c r="P335" s="95">
        <v>0.7</v>
      </c>
      <c r="Q335" s="86">
        <v>20</v>
      </c>
      <c r="R335" s="86">
        <v>20</v>
      </c>
      <c r="S335" s="86">
        <v>282.49915036539318</v>
      </c>
      <c r="T335" s="87">
        <f t="shared" si="89"/>
        <v>141.24957518269659</v>
      </c>
      <c r="U335" s="86">
        <f t="shared" si="90"/>
        <v>279.67415886173922</v>
      </c>
      <c r="V335" s="88">
        <f t="shared" si="91"/>
        <v>138.42458367904263</v>
      </c>
      <c r="W335" s="86">
        <f t="shared" si="92"/>
        <v>2</v>
      </c>
      <c r="X335" s="88">
        <f t="shared" si="93"/>
        <v>110.73966694323411</v>
      </c>
      <c r="Y335" s="86">
        <f t="shared" si="94"/>
        <v>1.4</v>
      </c>
      <c r="Z335" s="86">
        <f t="shared" si="95"/>
        <v>61.313868613138695</v>
      </c>
      <c r="AA335" s="86">
        <f t="shared" si="96"/>
        <v>0.77514605586086893</v>
      </c>
      <c r="AB335" s="88">
        <f t="shared" si="97"/>
        <v>60.000000000000014</v>
      </c>
      <c r="AC335" s="87">
        <f t="shared" si="98"/>
        <v>1.0000000000000002</v>
      </c>
      <c r="AD335" s="89">
        <f t="shared" si="99"/>
        <v>2.8249915036539317</v>
      </c>
      <c r="AE335" s="32"/>
      <c r="AF335" s="32"/>
      <c r="AG335" s="82">
        <v>-1</v>
      </c>
      <c r="AH335" s="82">
        <f t="shared" si="85"/>
        <v>2</v>
      </c>
      <c r="AI335" s="33"/>
      <c r="AJ335" s="33"/>
      <c r="AK335" s="33"/>
      <c r="AL335" s="33"/>
      <c r="AM335" s="33"/>
      <c r="AN335" s="33"/>
      <c r="AO335" s="33"/>
      <c r="AP335" s="33"/>
      <c r="AQ335" s="33"/>
      <c r="AR335" s="33"/>
      <c r="AS335" s="33"/>
      <c r="AT335" s="33"/>
      <c r="AU335" s="33"/>
      <c r="AV335" s="33"/>
      <c r="AW335" s="33"/>
      <c r="AX335" s="33"/>
      <c r="AY335" s="33"/>
      <c r="AZ335" s="33"/>
      <c r="BA335" s="33"/>
    </row>
    <row r="336" spans="1:54" ht="23.25" hidden="1" customHeight="1" x14ac:dyDescent="0.25">
      <c r="A336" s="86">
        <v>335</v>
      </c>
      <c r="B336" s="86" t="s">
        <v>149</v>
      </c>
      <c r="C336" s="86" t="s">
        <v>262</v>
      </c>
      <c r="D336" s="86" t="s">
        <v>231</v>
      </c>
      <c r="E336" s="86" t="s">
        <v>272</v>
      </c>
      <c r="F336" s="92">
        <v>0.03</v>
      </c>
      <c r="G336" s="93">
        <v>100</v>
      </c>
      <c r="H336" s="93">
        <f t="shared" si="86"/>
        <v>6</v>
      </c>
      <c r="I336" s="93">
        <f t="shared" si="88"/>
        <v>60</v>
      </c>
      <c r="J336" s="94">
        <v>0.5</v>
      </c>
      <c r="K336" s="94">
        <v>0.01</v>
      </c>
      <c r="L336" s="95">
        <v>0.8</v>
      </c>
      <c r="M336" s="86">
        <f t="shared" si="87"/>
        <v>5</v>
      </c>
      <c r="N336" s="86">
        <f t="shared" si="100"/>
        <v>6</v>
      </c>
      <c r="O336" s="86">
        <f t="shared" si="101"/>
        <v>8</v>
      </c>
      <c r="P336" s="95">
        <v>0.7</v>
      </c>
      <c r="Q336" s="86">
        <v>20</v>
      </c>
      <c r="R336" s="86">
        <v>20</v>
      </c>
      <c r="S336" s="86">
        <v>282.49915036539318</v>
      </c>
      <c r="T336" s="87">
        <f t="shared" si="89"/>
        <v>141.24957518269659</v>
      </c>
      <c r="U336" s="86">
        <f t="shared" si="90"/>
        <v>279.67415886173922</v>
      </c>
      <c r="V336" s="88">
        <f t="shared" si="91"/>
        <v>138.42458367904263</v>
      </c>
      <c r="W336" s="86">
        <f t="shared" si="92"/>
        <v>2</v>
      </c>
      <c r="X336" s="88">
        <f t="shared" si="93"/>
        <v>110.73966694323411</v>
      </c>
      <c r="Y336" s="86">
        <f t="shared" si="94"/>
        <v>1.4</v>
      </c>
      <c r="Z336" s="86">
        <f t="shared" si="95"/>
        <v>61.313868613138695</v>
      </c>
      <c r="AA336" s="86">
        <f t="shared" si="96"/>
        <v>0.77514605586086893</v>
      </c>
      <c r="AB336" s="88">
        <f t="shared" si="97"/>
        <v>60.000000000000014</v>
      </c>
      <c r="AC336" s="87">
        <f t="shared" si="98"/>
        <v>1.0000000000000002</v>
      </c>
      <c r="AD336" s="89">
        <f t="shared" si="99"/>
        <v>2.8249915036539317</v>
      </c>
      <c r="AE336" s="32"/>
      <c r="AF336" s="32"/>
      <c r="AG336" s="82">
        <v>-1</v>
      </c>
      <c r="AH336" s="82">
        <f t="shared" si="85"/>
        <v>2</v>
      </c>
      <c r="AI336" s="33"/>
      <c r="AJ336" s="33"/>
      <c r="AK336" s="33"/>
      <c r="AL336" s="33"/>
      <c r="AM336" s="33"/>
      <c r="AN336" s="33"/>
      <c r="AO336" s="33"/>
      <c r="AP336" s="33"/>
      <c r="AQ336" s="33"/>
      <c r="AR336" s="33"/>
      <c r="AS336" s="33"/>
      <c r="AT336" s="33"/>
      <c r="AU336" s="33"/>
      <c r="AV336" s="33"/>
      <c r="AW336" s="33"/>
      <c r="AX336" s="33"/>
      <c r="AY336" s="33"/>
      <c r="AZ336" s="33"/>
      <c r="BA336" s="33"/>
    </row>
    <row r="337" spans="1:54" ht="23.25" hidden="1" customHeight="1" x14ac:dyDescent="0.25">
      <c r="A337" s="86">
        <v>336</v>
      </c>
      <c r="B337" s="86" t="s">
        <v>149</v>
      </c>
      <c r="C337" s="86" t="s">
        <v>154</v>
      </c>
      <c r="D337" s="86" t="s">
        <v>28</v>
      </c>
      <c r="E337" s="86" t="s">
        <v>272</v>
      </c>
      <c r="F337" s="92">
        <v>0.03</v>
      </c>
      <c r="G337" s="93">
        <v>100</v>
      </c>
      <c r="H337" s="93">
        <f t="shared" si="86"/>
        <v>6</v>
      </c>
      <c r="I337" s="93">
        <f t="shared" si="88"/>
        <v>60</v>
      </c>
      <c r="J337" s="94">
        <v>0.9</v>
      </c>
      <c r="K337" s="94">
        <v>0.01</v>
      </c>
      <c r="L337" s="95">
        <v>0.8</v>
      </c>
      <c r="M337" s="86">
        <f t="shared" si="87"/>
        <v>5</v>
      </c>
      <c r="N337" s="86">
        <f t="shared" si="100"/>
        <v>4</v>
      </c>
      <c r="O337" s="86">
        <f t="shared" si="101"/>
        <v>6</v>
      </c>
      <c r="P337" s="95">
        <v>0.7</v>
      </c>
      <c r="Q337" s="86">
        <v>20</v>
      </c>
      <c r="R337" s="86">
        <v>20</v>
      </c>
      <c r="S337" s="86">
        <v>245.61802828686498</v>
      </c>
      <c r="T337" s="87">
        <f t="shared" si="89"/>
        <v>24.561802828686492</v>
      </c>
      <c r="U337" s="86">
        <f t="shared" si="90"/>
        <v>243.16184800399634</v>
      </c>
      <c r="V337" s="88">
        <f t="shared" si="91"/>
        <v>218.60004517530984</v>
      </c>
      <c r="W337" s="86">
        <f t="shared" si="92"/>
        <v>2</v>
      </c>
      <c r="X337" s="88">
        <f t="shared" si="93"/>
        <v>174.88003614024788</v>
      </c>
      <c r="Y337" s="86">
        <f t="shared" si="94"/>
        <v>1.4</v>
      </c>
      <c r="Z337" s="86">
        <f t="shared" si="95"/>
        <v>96.826835902085264</v>
      </c>
      <c r="AA337" s="86">
        <f t="shared" si="96"/>
        <v>0.77514605586086893</v>
      </c>
      <c r="AB337" s="88">
        <f t="shared" si="97"/>
        <v>60.000000000000028</v>
      </c>
      <c r="AC337" s="87">
        <f t="shared" si="98"/>
        <v>1.0000000000000004</v>
      </c>
      <c r="AD337" s="89">
        <f t="shared" si="99"/>
        <v>2.4561802828686496</v>
      </c>
      <c r="AE337" s="32"/>
      <c r="AF337" s="32"/>
      <c r="AG337" s="82">
        <v>1</v>
      </c>
      <c r="AH337" s="82">
        <f t="shared" si="85"/>
        <v>2</v>
      </c>
      <c r="AI337" s="33"/>
      <c r="AJ337" s="33"/>
      <c r="AK337" s="33"/>
      <c r="AL337" s="33"/>
      <c r="AM337" s="33"/>
      <c r="AN337" s="33"/>
      <c r="AO337" s="33"/>
      <c r="AP337" s="33"/>
      <c r="AQ337" s="33"/>
      <c r="AR337" s="33"/>
      <c r="AS337" s="33"/>
      <c r="AT337" s="33"/>
      <c r="AU337" s="33"/>
      <c r="AV337" s="33"/>
      <c r="AW337" s="33"/>
      <c r="AX337" s="33"/>
      <c r="AY337" s="33"/>
      <c r="AZ337" s="33"/>
      <c r="BA337" s="33"/>
    </row>
    <row r="338" spans="1:54" ht="23.25" hidden="1" customHeight="1" x14ac:dyDescent="0.25">
      <c r="A338" s="86">
        <v>337</v>
      </c>
      <c r="B338" s="86" t="s">
        <v>149</v>
      </c>
      <c r="C338" s="86" t="s">
        <v>155</v>
      </c>
      <c r="D338" s="86" t="s">
        <v>31</v>
      </c>
      <c r="E338" s="86" t="s">
        <v>272</v>
      </c>
      <c r="F338" s="92">
        <v>0.03</v>
      </c>
      <c r="G338" s="93">
        <v>100</v>
      </c>
      <c r="H338" s="93">
        <f t="shared" si="86"/>
        <v>6</v>
      </c>
      <c r="I338" s="93">
        <f t="shared" si="88"/>
        <v>60</v>
      </c>
      <c r="J338" s="94">
        <v>0.9</v>
      </c>
      <c r="K338" s="94">
        <v>0.01</v>
      </c>
      <c r="L338" s="95">
        <v>0.8</v>
      </c>
      <c r="M338" s="86">
        <f t="shared" si="87"/>
        <v>5</v>
      </c>
      <c r="N338" s="86">
        <f t="shared" si="100"/>
        <v>5</v>
      </c>
      <c r="O338" s="86">
        <f t="shared" si="101"/>
        <v>7</v>
      </c>
      <c r="P338" s="95">
        <v>0.7</v>
      </c>
      <c r="Q338" s="86">
        <v>20</v>
      </c>
      <c r="R338" s="86">
        <v>20</v>
      </c>
      <c r="S338" s="86">
        <v>211.61232977966179</v>
      </c>
      <c r="T338" s="87">
        <f t="shared" si="89"/>
        <v>21.161232977966176</v>
      </c>
      <c r="U338" s="86">
        <f t="shared" si="90"/>
        <v>209.49620648186516</v>
      </c>
      <c r="V338" s="88">
        <f t="shared" si="91"/>
        <v>188.33497350389899</v>
      </c>
      <c r="W338" s="86">
        <f t="shared" si="92"/>
        <v>2</v>
      </c>
      <c r="X338" s="88">
        <f t="shared" si="93"/>
        <v>150.66797880311921</v>
      </c>
      <c r="Y338" s="86">
        <f t="shared" si="94"/>
        <v>1.4</v>
      </c>
      <c r="Z338" s="86">
        <f t="shared" si="95"/>
        <v>83.421206795547761</v>
      </c>
      <c r="AA338" s="86">
        <f t="shared" si="96"/>
        <v>0.77514605586086893</v>
      </c>
      <c r="AB338" s="88">
        <f t="shared" si="97"/>
        <v>60.03514938488577</v>
      </c>
      <c r="AC338" s="87">
        <f t="shared" si="98"/>
        <v>1.0005858230814295</v>
      </c>
      <c r="AD338" s="89">
        <f t="shared" si="99"/>
        <v>2.116123297796618</v>
      </c>
      <c r="AE338" s="32"/>
      <c r="AF338" s="32"/>
      <c r="AG338" s="82">
        <v>0</v>
      </c>
      <c r="AH338" s="82">
        <f t="shared" si="85"/>
        <v>2</v>
      </c>
      <c r="AI338" s="33"/>
      <c r="AJ338" s="33"/>
      <c r="AK338" s="33"/>
      <c r="AL338" s="33"/>
      <c r="AM338" s="33"/>
      <c r="AN338" s="33"/>
      <c r="AO338" s="33"/>
      <c r="AP338" s="33"/>
      <c r="AQ338" s="33"/>
      <c r="AR338" s="33"/>
      <c r="AS338" s="33"/>
      <c r="AT338" s="33"/>
      <c r="AU338" s="33"/>
      <c r="AV338" s="33"/>
      <c r="AW338" s="33"/>
      <c r="AX338" s="33"/>
      <c r="AY338" s="33"/>
      <c r="AZ338" s="33"/>
      <c r="BA338" s="33"/>
    </row>
    <row r="339" spans="1:54" ht="23.25" hidden="1" customHeight="1" x14ac:dyDescent="0.25">
      <c r="A339" s="86">
        <v>338</v>
      </c>
      <c r="B339" s="86" t="s">
        <v>149</v>
      </c>
      <c r="C339" s="86" t="s">
        <v>263</v>
      </c>
      <c r="D339" s="86" t="s">
        <v>235</v>
      </c>
      <c r="E339" s="86" t="s">
        <v>272</v>
      </c>
      <c r="F339" s="92">
        <v>0.03</v>
      </c>
      <c r="G339" s="93">
        <v>100</v>
      </c>
      <c r="H339" s="93">
        <f t="shared" si="86"/>
        <v>6</v>
      </c>
      <c r="I339" s="93">
        <f t="shared" si="88"/>
        <v>60</v>
      </c>
      <c r="J339" s="94">
        <v>0.1</v>
      </c>
      <c r="K339" s="94">
        <v>0.01</v>
      </c>
      <c r="L339" s="95">
        <v>0.8</v>
      </c>
      <c r="M339" s="86">
        <f t="shared" si="87"/>
        <v>5</v>
      </c>
      <c r="N339" s="86">
        <f t="shared" si="100"/>
        <v>6</v>
      </c>
      <c r="O339" s="86">
        <f t="shared" si="101"/>
        <v>8</v>
      </c>
      <c r="P339" s="95">
        <v>0.7</v>
      </c>
      <c r="Q339" s="86">
        <v>20</v>
      </c>
      <c r="R339" s="86">
        <v>20</v>
      </c>
      <c r="S339" s="86">
        <v>590.23242963052746</v>
      </c>
      <c r="T339" s="87">
        <f t="shared" si="89"/>
        <v>531.20918666747468</v>
      </c>
      <c r="U339" s="86">
        <f t="shared" si="90"/>
        <v>584.33010533422214</v>
      </c>
      <c r="V339" s="88">
        <f t="shared" si="91"/>
        <v>53.120918666747457</v>
      </c>
      <c r="W339" s="86">
        <f t="shared" si="92"/>
        <v>2</v>
      </c>
      <c r="X339" s="88">
        <f t="shared" si="93"/>
        <v>42.496734933397967</v>
      </c>
      <c r="Y339" s="86">
        <f t="shared" si="94"/>
        <v>1.4</v>
      </c>
      <c r="Z339" s="86">
        <f t="shared" si="95"/>
        <v>23.529411764705888</v>
      </c>
      <c r="AA339" s="86">
        <f t="shared" si="96"/>
        <v>0.77514605586086893</v>
      </c>
      <c r="AB339" s="88">
        <f t="shared" si="97"/>
        <v>60.000000000000014</v>
      </c>
      <c r="AC339" s="87">
        <f t="shared" si="98"/>
        <v>1.0000000000000002</v>
      </c>
      <c r="AD339" s="89">
        <f t="shared" si="99"/>
        <v>5.9023242963052747</v>
      </c>
      <c r="AE339" s="32"/>
      <c r="AF339" s="32"/>
      <c r="AG339" s="82">
        <v>-1</v>
      </c>
      <c r="AH339" s="82">
        <f t="shared" si="85"/>
        <v>2</v>
      </c>
      <c r="AI339" s="33"/>
      <c r="AJ339" s="33"/>
      <c r="AK339" s="33"/>
      <c r="AL339" s="33"/>
      <c r="AM339" s="33"/>
      <c r="AN339" s="33"/>
      <c r="AO339" s="33"/>
      <c r="AP339" s="33"/>
      <c r="AQ339" s="33"/>
      <c r="AR339" s="33"/>
      <c r="AS339" s="33"/>
      <c r="AT339" s="33"/>
      <c r="AU339" s="33"/>
      <c r="AV339" s="33"/>
      <c r="AW339" s="33"/>
      <c r="AX339" s="33"/>
      <c r="AY339" s="33"/>
      <c r="AZ339" s="33"/>
      <c r="BA339" s="33"/>
    </row>
    <row r="340" spans="1:54" ht="23.25" hidden="1" customHeight="1" x14ac:dyDescent="0.25">
      <c r="A340" s="86">
        <v>339</v>
      </c>
      <c r="B340" s="86" t="s">
        <v>149</v>
      </c>
      <c r="C340" s="86" t="s">
        <v>156</v>
      </c>
      <c r="D340" s="86" t="s">
        <v>34</v>
      </c>
      <c r="E340" s="86" t="s">
        <v>272</v>
      </c>
      <c r="F340" s="92">
        <v>0.03</v>
      </c>
      <c r="G340" s="93">
        <v>100</v>
      </c>
      <c r="H340" s="93">
        <f t="shared" si="86"/>
        <v>6</v>
      </c>
      <c r="I340" s="93">
        <f t="shared" si="88"/>
        <v>60</v>
      </c>
      <c r="J340" s="94">
        <v>0.5</v>
      </c>
      <c r="K340" s="94">
        <v>0.01</v>
      </c>
      <c r="L340" s="95">
        <v>0.8</v>
      </c>
      <c r="M340" s="86">
        <f t="shared" si="87"/>
        <v>5</v>
      </c>
      <c r="N340" s="86">
        <f t="shared" si="100"/>
        <v>6</v>
      </c>
      <c r="O340" s="86">
        <f t="shared" si="101"/>
        <v>8</v>
      </c>
      <c r="P340" s="95">
        <v>0.7</v>
      </c>
      <c r="Q340" s="86">
        <v>20</v>
      </c>
      <c r="R340" s="86">
        <v>20</v>
      </c>
      <c r="S340" s="86">
        <v>282.49915036539318</v>
      </c>
      <c r="T340" s="87">
        <f t="shared" si="89"/>
        <v>141.24957518269659</v>
      </c>
      <c r="U340" s="86">
        <f t="shared" si="90"/>
        <v>279.67415886173922</v>
      </c>
      <c r="V340" s="88">
        <f t="shared" si="91"/>
        <v>138.42458367904263</v>
      </c>
      <c r="W340" s="86">
        <f t="shared" si="92"/>
        <v>2</v>
      </c>
      <c r="X340" s="88">
        <f t="shared" si="93"/>
        <v>110.73966694323411</v>
      </c>
      <c r="Y340" s="86">
        <f t="shared" si="94"/>
        <v>1.4</v>
      </c>
      <c r="Z340" s="86">
        <f t="shared" si="95"/>
        <v>61.313868613138695</v>
      </c>
      <c r="AA340" s="86">
        <f t="shared" si="96"/>
        <v>0.77514605586086893</v>
      </c>
      <c r="AB340" s="88">
        <f t="shared" si="97"/>
        <v>60.000000000000014</v>
      </c>
      <c r="AC340" s="87">
        <f t="shared" si="98"/>
        <v>1.0000000000000002</v>
      </c>
      <c r="AD340" s="89">
        <f t="shared" si="99"/>
        <v>2.8249915036539317</v>
      </c>
      <c r="AE340" s="32"/>
      <c r="AF340" s="32"/>
      <c r="AG340" s="82">
        <v>-1</v>
      </c>
      <c r="AH340" s="82">
        <f t="shared" si="85"/>
        <v>2</v>
      </c>
      <c r="AI340" s="33"/>
      <c r="AJ340" s="33"/>
      <c r="AK340" s="33"/>
      <c r="AL340" s="33"/>
      <c r="AM340" s="33"/>
      <c r="AN340" s="33"/>
      <c r="AO340" s="33"/>
      <c r="AP340" s="33"/>
      <c r="AQ340" s="33"/>
      <c r="AR340" s="33"/>
      <c r="AS340" s="33"/>
      <c r="AT340" s="33"/>
      <c r="AU340" s="33"/>
      <c r="AV340" s="33"/>
      <c r="AW340" s="33"/>
      <c r="AX340" s="33"/>
      <c r="AY340" s="33"/>
      <c r="AZ340" s="33"/>
      <c r="BA340" s="33"/>
    </row>
    <row r="341" spans="1:54" ht="23.25" hidden="1" customHeight="1" x14ac:dyDescent="0.25">
      <c r="A341" s="86">
        <v>340</v>
      </c>
      <c r="B341" s="86" t="s">
        <v>149</v>
      </c>
      <c r="C341" s="86" t="s">
        <v>157</v>
      </c>
      <c r="D341" s="86" t="s">
        <v>40</v>
      </c>
      <c r="E341" s="86" t="s">
        <v>272</v>
      </c>
      <c r="F341" s="92">
        <v>0.03</v>
      </c>
      <c r="G341" s="93">
        <v>100</v>
      </c>
      <c r="H341" s="93">
        <f t="shared" si="86"/>
        <v>6</v>
      </c>
      <c r="I341" s="93">
        <f t="shared" si="88"/>
        <v>60</v>
      </c>
      <c r="J341" s="94">
        <v>0.9</v>
      </c>
      <c r="K341" s="94">
        <v>0.01</v>
      </c>
      <c r="L341" s="95">
        <v>0.8</v>
      </c>
      <c r="M341" s="86">
        <f t="shared" si="87"/>
        <v>5</v>
      </c>
      <c r="N341" s="86">
        <f t="shared" si="100"/>
        <v>4</v>
      </c>
      <c r="O341" s="86">
        <f t="shared" si="101"/>
        <v>6</v>
      </c>
      <c r="P341" s="95">
        <v>0.7</v>
      </c>
      <c r="Q341" s="86">
        <v>20</v>
      </c>
      <c r="R341" s="86">
        <v>10</v>
      </c>
      <c r="S341" s="86">
        <v>242.9665270269445</v>
      </c>
      <c r="T341" s="87">
        <f t="shared" si="89"/>
        <v>24.296652702694445</v>
      </c>
      <c r="U341" s="86">
        <f t="shared" si="90"/>
        <v>240.53686175667505</v>
      </c>
      <c r="V341" s="88">
        <f t="shared" si="91"/>
        <v>216.24020905398061</v>
      </c>
      <c r="W341" s="86">
        <f t="shared" si="92"/>
        <v>2</v>
      </c>
      <c r="X341" s="88">
        <f t="shared" si="93"/>
        <v>172.9921672431845</v>
      </c>
      <c r="Y341" s="86">
        <f t="shared" si="94"/>
        <v>1.4</v>
      </c>
      <c r="Z341" s="86">
        <f t="shared" si="95"/>
        <v>95.78156866669876</v>
      </c>
      <c r="AA341" s="86">
        <f t="shared" si="96"/>
        <v>1.0417314808554152</v>
      </c>
      <c r="AB341" s="88">
        <f t="shared" si="97"/>
        <v>60.000000000000014</v>
      </c>
      <c r="AC341" s="87">
        <f t="shared" si="98"/>
        <v>1.0000000000000002</v>
      </c>
      <c r="AD341" s="89">
        <f t="shared" si="99"/>
        <v>2.429665270269445</v>
      </c>
      <c r="AE341" s="32"/>
      <c r="AF341" s="32"/>
      <c r="AG341" s="82">
        <v>1</v>
      </c>
      <c r="AH341" s="82">
        <f t="shared" si="85"/>
        <v>2</v>
      </c>
      <c r="AI341" s="33"/>
      <c r="AJ341" s="33"/>
      <c r="AK341" s="33"/>
      <c r="AL341" s="33"/>
      <c r="AM341" s="33"/>
      <c r="AN341" s="33"/>
      <c r="AO341" s="33"/>
      <c r="AP341" s="33"/>
      <c r="AQ341" s="33"/>
      <c r="AR341" s="33"/>
      <c r="AS341" s="33"/>
      <c r="AT341" s="33"/>
      <c r="AU341" s="33"/>
      <c r="AV341" s="33"/>
      <c r="AW341" s="33"/>
      <c r="AX341" s="33"/>
      <c r="AY341" s="33"/>
      <c r="AZ341" s="33"/>
      <c r="BA341" s="33"/>
    </row>
    <row r="342" spans="1:54" ht="23.25" hidden="1" customHeight="1" x14ac:dyDescent="0.25">
      <c r="A342" s="86">
        <v>341</v>
      </c>
      <c r="B342" s="86" t="s">
        <v>149</v>
      </c>
      <c r="C342" s="86" t="s">
        <v>158</v>
      </c>
      <c r="D342" s="86" t="s">
        <v>43</v>
      </c>
      <c r="E342" s="86" t="s">
        <v>272</v>
      </c>
      <c r="F342" s="92">
        <v>0.03</v>
      </c>
      <c r="G342" s="93">
        <v>100</v>
      </c>
      <c r="H342" s="93">
        <f t="shared" si="86"/>
        <v>6</v>
      </c>
      <c r="I342" s="93">
        <f t="shared" si="88"/>
        <v>60</v>
      </c>
      <c r="J342" s="94">
        <v>0.5</v>
      </c>
      <c r="K342" s="94">
        <v>0.01</v>
      </c>
      <c r="L342" s="95">
        <v>0.8</v>
      </c>
      <c r="M342" s="86">
        <f t="shared" si="87"/>
        <v>5</v>
      </c>
      <c r="N342" s="86">
        <f t="shared" si="100"/>
        <v>4</v>
      </c>
      <c r="O342" s="86">
        <f t="shared" si="101"/>
        <v>6</v>
      </c>
      <c r="P342" s="95">
        <v>0.7</v>
      </c>
      <c r="Q342" s="86">
        <v>20</v>
      </c>
      <c r="R342" s="86">
        <v>20</v>
      </c>
      <c r="S342" s="86">
        <v>355.06773945008121</v>
      </c>
      <c r="T342" s="87">
        <f t="shared" si="89"/>
        <v>177.5338697250406</v>
      </c>
      <c r="U342" s="86">
        <f t="shared" si="90"/>
        <v>351.51706205558037</v>
      </c>
      <c r="V342" s="88">
        <f t="shared" si="91"/>
        <v>173.98319233053977</v>
      </c>
      <c r="W342" s="86">
        <f t="shared" si="92"/>
        <v>2</v>
      </c>
      <c r="X342" s="88">
        <f t="shared" si="93"/>
        <v>139.18655386443183</v>
      </c>
      <c r="Y342" s="86">
        <f t="shared" si="94"/>
        <v>1.4</v>
      </c>
      <c r="Z342" s="86">
        <f t="shared" si="95"/>
        <v>77.064220183486228</v>
      </c>
      <c r="AA342" s="86">
        <f t="shared" si="96"/>
        <v>0.77514605586086893</v>
      </c>
      <c r="AB342" s="88">
        <f t="shared" si="97"/>
        <v>59.999999999999986</v>
      </c>
      <c r="AC342" s="87">
        <f t="shared" si="98"/>
        <v>0.99999999999999978</v>
      </c>
      <c r="AD342" s="89">
        <f t="shared" si="99"/>
        <v>3.5506773945008119</v>
      </c>
      <c r="AE342" s="32"/>
      <c r="AF342" s="32"/>
      <c r="AG342" s="82">
        <v>1</v>
      </c>
      <c r="AH342" s="82">
        <f t="shared" si="85"/>
        <v>2</v>
      </c>
      <c r="AI342" s="33"/>
      <c r="AJ342" s="33"/>
      <c r="AK342" s="33"/>
      <c r="AL342" s="33"/>
      <c r="AM342" s="33"/>
      <c r="AN342" s="33"/>
      <c r="AO342" s="33"/>
      <c r="AP342" s="33"/>
      <c r="AQ342" s="33"/>
      <c r="AR342" s="33"/>
      <c r="AS342" s="33"/>
      <c r="AT342" s="33"/>
      <c r="AU342" s="33"/>
      <c r="AV342" s="33"/>
      <c r="AW342" s="33"/>
      <c r="AX342" s="33"/>
      <c r="AY342" s="33"/>
      <c r="AZ342" s="33"/>
      <c r="BA342" s="33"/>
    </row>
    <row r="343" spans="1:54" ht="23.25" hidden="1" customHeight="1" x14ac:dyDescent="0.25">
      <c r="A343" s="86">
        <v>342</v>
      </c>
      <c r="B343" s="86" t="s">
        <v>149</v>
      </c>
      <c r="C343" s="86" t="s">
        <v>159</v>
      </c>
      <c r="D343" s="86" t="s">
        <v>46</v>
      </c>
      <c r="E343" s="86" t="s">
        <v>272</v>
      </c>
      <c r="F343" s="92">
        <v>0.03</v>
      </c>
      <c r="G343" s="93">
        <v>100</v>
      </c>
      <c r="H343" s="93">
        <f t="shared" si="86"/>
        <v>6</v>
      </c>
      <c r="I343" s="93">
        <f t="shared" si="88"/>
        <v>60</v>
      </c>
      <c r="J343" s="94">
        <v>0.5</v>
      </c>
      <c r="K343" s="94">
        <v>0.01</v>
      </c>
      <c r="L343" s="95">
        <v>0.8</v>
      </c>
      <c r="M343" s="86">
        <f t="shared" si="87"/>
        <v>5</v>
      </c>
      <c r="N343" s="86">
        <f t="shared" si="100"/>
        <v>6</v>
      </c>
      <c r="O343" s="86">
        <f t="shared" si="101"/>
        <v>8</v>
      </c>
      <c r="P343" s="95">
        <v>0.7</v>
      </c>
      <c r="Q343" s="86">
        <v>20</v>
      </c>
      <c r="R343" s="86">
        <v>20</v>
      </c>
      <c r="S343" s="86">
        <v>282.49915036539318</v>
      </c>
      <c r="T343" s="87">
        <f t="shared" si="89"/>
        <v>141.24957518269659</v>
      </c>
      <c r="U343" s="86">
        <f t="shared" si="90"/>
        <v>279.67415886173922</v>
      </c>
      <c r="V343" s="88">
        <f t="shared" si="91"/>
        <v>138.42458367904263</v>
      </c>
      <c r="W343" s="86">
        <f t="shared" si="92"/>
        <v>2</v>
      </c>
      <c r="X343" s="88">
        <f t="shared" si="93"/>
        <v>110.73966694323411</v>
      </c>
      <c r="Y343" s="86">
        <f t="shared" si="94"/>
        <v>1.4</v>
      </c>
      <c r="Z343" s="86">
        <f t="shared" si="95"/>
        <v>61.313868613138695</v>
      </c>
      <c r="AA343" s="86">
        <f t="shared" si="96"/>
        <v>0.77514605586086893</v>
      </c>
      <c r="AB343" s="88">
        <f t="shared" si="97"/>
        <v>60.000000000000014</v>
      </c>
      <c r="AC343" s="87">
        <f t="shared" si="98"/>
        <v>1.0000000000000002</v>
      </c>
      <c r="AD343" s="89">
        <f t="shared" si="99"/>
        <v>2.8249915036539317</v>
      </c>
      <c r="AE343" s="32"/>
      <c r="AF343" s="32"/>
      <c r="AG343" s="82">
        <v>-1</v>
      </c>
      <c r="AH343" s="82">
        <f t="shared" si="85"/>
        <v>2</v>
      </c>
      <c r="AI343" s="33"/>
      <c r="AJ343" s="33"/>
      <c r="AK343" s="33"/>
      <c r="AL343" s="33"/>
      <c r="AM343" s="33"/>
      <c r="AN343" s="33"/>
      <c r="AO343" s="33"/>
      <c r="AP343" s="33"/>
      <c r="AQ343" s="33"/>
      <c r="AR343" s="33"/>
      <c r="AS343" s="33"/>
      <c r="AT343" s="33"/>
      <c r="AU343" s="33"/>
      <c r="AV343" s="33"/>
      <c r="AW343" s="33"/>
      <c r="AX343" s="33"/>
      <c r="AY343" s="33"/>
      <c r="AZ343" s="33"/>
      <c r="BA343" s="33"/>
    </row>
    <row r="344" spans="1:54" ht="23.25" hidden="1" customHeight="1" x14ac:dyDescent="0.25">
      <c r="A344" s="86">
        <v>343</v>
      </c>
      <c r="B344" s="86" t="s">
        <v>160</v>
      </c>
      <c r="C344" s="86" t="s">
        <v>162</v>
      </c>
      <c r="D344" s="86" t="s">
        <v>16</v>
      </c>
      <c r="E344" s="86" t="s">
        <v>272</v>
      </c>
      <c r="F344" s="92">
        <v>0.03</v>
      </c>
      <c r="G344" s="93">
        <v>100</v>
      </c>
      <c r="H344" s="93">
        <f t="shared" si="86"/>
        <v>6</v>
      </c>
      <c r="I344" s="93">
        <f t="shared" si="88"/>
        <v>60</v>
      </c>
      <c r="J344" s="94">
        <v>0.7</v>
      </c>
      <c r="K344" s="94">
        <v>0.01</v>
      </c>
      <c r="L344" s="95">
        <v>0.8</v>
      </c>
      <c r="M344" s="86">
        <f t="shared" si="87"/>
        <v>5</v>
      </c>
      <c r="N344" s="86">
        <f t="shared" si="100"/>
        <v>4</v>
      </c>
      <c r="O344" s="86">
        <f t="shared" si="101"/>
        <v>6</v>
      </c>
      <c r="P344" s="95">
        <v>0.7</v>
      </c>
      <c r="Q344" s="86">
        <v>20</v>
      </c>
      <c r="R344" s="86">
        <v>20</v>
      </c>
      <c r="S344" s="86">
        <v>290.37158113656153</v>
      </c>
      <c r="T344" s="87">
        <f t="shared" si="89"/>
        <v>87.111474340968471</v>
      </c>
      <c r="U344" s="86">
        <f t="shared" si="90"/>
        <v>287.46786532519593</v>
      </c>
      <c r="V344" s="88">
        <f t="shared" si="91"/>
        <v>200.35639098422746</v>
      </c>
      <c r="W344" s="86">
        <f t="shared" si="92"/>
        <v>2</v>
      </c>
      <c r="X344" s="88">
        <f t="shared" si="93"/>
        <v>160.28511278738199</v>
      </c>
      <c r="Y344" s="86">
        <f t="shared" si="94"/>
        <v>1.4</v>
      </c>
      <c r="Z344" s="86">
        <f t="shared" si="95"/>
        <v>88.745980707395489</v>
      </c>
      <c r="AA344" s="86">
        <f t="shared" si="96"/>
        <v>0.77514605586086893</v>
      </c>
      <c r="AB344" s="88">
        <f t="shared" si="97"/>
        <v>59.999999999999986</v>
      </c>
      <c r="AC344" s="87">
        <f t="shared" si="98"/>
        <v>0.99999999999999978</v>
      </c>
      <c r="AD344" s="89">
        <f t="shared" si="99"/>
        <v>2.9037158113656152</v>
      </c>
      <c r="AE344" s="32"/>
      <c r="AF344" s="32"/>
      <c r="AG344" s="82">
        <v>1</v>
      </c>
      <c r="AH344" s="82">
        <f t="shared" si="85"/>
        <v>2</v>
      </c>
      <c r="AI344" s="33"/>
      <c r="AJ344" s="33"/>
      <c r="AK344" s="33"/>
      <c r="AL344" s="33"/>
      <c r="AM344" s="33"/>
      <c r="AN344" s="33"/>
      <c r="AO344" s="33"/>
      <c r="AP344" s="33"/>
      <c r="AQ344" s="33"/>
      <c r="AR344" s="33"/>
      <c r="AS344" s="33"/>
      <c r="AT344" s="33"/>
      <c r="AU344" s="33"/>
      <c r="AV344" s="33"/>
      <c r="AW344" s="33"/>
      <c r="AX344" s="33"/>
      <c r="AY344" s="33"/>
      <c r="AZ344" s="33"/>
      <c r="BA344" s="33"/>
    </row>
    <row r="345" spans="1:54" ht="23.25" hidden="1" customHeight="1" x14ac:dyDescent="0.25">
      <c r="A345" s="86">
        <v>344</v>
      </c>
      <c r="B345" s="86" t="s">
        <v>160</v>
      </c>
      <c r="C345" s="86" t="s">
        <v>163</v>
      </c>
      <c r="D345" s="86" t="s">
        <v>18</v>
      </c>
      <c r="E345" s="86" t="s">
        <v>272</v>
      </c>
      <c r="F345" s="92">
        <v>0.03</v>
      </c>
      <c r="G345" s="93">
        <v>100</v>
      </c>
      <c r="H345" s="93">
        <f t="shared" si="86"/>
        <v>6</v>
      </c>
      <c r="I345" s="93">
        <f t="shared" si="88"/>
        <v>60</v>
      </c>
      <c r="J345" s="94">
        <v>0.5</v>
      </c>
      <c r="K345" s="94">
        <v>0.01</v>
      </c>
      <c r="L345" s="95">
        <v>0.8</v>
      </c>
      <c r="M345" s="86">
        <f t="shared" si="87"/>
        <v>5</v>
      </c>
      <c r="N345" s="86">
        <f t="shared" si="100"/>
        <v>6</v>
      </c>
      <c r="O345" s="86">
        <f t="shared" si="101"/>
        <v>8</v>
      </c>
      <c r="P345" s="95">
        <v>0.7</v>
      </c>
      <c r="Q345" s="86">
        <v>20</v>
      </c>
      <c r="R345" s="86">
        <v>20</v>
      </c>
      <c r="S345" s="86">
        <v>282.49915036539318</v>
      </c>
      <c r="T345" s="87">
        <f t="shared" si="89"/>
        <v>141.24957518269659</v>
      </c>
      <c r="U345" s="86">
        <f t="shared" si="90"/>
        <v>279.67415886173922</v>
      </c>
      <c r="V345" s="88">
        <f t="shared" si="91"/>
        <v>138.42458367904263</v>
      </c>
      <c r="W345" s="86">
        <f t="shared" si="92"/>
        <v>2</v>
      </c>
      <c r="X345" s="88">
        <f t="shared" si="93"/>
        <v>110.73966694323411</v>
      </c>
      <c r="Y345" s="86">
        <f t="shared" si="94"/>
        <v>1.4</v>
      </c>
      <c r="Z345" s="86">
        <f t="shared" si="95"/>
        <v>61.313868613138695</v>
      </c>
      <c r="AA345" s="86">
        <f t="shared" si="96"/>
        <v>0.77514605586086893</v>
      </c>
      <c r="AB345" s="88">
        <f t="shared" si="97"/>
        <v>60.000000000000014</v>
      </c>
      <c r="AC345" s="87">
        <f t="shared" si="98"/>
        <v>1.0000000000000002</v>
      </c>
      <c r="AD345" s="89">
        <f t="shared" si="99"/>
        <v>2.8249915036539317</v>
      </c>
      <c r="AE345" s="32"/>
      <c r="AF345" s="32"/>
      <c r="AG345" s="82">
        <v>-1</v>
      </c>
      <c r="AH345" s="82">
        <f t="shared" si="85"/>
        <v>2</v>
      </c>
      <c r="AI345" s="33"/>
      <c r="AJ345" s="33"/>
      <c r="AK345" s="33"/>
      <c r="AL345" s="33"/>
      <c r="AM345" s="33"/>
      <c r="AN345" s="33"/>
      <c r="AO345" s="33"/>
      <c r="AP345" s="33"/>
      <c r="AQ345" s="33"/>
      <c r="AR345" s="33"/>
      <c r="AS345" s="33"/>
      <c r="AT345" s="33"/>
      <c r="AU345" s="33"/>
      <c r="AV345" s="33"/>
      <c r="AW345" s="33"/>
      <c r="AX345" s="33"/>
      <c r="AY345" s="33"/>
      <c r="AZ345" s="33"/>
      <c r="BA345" s="33"/>
    </row>
    <row r="346" spans="1:54" ht="23.25" hidden="1" customHeight="1" x14ac:dyDescent="0.25">
      <c r="A346" s="86">
        <v>345</v>
      </c>
      <c r="B346" s="86" t="s">
        <v>160</v>
      </c>
      <c r="C346" s="86" t="s">
        <v>164</v>
      </c>
      <c r="D346" s="86" t="s">
        <v>20</v>
      </c>
      <c r="E346" s="86" t="s">
        <v>272</v>
      </c>
      <c r="F346" s="92">
        <v>0.03</v>
      </c>
      <c r="G346" s="93">
        <v>100</v>
      </c>
      <c r="H346" s="93">
        <f t="shared" si="86"/>
        <v>6</v>
      </c>
      <c r="I346" s="93">
        <f t="shared" si="88"/>
        <v>60</v>
      </c>
      <c r="J346" s="94">
        <v>0.5</v>
      </c>
      <c r="K346" s="94">
        <v>0.01</v>
      </c>
      <c r="L346" s="95">
        <v>0.8</v>
      </c>
      <c r="M346" s="86">
        <f t="shared" si="87"/>
        <v>5</v>
      </c>
      <c r="N346" s="86">
        <f t="shared" si="100"/>
        <v>5</v>
      </c>
      <c r="O346" s="86">
        <f t="shared" si="101"/>
        <v>7</v>
      </c>
      <c r="P346" s="95">
        <v>0.7</v>
      </c>
      <c r="Q346" s="86">
        <v>20</v>
      </c>
      <c r="R346" s="86">
        <v>20</v>
      </c>
      <c r="S346" s="86">
        <v>314.65352520373051</v>
      </c>
      <c r="T346" s="87">
        <f t="shared" si="89"/>
        <v>157.32676260186525</v>
      </c>
      <c r="U346" s="86">
        <f t="shared" si="90"/>
        <v>311.50698995169319</v>
      </c>
      <c r="V346" s="88">
        <f t="shared" si="91"/>
        <v>154.18022734982793</v>
      </c>
      <c r="W346" s="86">
        <f t="shared" si="92"/>
        <v>2</v>
      </c>
      <c r="X346" s="88">
        <f t="shared" si="93"/>
        <v>123.34418187986235</v>
      </c>
      <c r="Y346" s="86">
        <f t="shared" si="94"/>
        <v>1.4</v>
      </c>
      <c r="Z346" s="86">
        <f t="shared" si="95"/>
        <v>68.292682926829258</v>
      </c>
      <c r="AA346" s="86">
        <f t="shared" si="96"/>
        <v>0.77514605586086893</v>
      </c>
      <c r="AB346" s="88">
        <f t="shared" si="97"/>
        <v>59.999999999999993</v>
      </c>
      <c r="AC346" s="87">
        <f t="shared" si="98"/>
        <v>0.99999999999999989</v>
      </c>
      <c r="AD346" s="89">
        <f t="shared" si="99"/>
        <v>3.1465352520373049</v>
      </c>
      <c r="AE346" s="32"/>
      <c r="AF346" s="32"/>
      <c r="AG346" s="82">
        <v>0</v>
      </c>
      <c r="AH346" s="82">
        <f t="shared" si="85"/>
        <v>2</v>
      </c>
      <c r="AI346" s="33"/>
      <c r="AJ346" s="33"/>
      <c r="AK346" s="33"/>
      <c r="AL346" s="33"/>
      <c r="AM346" s="33"/>
      <c r="AN346" s="33"/>
      <c r="AO346" s="33"/>
      <c r="AP346" s="33"/>
      <c r="AQ346" s="33"/>
      <c r="AR346" s="33"/>
      <c r="AS346" s="33"/>
      <c r="AT346" s="33"/>
      <c r="AU346" s="33"/>
      <c r="AV346" s="33"/>
      <c r="AW346" s="33"/>
      <c r="AX346" s="33"/>
      <c r="AY346" s="33"/>
      <c r="AZ346" s="33"/>
      <c r="BA346" s="33"/>
    </row>
    <row r="347" spans="1:54" ht="23.25" hidden="1" customHeight="1" x14ac:dyDescent="0.25">
      <c r="A347" s="86">
        <v>346</v>
      </c>
      <c r="B347" s="86" t="s">
        <v>160</v>
      </c>
      <c r="C347" s="86" t="s">
        <v>264</v>
      </c>
      <c r="D347" s="86" t="s">
        <v>222</v>
      </c>
      <c r="E347" s="86" t="s">
        <v>272</v>
      </c>
      <c r="F347" s="92">
        <v>0.03</v>
      </c>
      <c r="G347" s="93">
        <v>100</v>
      </c>
      <c r="H347" s="93">
        <f t="shared" si="86"/>
        <v>6</v>
      </c>
      <c r="I347" s="93">
        <f t="shared" si="88"/>
        <v>60</v>
      </c>
      <c r="J347" s="94">
        <v>0.5</v>
      </c>
      <c r="K347" s="94">
        <v>0.01</v>
      </c>
      <c r="L347" s="95">
        <v>0.8</v>
      </c>
      <c r="M347" s="86">
        <f t="shared" si="87"/>
        <v>5</v>
      </c>
      <c r="N347" s="86">
        <f t="shared" si="100"/>
        <v>6</v>
      </c>
      <c r="O347" s="86">
        <f t="shared" si="101"/>
        <v>8</v>
      </c>
      <c r="P347" s="95">
        <v>0.7</v>
      </c>
      <c r="Q347" s="86">
        <v>20</v>
      </c>
      <c r="R347" s="86">
        <v>20</v>
      </c>
      <c r="S347" s="86">
        <v>282.49915036539318</v>
      </c>
      <c r="T347" s="87">
        <f t="shared" si="89"/>
        <v>141.24957518269659</v>
      </c>
      <c r="U347" s="86">
        <f t="shared" si="90"/>
        <v>279.67415886173922</v>
      </c>
      <c r="V347" s="88">
        <f t="shared" si="91"/>
        <v>138.42458367904263</v>
      </c>
      <c r="W347" s="86">
        <f t="shared" si="92"/>
        <v>2</v>
      </c>
      <c r="X347" s="88">
        <f t="shared" si="93"/>
        <v>110.73966694323411</v>
      </c>
      <c r="Y347" s="86">
        <f t="shared" si="94"/>
        <v>1.4</v>
      </c>
      <c r="Z347" s="86">
        <f t="shared" si="95"/>
        <v>61.313868613138695</v>
      </c>
      <c r="AA347" s="86">
        <f t="shared" si="96"/>
        <v>0.77514605586086893</v>
      </c>
      <c r="AB347" s="88">
        <f t="shared" si="97"/>
        <v>60.000000000000014</v>
      </c>
      <c r="AC347" s="87">
        <f t="shared" si="98"/>
        <v>1.0000000000000002</v>
      </c>
      <c r="AD347" s="89">
        <f t="shared" si="99"/>
        <v>2.8249915036539317</v>
      </c>
      <c r="AE347" s="32"/>
      <c r="AF347" s="32"/>
      <c r="AG347" s="82">
        <v>-1</v>
      </c>
      <c r="AH347" s="82">
        <f t="shared" si="85"/>
        <v>2</v>
      </c>
      <c r="AI347" s="33"/>
      <c r="AJ347" s="33"/>
      <c r="AK347" s="33"/>
      <c r="AL347" s="33"/>
      <c r="AM347" s="33"/>
      <c r="AN347" s="33"/>
      <c r="AO347" s="33"/>
      <c r="AP347" s="33"/>
      <c r="AQ347" s="33"/>
      <c r="AR347" s="33"/>
      <c r="AS347" s="33"/>
      <c r="AT347" s="33"/>
      <c r="AU347" s="33"/>
      <c r="AV347" s="33"/>
      <c r="AW347" s="33"/>
      <c r="AX347" s="33"/>
      <c r="AY347" s="33"/>
      <c r="AZ347" s="33"/>
      <c r="BA347" s="33"/>
    </row>
    <row r="348" spans="1:54" ht="23.25" hidden="1" customHeight="1" x14ac:dyDescent="0.25">
      <c r="A348" s="86">
        <v>347</v>
      </c>
      <c r="B348" s="86" t="s">
        <v>160</v>
      </c>
      <c r="C348" s="86" t="s">
        <v>297</v>
      </c>
      <c r="D348" s="86" t="s">
        <v>300</v>
      </c>
      <c r="E348" s="86" t="s">
        <v>272</v>
      </c>
      <c r="F348" s="92">
        <v>0.03</v>
      </c>
      <c r="G348" s="93">
        <v>100</v>
      </c>
      <c r="H348" s="93">
        <f t="shared" si="86"/>
        <v>6</v>
      </c>
      <c r="I348" s="93">
        <f t="shared" si="88"/>
        <v>60</v>
      </c>
      <c r="J348" s="94">
        <v>0.5</v>
      </c>
      <c r="K348" s="94">
        <v>0.01</v>
      </c>
      <c r="L348" s="95">
        <v>0.8</v>
      </c>
      <c r="M348" s="86">
        <f t="shared" si="87"/>
        <v>5</v>
      </c>
      <c r="N348" s="86">
        <f t="shared" si="100"/>
        <v>4</v>
      </c>
      <c r="O348" s="86">
        <f t="shared" si="101"/>
        <v>6</v>
      </c>
      <c r="P348" s="95">
        <v>0.7</v>
      </c>
      <c r="Q348" s="86">
        <v>20</v>
      </c>
      <c r="R348" s="86">
        <v>20</v>
      </c>
      <c r="S348" s="86">
        <v>355.06773945008121</v>
      </c>
      <c r="T348" s="87">
        <f t="shared" si="89"/>
        <v>177.5338697250406</v>
      </c>
      <c r="U348" s="86">
        <f t="shared" si="90"/>
        <v>351.51706205558037</v>
      </c>
      <c r="V348" s="88">
        <f t="shared" si="91"/>
        <v>173.98319233053977</v>
      </c>
      <c r="W348" s="86">
        <f t="shared" si="92"/>
        <v>2</v>
      </c>
      <c r="X348" s="88">
        <f t="shared" si="93"/>
        <v>139.18655386443183</v>
      </c>
      <c r="Y348" s="86">
        <f t="shared" si="94"/>
        <v>1.4</v>
      </c>
      <c r="Z348" s="86">
        <f t="shared" si="95"/>
        <v>77.064220183486228</v>
      </c>
      <c r="AA348" s="86">
        <f t="shared" si="96"/>
        <v>0.77514605586086893</v>
      </c>
      <c r="AB348" s="88">
        <f t="shared" si="97"/>
        <v>59.999999999999986</v>
      </c>
      <c r="AC348" s="87">
        <f t="shared" si="98"/>
        <v>0.99999999999999978</v>
      </c>
      <c r="AD348" s="89">
        <f t="shared" si="99"/>
        <v>3.5506773945008119</v>
      </c>
      <c r="AE348" s="32"/>
      <c r="AF348" s="32"/>
      <c r="AG348" s="82">
        <v>1</v>
      </c>
      <c r="AH348" s="82">
        <f t="shared" si="85"/>
        <v>2</v>
      </c>
      <c r="AI348" s="33"/>
      <c r="AJ348" s="33"/>
      <c r="AK348" s="33"/>
      <c r="AL348" s="33"/>
      <c r="AM348" s="33"/>
      <c r="AN348" s="33"/>
      <c r="AO348" s="33"/>
      <c r="AP348" s="33"/>
      <c r="AQ348" s="33"/>
      <c r="AR348" s="33"/>
      <c r="AS348" s="33"/>
      <c r="AT348" s="33"/>
      <c r="AU348" s="33"/>
      <c r="AV348" s="33"/>
      <c r="AW348" s="33"/>
      <c r="AX348" s="33"/>
      <c r="AY348" s="33"/>
      <c r="AZ348" s="33"/>
      <c r="BA348" s="33"/>
    </row>
    <row r="349" spans="1:54" s="11" customFormat="1" ht="23.25" hidden="1" customHeight="1" x14ac:dyDescent="0.25">
      <c r="A349" s="86">
        <v>348</v>
      </c>
      <c r="B349" s="86" t="s">
        <v>160</v>
      </c>
      <c r="C349" s="86" t="s">
        <v>298</v>
      </c>
      <c r="D349" s="86" t="s">
        <v>301</v>
      </c>
      <c r="E349" s="86" t="s">
        <v>272</v>
      </c>
      <c r="F349" s="92">
        <v>0.03</v>
      </c>
      <c r="G349" s="93">
        <v>100</v>
      </c>
      <c r="H349" s="93">
        <f t="shared" si="86"/>
        <v>6</v>
      </c>
      <c r="I349" s="93">
        <f t="shared" si="88"/>
        <v>60</v>
      </c>
      <c r="J349" s="94">
        <v>0.5</v>
      </c>
      <c r="K349" s="94">
        <v>0.01</v>
      </c>
      <c r="L349" s="95">
        <v>0.8</v>
      </c>
      <c r="M349" s="86">
        <f t="shared" si="87"/>
        <v>5</v>
      </c>
      <c r="N349" s="86">
        <f t="shared" si="100"/>
        <v>4</v>
      </c>
      <c r="O349" s="86">
        <f t="shared" si="101"/>
        <v>6</v>
      </c>
      <c r="P349" s="95">
        <v>0.7</v>
      </c>
      <c r="Q349" s="86">
        <v>20</v>
      </c>
      <c r="R349" s="86">
        <v>20</v>
      </c>
      <c r="S349" s="86">
        <v>355.06773945008121</v>
      </c>
      <c r="T349" s="87">
        <f t="shared" si="89"/>
        <v>177.5338697250406</v>
      </c>
      <c r="U349" s="86">
        <f t="shared" si="90"/>
        <v>351.51706205558037</v>
      </c>
      <c r="V349" s="88">
        <f t="shared" si="91"/>
        <v>173.98319233053977</v>
      </c>
      <c r="W349" s="86">
        <f t="shared" si="92"/>
        <v>2</v>
      </c>
      <c r="X349" s="88">
        <f t="shared" si="93"/>
        <v>139.18655386443183</v>
      </c>
      <c r="Y349" s="86">
        <f t="shared" si="94"/>
        <v>1.4</v>
      </c>
      <c r="Z349" s="86">
        <f t="shared" si="95"/>
        <v>77.064220183486228</v>
      </c>
      <c r="AA349" s="86">
        <f t="shared" si="96"/>
        <v>0.77514605586086893</v>
      </c>
      <c r="AB349" s="88">
        <f t="shared" si="97"/>
        <v>59.999999999999986</v>
      </c>
      <c r="AC349" s="87">
        <f t="shared" si="98"/>
        <v>0.99999999999999978</v>
      </c>
      <c r="AD349" s="89">
        <f t="shared" si="99"/>
        <v>3.5506773945008119</v>
      </c>
      <c r="AE349" s="32"/>
      <c r="AF349" s="32"/>
      <c r="AG349" s="82">
        <v>1</v>
      </c>
      <c r="AH349" s="82">
        <f t="shared" si="85"/>
        <v>2</v>
      </c>
      <c r="AI349" s="33"/>
      <c r="AJ349" s="33"/>
      <c r="AK349" s="33"/>
      <c r="AL349" s="33"/>
      <c r="AM349" s="33"/>
      <c r="AN349" s="33"/>
      <c r="AO349" s="33"/>
      <c r="AP349" s="33"/>
      <c r="AQ349" s="33"/>
      <c r="AR349" s="33"/>
      <c r="AS349" s="33"/>
      <c r="AT349" s="33"/>
      <c r="AU349" s="33"/>
      <c r="AV349" s="33"/>
      <c r="AW349" s="33"/>
      <c r="AX349" s="33"/>
      <c r="AY349" s="33"/>
      <c r="AZ349" s="33"/>
      <c r="BA349" s="33"/>
      <c r="BB349" s="71"/>
    </row>
    <row r="350" spans="1:54" ht="23.25" hidden="1" customHeight="1" x14ac:dyDescent="0.25">
      <c r="A350" s="86">
        <v>349</v>
      </c>
      <c r="B350" s="86" t="s">
        <v>160</v>
      </c>
      <c r="C350" s="86" t="s">
        <v>165</v>
      </c>
      <c r="D350" s="86" t="s">
        <v>22</v>
      </c>
      <c r="E350" s="86" t="s">
        <v>272</v>
      </c>
      <c r="F350" s="92">
        <v>0.03</v>
      </c>
      <c r="G350" s="93">
        <v>100</v>
      </c>
      <c r="H350" s="93">
        <f t="shared" si="86"/>
        <v>6</v>
      </c>
      <c r="I350" s="93">
        <f t="shared" si="88"/>
        <v>60</v>
      </c>
      <c r="J350" s="94">
        <v>0.7</v>
      </c>
      <c r="K350" s="94">
        <v>0.01</v>
      </c>
      <c r="L350" s="95">
        <v>0.8</v>
      </c>
      <c r="M350" s="86">
        <f t="shared" si="87"/>
        <v>5</v>
      </c>
      <c r="N350" s="86">
        <f t="shared" si="100"/>
        <v>4</v>
      </c>
      <c r="O350" s="86">
        <f t="shared" si="101"/>
        <v>6</v>
      </c>
      <c r="P350" s="95">
        <v>0.7</v>
      </c>
      <c r="Q350" s="86">
        <v>20</v>
      </c>
      <c r="R350" s="86">
        <v>20</v>
      </c>
      <c r="S350" s="86">
        <v>290.37158113656153</v>
      </c>
      <c r="T350" s="87">
        <f t="shared" si="89"/>
        <v>87.111474340968471</v>
      </c>
      <c r="U350" s="86">
        <f t="shared" si="90"/>
        <v>287.46786532519593</v>
      </c>
      <c r="V350" s="88">
        <f t="shared" si="91"/>
        <v>200.35639098422746</v>
      </c>
      <c r="W350" s="86">
        <f t="shared" si="92"/>
        <v>2</v>
      </c>
      <c r="X350" s="88">
        <f t="shared" si="93"/>
        <v>160.28511278738199</v>
      </c>
      <c r="Y350" s="86">
        <f t="shared" si="94"/>
        <v>1.4</v>
      </c>
      <c r="Z350" s="86">
        <f t="shared" si="95"/>
        <v>88.745980707395489</v>
      </c>
      <c r="AA350" s="86">
        <f t="shared" si="96"/>
        <v>0.77514605586086893</v>
      </c>
      <c r="AB350" s="88">
        <f t="shared" si="97"/>
        <v>59.999999999999986</v>
      </c>
      <c r="AC350" s="87">
        <f t="shared" si="98"/>
        <v>0.99999999999999978</v>
      </c>
      <c r="AD350" s="89">
        <f t="shared" si="99"/>
        <v>2.9037158113656152</v>
      </c>
      <c r="AE350" s="32"/>
      <c r="AF350" s="32"/>
      <c r="AG350" s="82">
        <v>1</v>
      </c>
      <c r="AH350" s="82">
        <f t="shared" si="85"/>
        <v>2</v>
      </c>
      <c r="AI350" s="33"/>
      <c r="AJ350" s="33"/>
      <c r="AK350" s="33"/>
      <c r="AL350" s="33"/>
      <c r="AM350" s="33"/>
      <c r="AN350" s="33"/>
      <c r="AO350" s="33"/>
      <c r="AP350" s="33"/>
      <c r="AQ350" s="33"/>
      <c r="AR350" s="33"/>
      <c r="AS350" s="33"/>
      <c r="AT350" s="33"/>
      <c r="AU350" s="33"/>
      <c r="AV350" s="33"/>
      <c r="AW350" s="33"/>
      <c r="AX350" s="33"/>
      <c r="AY350" s="33"/>
      <c r="AZ350" s="33"/>
      <c r="BA350" s="33"/>
    </row>
    <row r="351" spans="1:54" ht="23.25" hidden="1" customHeight="1" x14ac:dyDescent="0.25">
      <c r="A351" s="86">
        <v>350</v>
      </c>
      <c r="B351" s="86" t="s">
        <v>160</v>
      </c>
      <c r="C351" s="86" t="s">
        <v>265</v>
      </c>
      <c r="D351" s="86" t="s">
        <v>228</v>
      </c>
      <c r="E351" s="86" t="s">
        <v>272</v>
      </c>
      <c r="F351" s="92">
        <v>0.03</v>
      </c>
      <c r="G351" s="93">
        <v>100</v>
      </c>
      <c r="H351" s="93">
        <f t="shared" si="86"/>
        <v>6</v>
      </c>
      <c r="I351" s="93">
        <f t="shared" si="88"/>
        <v>60</v>
      </c>
      <c r="J351" s="94">
        <v>0.5</v>
      </c>
      <c r="K351" s="94">
        <v>0.01</v>
      </c>
      <c r="L351" s="95">
        <v>0.8</v>
      </c>
      <c r="M351" s="86">
        <f t="shared" si="87"/>
        <v>5</v>
      </c>
      <c r="N351" s="86">
        <f t="shared" si="100"/>
        <v>6</v>
      </c>
      <c r="O351" s="86">
        <f t="shared" si="101"/>
        <v>8</v>
      </c>
      <c r="P351" s="95">
        <v>0.7</v>
      </c>
      <c r="Q351" s="86">
        <v>20</v>
      </c>
      <c r="R351" s="86">
        <v>20</v>
      </c>
      <c r="S351" s="86">
        <v>282.49915036539318</v>
      </c>
      <c r="T351" s="87">
        <f t="shared" si="89"/>
        <v>141.24957518269659</v>
      </c>
      <c r="U351" s="86">
        <f t="shared" si="90"/>
        <v>279.67415886173922</v>
      </c>
      <c r="V351" s="88">
        <f t="shared" si="91"/>
        <v>138.42458367904263</v>
      </c>
      <c r="W351" s="86">
        <f t="shared" si="92"/>
        <v>2</v>
      </c>
      <c r="X351" s="88">
        <f t="shared" si="93"/>
        <v>110.73966694323411</v>
      </c>
      <c r="Y351" s="86">
        <f t="shared" si="94"/>
        <v>1.4</v>
      </c>
      <c r="Z351" s="86">
        <f t="shared" si="95"/>
        <v>61.313868613138695</v>
      </c>
      <c r="AA351" s="86">
        <f t="shared" si="96"/>
        <v>0.77514605586086893</v>
      </c>
      <c r="AB351" s="88">
        <f t="shared" si="97"/>
        <v>60.000000000000014</v>
      </c>
      <c r="AC351" s="87">
        <f t="shared" si="98"/>
        <v>1.0000000000000002</v>
      </c>
      <c r="AD351" s="89">
        <f t="shared" si="99"/>
        <v>2.8249915036539317</v>
      </c>
      <c r="AE351" s="32"/>
      <c r="AF351" s="32"/>
      <c r="AG351" s="82">
        <v>-1</v>
      </c>
      <c r="AH351" s="82">
        <f t="shared" si="85"/>
        <v>2</v>
      </c>
      <c r="AI351" s="33"/>
      <c r="AJ351" s="33"/>
      <c r="AK351" s="33"/>
      <c r="AL351" s="33"/>
      <c r="AM351" s="33"/>
      <c r="AN351" s="33"/>
      <c r="AO351" s="33"/>
      <c r="AP351" s="33"/>
      <c r="AQ351" s="33"/>
      <c r="AR351" s="33"/>
      <c r="AS351" s="33"/>
      <c r="AT351" s="33"/>
      <c r="AU351" s="33"/>
      <c r="AV351" s="33"/>
      <c r="AW351" s="33"/>
      <c r="AX351" s="33"/>
      <c r="AY351" s="33"/>
      <c r="AZ351" s="33"/>
      <c r="BA351" s="33"/>
    </row>
    <row r="352" spans="1:54" ht="23.25" hidden="1" customHeight="1" x14ac:dyDescent="0.25">
      <c r="A352" s="86">
        <v>351</v>
      </c>
      <c r="B352" s="86" t="s">
        <v>160</v>
      </c>
      <c r="C352" s="86" t="s">
        <v>266</v>
      </c>
      <c r="D352" s="86" t="s">
        <v>231</v>
      </c>
      <c r="E352" s="86" t="s">
        <v>272</v>
      </c>
      <c r="F352" s="92">
        <v>0.03</v>
      </c>
      <c r="G352" s="93">
        <v>100</v>
      </c>
      <c r="H352" s="93">
        <f t="shared" si="86"/>
        <v>6</v>
      </c>
      <c r="I352" s="93">
        <f t="shared" si="88"/>
        <v>60</v>
      </c>
      <c r="J352" s="94">
        <v>0.5</v>
      </c>
      <c r="K352" s="94">
        <v>0.01</v>
      </c>
      <c r="L352" s="95">
        <v>0.8</v>
      </c>
      <c r="M352" s="86">
        <f t="shared" si="87"/>
        <v>5</v>
      </c>
      <c r="N352" s="86">
        <f t="shared" si="100"/>
        <v>6</v>
      </c>
      <c r="O352" s="86">
        <f t="shared" si="101"/>
        <v>8</v>
      </c>
      <c r="P352" s="95">
        <v>0.7</v>
      </c>
      <c r="Q352" s="86">
        <v>20</v>
      </c>
      <c r="R352" s="86">
        <v>20</v>
      </c>
      <c r="S352" s="86">
        <v>282.49915036539318</v>
      </c>
      <c r="T352" s="87">
        <f t="shared" si="89"/>
        <v>141.24957518269659</v>
      </c>
      <c r="U352" s="86">
        <f t="shared" si="90"/>
        <v>279.67415886173922</v>
      </c>
      <c r="V352" s="88">
        <f t="shared" si="91"/>
        <v>138.42458367904263</v>
      </c>
      <c r="W352" s="86">
        <f t="shared" si="92"/>
        <v>2</v>
      </c>
      <c r="X352" s="88">
        <f t="shared" si="93"/>
        <v>110.73966694323411</v>
      </c>
      <c r="Y352" s="86">
        <f t="shared" si="94"/>
        <v>1.4</v>
      </c>
      <c r="Z352" s="86">
        <f t="shared" si="95"/>
        <v>61.313868613138695</v>
      </c>
      <c r="AA352" s="86">
        <f t="shared" si="96"/>
        <v>0.77514605586086893</v>
      </c>
      <c r="AB352" s="88">
        <f t="shared" si="97"/>
        <v>60.000000000000014</v>
      </c>
      <c r="AC352" s="87">
        <f t="shared" si="98"/>
        <v>1.0000000000000002</v>
      </c>
      <c r="AD352" s="89">
        <f t="shared" si="99"/>
        <v>2.8249915036539317</v>
      </c>
      <c r="AE352" s="32"/>
      <c r="AF352" s="32"/>
      <c r="AG352" s="82">
        <v>-1</v>
      </c>
      <c r="AH352" s="82">
        <f t="shared" si="85"/>
        <v>2</v>
      </c>
      <c r="AI352" s="33"/>
      <c r="AJ352" s="33"/>
      <c r="AK352" s="33"/>
      <c r="AL352" s="33"/>
      <c r="AM352" s="33"/>
      <c r="AN352" s="33"/>
      <c r="AO352" s="33"/>
      <c r="AP352" s="33"/>
      <c r="AQ352" s="33"/>
      <c r="AR352" s="33"/>
      <c r="AS352" s="33"/>
      <c r="AT352" s="33"/>
      <c r="AU352" s="33"/>
      <c r="AV352" s="33"/>
      <c r="AW352" s="33"/>
      <c r="AX352" s="33"/>
      <c r="AY352" s="33"/>
      <c r="AZ352" s="33"/>
      <c r="BA352" s="33"/>
    </row>
    <row r="353" spans="1:53" ht="23.25" hidden="1" customHeight="1" x14ac:dyDescent="0.25">
      <c r="A353" s="86">
        <v>352</v>
      </c>
      <c r="B353" s="86" t="s">
        <v>160</v>
      </c>
      <c r="C353" s="86" t="s">
        <v>166</v>
      </c>
      <c r="D353" s="86" t="s">
        <v>31</v>
      </c>
      <c r="E353" s="86" t="s">
        <v>272</v>
      </c>
      <c r="F353" s="92">
        <v>0.03</v>
      </c>
      <c r="G353" s="93">
        <v>100</v>
      </c>
      <c r="H353" s="93">
        <f t="shared" si="86"/>
        <v>6</v>
      </c>
      <c r="I353" s="93">
        <f t="shared" si="88"/>
        <v>60</v>
      </c>
      <c r="J353" s="94">
        <v>0.9</v>
      </c>
      <c r="K353" s="94">
        <v>0.01</v>
      </c>
      <c r="L353" s="95">
        <v>0.8</v>
      </c>
      <c r="M353" s="86">
        <f t="shared" si="87"/>
        <v>5</v>
      </c>
      <c r="N353" s="86">
        <f t="shared" si="100"/>
        <v>4</v>
      </c>
      <c r="O353" s="86">
        <f t="shared" si="101"/>
        <v>6</v>
      </c>
      <c r="P353" s="95">
        <v>0.7</v>
      </c>
      <c r="Q353" s="86">
        <v>20</v>
      </c>
      <c r="R353" s="86">
        <v>20</v>
      </c>
      <c r="S353" s="86">
        <v>245.61802828686498</v>
      </c>
      <c r="T353" s="87">
        <f t="shared" si="89"/>
        <v>24.561802828686492</v>
      </c>
      <c r="U353" s="86">
        <f t="shared" si="90"/>
        <v>243.16184800399634</v>
      </c>
      <c r="V353" s="88">
        <f t="shared" si="91"/>
        <v>218.60004517530984</v>
      </c>
      <c r="W353" s="86">
        <f t="shared" si="92"/>
        <v>2</v>
      </c>
      <c r="X353" s="88">
        <f t="shared" si="93"/>
        <v>174.88003614024788</v>
      </c>
      <c r="Y353" s="86">
        <f t="shared" si="94"/>
        <v>1.4</v>
      </c>
      <c r="Z353" s="86">
        <f t="shared" si="95"/>
        <v>96.826835902085264</v>
      </c>
      <c r="AA353" s="86">
        <f t="shared" si="96"/>
        <v>0.77514605586086893</v>
      </c>
      <c r="AB353" s="88">
        <f t="shared" si="97"/>
        <v>60.000000000000028</v>
      </c>
      <c r="AC353" s="87">
        <f t="shared" si="98"/>
        <v>1.0000000000000004</v>
      </c>
      <c r="AD353" s="89">
        <f t="shared" si="99"/>
        <v>2.4561802828686496</v>
      </c>
      <c r="AE353" s="32"/>
      <c r="AF353" s="32"/>
      <c r="AG353" s="82">
        <v>1</v>
      </c>
      <c r="AH353" s="82">
        <f t="shared" si="85"/>
        <v>2</v>
      </c>
      <c r="AI353" s="33"/>
      <c r="AJ353" s="33"/>
      <c r="AK353" s="33"/>
      <c r="AL353" s="33"/>
      <c r="AM353" s="33"/>
      <c r="AN353" s="33"/>
      <c r="AO353" s="33"/>
      <c r="AP353" s="33"/>
      <c r="AQ353" s="33"/>
      <c r="AR353" s="33"/>
      <c r="AS353" s="33"/>
      <c r="AT353" s="33"/>
      <c r="AU353" s="33"/>
      <c r="AV353" s="33"/>
      <c r="AW353" s="33"/>
      <c r="AX353" s="33"/>
      <c r="AY353" s="33"/>
      <c r="AZ353" s="33"/>
      <c r="BA353" s="33"/>
    </row>
    <row r="354" spans="1:53" ht="23.25" hidden="1" customHeight="1" x14ac:dyDescent="0.25">
      <c r="A354" s="86">
        <v>353</v>
      </c>
      <c r="B354" s="86" t="s">
        <v>160</v>
      </c>
      <c r="C354" s="86" t="s">
        <v>267</v>
      </c>
      <c r="D354" s="86" t="s">
        <v>235</v>
      </c>
      <c r="E354" s="86" t="s">
        <v>272</v>
      </c>
      <c r="F354" s="92">
        <v>0.03</v>
      </c>
      <c r="G354" s="93">
        <v>100</v>
      </c>
      <c r="H354" s="93">
        <f t="shared" si="86"/>
        <v>6</v>
      </c>
      <c r="I354" s="93">
        <f t="shared" si="88"/>
        <v>60</v>
      </c>
      <c r="J354" s="94">
        <v>0.1</v>
      </c>
      <c r="K354" s="94">
        <v>0.01</v>
      </c>
      <c r="L354" s="95">
        <v>0.8</v>
      </c>
      <c r="M354" s="86">
        <f t="shared" si="87"/>
        <v>5</v>
      </c>
      <c r="N354" s="86">
        <f t="shared" si="100"/>
        <v>6</v>
      </c>
      <c r="O354" s="86">
        <f t="shared" si="101"/>
        <v>8</v>
      </c>
      <c r="P354" s="95">
        <v>0.7</v>
      </c>
      <c r="Q354" s="86">
        <v>20</v>
      </c>
      <c r="R354" s="86">
        <v>20</v>
      </c>
      <c r="S354" s="86">
        <v>590.23242963052746</v>
      </c>
      <c r="T354" s="87">
        <f t="shared" si="89"/>
        <v>531.20918666747468</v>
      </c>
      <c r="U354" s="86">
        <f t="shared" si="90"/>
        <v>584.33010533422214</v>
      </c>
      <c r="V354" s="88">
        <f t="shared" si="91"/>
        <v>53.120918666747457</v>
      </c>
      <c r="W354" s="86">
        <f t="shared" si="92"/>
        <v>2</v>
      </c>
      <c r="X354" s="88">
        <f t="shared" si="93"/>
        <v>42.496734933397967</v>
      </c>
      <c r="Y354" s="86">
        <f t="shared" si="94"/>
        <v>1.4</v>
      </c>
      <c r="Z354" s="86">
        <f t="shared" si="95"/>
        <v>23.529411764705888</v>
      </c>
      <c r="AA354" s="86">
        <f t="shared" si="96"/>
        <v>0.77514605586086893</v>
      </c>
      <c r="AB354" s="88">
        <f t="shared" si="97"/>
        <v>60.000000000000014</v>
      </c>
      <c r="AC354" s="87">
        <f t="shared" si="98"/>
        <v>1.0000000000000002</v>
      </c>
      <c r="AD354" s="89">
        <f t="shared" si="99"/>
        <v>5.9023242963052747</v>
      </c>
      <c r="AE354" s="32"/>
      <c r="AF354" s="32"/>
      <c r="AG354" s="82">
        <v>-1</v>
      </c>
      <c r="AH354" s="82">
        <f t="shared" si="85"/>
        <v>2</v>
      </c>
      <c r="AI354" s="33"/>
      <c r="AJ354" s="33"/>
      <c r="AK354" s="33"/>
      <c r="AL354" s="33"/>
      <c r="AM354" s="33"/>
      <c r="AN354" s="33"/>
      <c r="AO354" s="33"/>
      <c r="AP354" s="33"/>
      <c r="AQ354" s="33"/>
      <c r="AR354" s="33"/>
      <c r="AS354" s="33"/>
      <c r="AT354" s="33"/>
      <c r="AU354" s="33"/>
      <c r="AV354" s="33"/>
      <c r="AW354" s="33"/>
      <c r="AX354" s="33"/>
      <c r="AY354" s="33"/>
      <c r="AZ354" s="33"/>
      <c r="BA354" s="33"/>
    </row>
    <row r="355" spans="1:53" ht="23.25" hidden="1" customHeight="1" x14ac:dyDescent="0.25">
      <c r="A355" s="86">
        <v>354</v>
      </c>
      <c r="B355" s="86" t="s">
        <v>160</v>
      </c>
      <c r="C355" s="86" t="s">
        <v>167</v>
      </c>
      <c r="D355" s="86" t="s">
        <v>37</v>
      </c>
      <c r="E355" s="86" t="s">
        <v>272</v>
      </c>
      <c r="F355" s="92">
        <v>0.03</v>
      </c>
      <c r="G355" s="93">
        <v>100</v>
      </c>
      <c r="H355" s="93">
        <f t="shared" si="86"/>
        <v>6</v>
      </c>
      <c r="I355" s="93">
        <f t="shared" si="88"/>
        <v>60</v>
      </c>
      <c r="J355" s="94">
        <v>0.5</v>
      </c>
      <c r="K355" s="94">
        <v>0.01</v>
      </c>
      <c r="L355" s="95">
        <v>0.8</v>
      </c>
      <c r="M355" s="86">
        <f t="shared" si="87"/>
        <v>5</v>
      </c>
      <c r="N355" s="86">
        <f t="shared" si="100"/>
        <v>6</v>
      </c>
      <c r="O355" s="86">
        <f t="shared" si="101"/>
        <v>8</v>
      </c>
      <c r="P355" s="95">
        <v>0.7</v>
      </c>
      <c r="Q355" s="86">
        <v>20</v>
      </c>
      <c r="R355" s="86">
        <v>20</v>
      </c>
      <c r="S355" s="86">
        <v>282.49915036539318</v>
      </c>
      <c r="T355" s="87">
        <f t="shared" si="89"/>
        <v>141.24957518269659</v>
      </c>
      <c r="U355" s="86">
        <f t="shared" si="90"/>
        <v>279.67415886173922</v>
      </c>
      <c r="V355" s="88">
        <f t="shared" si="91"/>
        <v>138.42458367904263</v>
      </c>
      <c r="W355" s="86">
        <f t="shared" si="92"/>
        <v>2</v>
      </c>
      <c r="X355" s="88">
        <f t="shared" si="93"/>
        <v>110.73966694323411</v>
      </c>
      <c r="Y355" s="86">
        <f t="shared" si="94"/>
        <v>1.4</v>
      </c>
      <c r="Z355" s="86">
        <f t="shared" si="95"/>
        <v>61.313868613138695</v>
      </c>
      <c r="AA355" s="86">
        <f t="shared" si="96"/>
        <v>0.77514605586086893</v>
      </c>
      <c r="AB355" s="88">
        <f t="shared" si="97"/>
        <v>60.000000000000014</v>
      </c>
      <c r="AC355" s="87">
        <f t="shared" si="98"/>
        <v>1.0000000000000002</v>
      </c>
      <c r="AD355" s="89">
        <f t="shared" si="99"/>
        <v>2.8249915036539317</v>
      </c>
      <c r="AE355" s="32"/>
      <c r="AF355" s="32"/>
      <c r="AG355" s="82">
        <v>-1</v>
      </c>
      <c r="AH355" s="82">
        <f t="shared" si="85"/>
        <v>2</v>
      </c>
      <c r="AI355" s="33"/>
      <c r="AJ355" s="33"/>
      <c r="AK355" s="33"/>
      <c r="AL355" s="33"/>
      <c r="AM355" s="33"/>
      <c r="AN355" s="33"/>
      <c r="AO355" s="33"/>
      <c r="AP355" s="33"/>
      <c r="AQ355" s="33"/>
      <c r="AR355" s="33"/>
      <c r="AS355" s="33"/>
      <c r="AT355" s="33"/>
      <c r="AU355" s="33"/>
      <c r="AV355" s="33"/>
      <c r="AW355" s="33"/>
      <c r="AX355" s="33"/>
      <c r="AY355" s="33"/>
      <c r="AZ355" s="33"/>
      <c r="BA355" s="33"/>
    </row>
    <row r="356" spans="1:53" ht="23.25" hidden="1" customHeight="1" x14ac:dyDescent="0.25">
      <c r="A356" s="86">
        <v>355</v>
      </c>
      <c r="B356" s="86" t="s">
        <v>160</v>
      </c>
      <c r="C356" s="86" t="s">
        <v>168</v>
      </c>
      <c r="D356" s="86" t="s">
        <v>40</v>
      </c>
      <c r="E356" s="86" t="s">
        <v>272</v>
      </c>
      <c r="F356" s="92">
        <v>0.03</v>
      </c>
      <c r="G356" s="93">
        <v>100</v>
      </c>
      <c r="H356" s="93">
        <f t="shared" si="86"/>
        <v>6</v>
      </c>
      <c r="I356" s="93">
        <f t="shared" si="88"/>
        <v>60</v>
      </c>
      <c r="J356" s="94">
        <v>0.9</v>
      </c>
      <c r="K356" s="94">
        <v>0.01</v>
      </c>
      <c r="L356" s="95">
        <v>0.8</v>
      </c>
      <c r="M356" s="86">
        <f t="shared" si="87"/>
        <v>5</v>
      </c>
      <c r="N356" s="86">
        <f t="shared" si="100"/>
        <v>4</v>
      </c>
      <c r="O356" s="86">
        <f t="shared" si="101"/>
        <v>6</v>
      </c>
      <c r="P356" s="95">
        <v>0.7</v>
      </c>
      <c r="Q356" s="86">
        <v>20</v>
      </c>
      <c r="R356" s="86">
        <v>10</v>
      </c>
      <c r="S356" s="86">
        <v>242.9665270269445</v>
      </c>
      <c r="T356" s="87">
        <f t="shared" si="89"/>
        <v>24.296652702694445</v>
      </c>
      <c r="U356" s="86">
        <f t="shared" si="90"/>
        <v>240.53686175667505</v>
      </c>
      <c r="V356" s="88">
        <f t="shared" si="91"/>
        <v>216.24020905398061</v>
      </c>
      <c r="W356" s="86">
        <f t="shared" si="92"/>
        <v>2</v>
      </c>
      <c r="X356" s="88">
        <f t="shared" si="93"/>
        <v>172.9921672431845</v>
      </c>
      <c r="Y356" s="86">
        <f t="shared" si="94"/>
        <v>1.4</v>
      </c>
      <c r="Z356" s="86">
        <f t="shared" si="95"/>
        <v>95.78156866669876</v>
      </c>
      <c r="AA356" s="86">
        <f t="shared" si="96"/>
        <v>1.0417314808554152</v>
      </c>
      <c r="AB356" s="88">
        <f t="shared" si="97"/>
        <v>60.000000000000014</v>
      </c>
      <c r="AC356" s="87">
        <f t="shared" si="98"/>
        <v>1.0000000000000002</v>
      </c>
      <c r="AD356" s="89">
        <f t="shared" si="99"/>
        <v>2.429665270269445</v>
      </c>
      <c r="AE356" s="32"/>
      <c r="AF356" s="32"/>
      <c r="AG356" s="82">
        <v>1</v>
      </c>
      <c r="AH356" s="82">
        <f t="shared" si="85"/>
        <v>2</v>
      </c>
      <c r="AI356" s="33"/>
      <c r="AJ356" s="33"/>
      <c r="AK356" s="33"/>
      <c r="AL356" s="33"/>
      <c r="AM356" s="33"/>
      <c r="AN356" s="33"/>
      <c r="AO356" s="33"/>
      <c r="AP356" s="33"/>
      <c r="AQ356" s="33"/>
      <c r="AR356" s="33"/>
      <c r="AS356" s="33"/>
      <c r="AT356" s="33"/>
      <c r="AU356" s="33"/>
      <c r="AV356" s="33"/>
      <c r="AW356" s="33"/>
      <c r="AX356" s="33"/>
      <c r="AY356" s="33"/>
      <c r="AZ356" s="33"/>
      <c r="BA356" s="33"/>
    </row>
    <row r="357" spans="1:53" ht="23.25" hidden="1" customHeight="1" x14ac:dyDescent="0.25">
      <c r="A357" s="86">
        <v>356</v>
      </c>
      <c r="B357" s="86" t="s">
        <v>160</v>
      </c>
      <c r="C357" s="86" t="s">
        <v>169</v>
      </c>
      <c r="D357" s="86" t="s">
        <v>46</v>
      </c>
      <c r="E357" s="86" t="s">
        <v>272</v>
      </c>
      <c r="F357" s="92">
        <v>0.03</v>
      </c>
      <c r="G357" s="93">
        <v>100</v>
      </c>
      <c r="H357" s="93">
        <f t="shared" si="86"/>
        <v>6</v>
      </c>
      <c r="I357" s="93">
        <f t="shared" si="88"/>
        <v>60</v>
      </c>
      <c r="J357" s="94">
        <v>0.5</v>
      </c>
      <c r="K357" s="94">
        <v>0.01</v>
      </c>
      <c r="L357" s="95">
        <v>0.8</v>
      </c>
      <c r="M357" s="86">
        <f t="shared" si="87"/>
        <v>5</v>
      </c>
      <c r="N357" s="86">
        <f t="shared" si="100"/>
        <v>6</v>
      </c>
      <c r="O357" s="86">
        <f t="shared" si="101"/>
        <v>8</v>
      </c>
      <c r="P357" s="95">
        <v>0.7</v>
      </c>
      <c r="Q357" s="86">
        <v>20</v>
      </c>
      <c r="R357" s="86">
        <v>20</v>
      </c>
      <c r="S357" s="86">
        <v>282.49915036539318</v>
      </c>
      <c r="T357" s="87">
        <f t="shared" si="89"/>
        <v>141.24957518269659</v>
      </c>
      <c r="U357" s="86">
        <f t="shared" si="90"/>
        <v>279.67415886173922</v>
      </c>
      <c r="V357" s="88">
        <f t="shared" si="91"/>
        <v>138.42458367904263</v>
      </c>
      <c r="W357" s="86">
        <f t="shared" si="92"/>
        <v>2</v>
      </c>
      <c r="X357" s="88">
        <f t="shared" si="93"/>
        <v>110.73966694323411</v>
      </c>
      <c r="Y357" s="86">
        <f t="shared" si="94"/>
        <v>1.4</v>
      </c>
      <c r="Z357" s="86">
        <f t="shared" si="95"/>
        <v>61.313868613138695</v>
      </c>
      <c r="AA357" s="86">
        <f t="shared" si="96"/>
        <v>0.77514605586086893</v>
      </c>
      <c r="AB357" s="88">
        <f t="shared" si="97"/>
        <v>60.000000000000014</v>
      </c>
      <c r="AC357" s="87">
        <f t="shared" si="98"/>
        <v>1.0000000000000002</v>
      </c>
      <c r="AD357" s="89">
        <f t="shared" si="99"/>
        <v>2.8249915036539317</v>
      </c>
      <c r="AE357" s="32"/>
      <c r="AF357" s="32"/>
      <c r="AG357" s="82">
        <v>-1</v>
      </c>
      <c r="AH357" s="82">
        <f t="shared" si="85"/>
        <v>2</v>
      </c>
      <c r="AI357" s="33"/>
      <c r="AJ357" s="33"/>
      <c r="AK357" s="33"/>
      <c r="AL357" s="33"/>
      <c r="AM357" s="33"/>
      <c r="AN357" s="33"/>
      <c r="AO357" s="33"/>
      <c r="AP357" s="33"/>
      <c r="AQ357" s="33"/>
      <c r="AR357" s="33"/>
      <c r="AS357" s="33"/>
      <c r="AT357" s="33"/>
      <c r="AU357" s="33"/>
      <c r="AV357" s="33"/>
      <c r="AW357" s="33"/>
      <c r="AX357" s="33"/>
      <c r="AY357" s="33"/>
      <c r="AZ357" s="33"/>
      <c r="BA357" s="33"/>
    </row>
    <row r="358" spans="1:53" ht="23.25" hidden="1" customHeight="1" x14ac:dyDescent="0.25">
      <c r="A358" s="86">
        <v>357</v>
      </c>
      <c r="B358" s="86" t="s">
        <v>160</v>
      </c>
      <c r="C358" s="86" t="s">
        <v>170</v>
      </c>
      <c r="D358" s="86" t="s">
        <v>49</v>
      </c>
      <c r="E358" s="86" t="s">
        <v>272</v>
      </c>
      <c r="F358" s="92">
        <v>0.03</v>
      </c>
      <c r="G358" s="93">
        <v>100</v>
      </c>
      <c r="H358" s="93">
        <f t="shared" si="86"/>
        <v>6</v>
      </c>
      <c r="I358" s="93">
        <f t="shared" si="88"/>
        <v>60</v>
      </c>
      <c r="J358" s="94">
        <v>0.5</v>
      </c>
      <c r="K358" s="94">
        <v>0.01</v>
      </c>
      <c r="L358" s="95">
        <v>0.8</v>
      </c>
      <c r="M358" s="86">
        <f t="shared" si="87"/>
        <v>5</v>
      </c>
      <c r="N358" s="86">
        <f t="shared" si="100"/>
        <v>6</v>
      </c>
      <c r="O358" s="86">
        <f t="shared" si="101"/>
        <v>8</v>
      </c>
      <c r="P358" s="95">
        <v>0.7</v>
      </c>
      <c r="Q358" s="86">
        <v>20</v>
      </c>
      <c r="R358" s="86">
        <v>20</v>
      </c>
      <c r="S358" s="86">
        <v>282.49915036539318</v>
      </c>
      <c r="T358" s="87">
        <f t="shared" si="89"/>
        <v>141.24957518269659</v>
      </c>
      <c r="U358" s="86">
        <f t="shared" si="90"/>
        <v>279.67415886173922</v>
      </c>
      <c r="V358" s="88">
        <f t="shared" si="91"/>
        <v>138.42458367904263</v>
      </c>
      <c r="W358" s="86">
        <f t="shared" si="92"/>
        <v>2</v>
      </c>
      <c r="X358" s="88">
        <f t="shared" si="93"/>
        <v>110.73966694323411</v>
      </c>
      <c r="Y358" s="86">
        <f t="shared" si="94"/>
        <v>1.4</v>
      </c>
      <c r="Z358" s="86">
        <f t="shared" si="95"/>
        <v>61.313868613138695</v>
      </c>
      <c r="AA358" s="86">
        <f t="shared" si="96"/>
        <v>0.77514605586086893</v>
      </c>
      <c r="AB358" s="88">
        <f t="shared" si="97"/>
        <v>60.000000000000014</v>
      </c>
      <c r="AC358" s="87">
        <f t="shared" si="98"/>
        <v>1.0000000000000002</v>
      </c>
      <c r="AD358" s="89">
        <f t="shared" si="99"/>
        <v>2.8249915036539317</v>
      </c>
      <c r="AE358" s="32"/>
      <c r="AF358" s="32"/>
      <c r="AG358" s="82">
        <v>-1</v>
      </c>
      <c r="AH358" s="82">
        <f t="shared" si="85"/>
        <v>2</v>
      </c>
      <c r="AI358" s="33"/>
      <c r="AJ358" s="33"/>
      <c r="AK358" s="33"/>
      <c r="AL358" s="33"/>
      <c r="AM358" s="33"/>
      <c r="AN358" s="33"/>
      <c r="AO358" s="33"/>
      <c r="AP358" s="33"/>
      <c r="AQ358" s="33"/>
      <c r="AR358" s="33"/>
      <c r="AS358" s="33"/>
      <c r="AT358" s="33"/>
      <c r="AU358" s="33"/>
      <c r="AV358" s="33"/>
      <c r="AW358" s="33"/>
      <c r="AX358" s="33"/>
      <c r="AY358" s="33"/>
      <c r="AZ358" s="33"/>
      <c r="BA358" s="33"/>
    </row>
    <row r="359" spans="1:53" ht="23.25" hidden="1" customHeight="1" x14ac:dyDescent="0.25">
      <c r="A359" s="86">
        <v>358</v>
      </c>
      <c r="B359" s="86" t="s">
        <v>171</v>
      </c>
      <c r="C359" s="86" t="s">
        <v>173</v>
      </c>
      <c r="D359" s="86" t="s">
        <v>16</v>
      </c>
      <c r="E359" s="86" t="s">
        <v>272</v>
      </c>
      <c r="F359" s="92">
        <v>0.03</v>
      </c>
      <c r="G359" s="93">
        <v>100</v>
      </c>
      <c r="H359" s="93">
        <f t="shared" si="86"/>
        <v>6</v>
      </c>
      <c r="I359" s="93">
        <f t="shared" si="88"/>
        <v>60</v>
      </c>
      <c r="J359" s="94">
        <v>0.8</v>
      </c>
      <c r="K359" s="94">
        <v>0.01</v>
      </c>
      <c r="L359" s="95">
        <v>0.8</v>
      </c>
      <c r="M359" s="86">
        <f t="shared" si="87"/>
        <v>5</v>
      </c>
      <c r="N359" s="86">
        <f t="shared" si="100"/>
        <v>4</v>
      </c>
      <c r="O359" s="86">
        <f t="shared" si="101"/>
        <v>6</v>
      </c>
      <c r="P359" s="95">
        <v>0.7</v>
      </c>
      <c r="Q359" s="86">
        <v>20</v>
      </c>
      <c r="R359" s="86">
        <v>20</v>
      </c>
      <c r="S359" s="86">
        <v>266.12640982358721</v>
      </c>
      <c r="T359" s="87">
        <f t="shared" si="89"/>
        <v>53.225281964717432</v>
      </c>
      <c r="U359" s="86">
        <f t="shared" si="90"/>
        <v>263.46514572535136</v>
      </c>
      <c r="V359" s="88">
        <f t="shared" si="91"/>
        <v>210.23986376063394</v>
      </c>
      <c r="W359" s="86">
        <f t="shared" si="92"/>
        <v>2</v>
      </c>
      <c r="X359" s="88">
        <f t="shared" si="93"/>
        <v>168.19189100850716</v>
      </c>
      <c r="Y359" s="86">
        <f t="shared" si="94"/>
        <v>1.4</v>
      </c>
      <c r="Z359" s="86">
        <f t="shared" si="95"/>
        <v>93.123772102161055</v>
      </c>
      <c r="AA359" s="86">
        <f t="shared" si="96"/>
        <v>0.77514605586086893</v>
      </c>
      <c r="AB359" s="88">
        <f t="shared" si="97"/>
        <v>59.999999999999972</v>
      </c>
      <c r="AC359" s="87">
        <f t="shared" si="98"/>
        <v>0.99999999999999956</v>
      </c>
      <c r="AD359" s="89">
        <f t="shared" si="99"/>
        <v>2.661264098235872</v>
      </c>
      <c r="AE359" s="32"/>
      <c r="AF359" s="32"/>
      <c r="AG359" s="82">
        <v>1</v>
      </c>
      <c r="AH359" s="82">
        <f t="shared" si="85"/>
        <v>2</v>
      </c>
      <c r="AI359" s="33"/>
      <c r="AJ359" s="33"/>
      <c r="AK359" s="33"/>
      <c r="AL359" s="33"/>
      <c r="AM359" s="33"/>
      <c r="AN359" s="33"/>
      <c r="AO359" s="33"/>
      <c r="AP359" s="33"/>
      <c r="AQ359" s="33"/>
      <c r="AR359" s="33"/>
      <c r="AS359" s="33"/>
      <c r="AT359" s="33"/>
      <c r="AU359" s="33"/>
      <c r="AV359" s="33"/>
      <c r="AW359" s="33"/>
      <c r="AX359" s="33"/>
      <c r="AY359" s="33"/>
      <c r="AZ359" s="33"/>
      <c r="BA359" s="33"/>
    </row>
    <row r="360" spans="1:53" ht="23.25" hidden="1" customHeight="1" x14ac:dyDescent="0.25">
      <c r="A360" s="86">
        <v>359</v>
      </c>
      <c r="B360" s="86" t="s">
        <v>171</v>
      </c>
      <c r="C360" s="86" t="s">
        <v>174</v>
      </c>
      <c r="D360" s="86" t="s">
        <v>18</v>
      </c>
      <c r="E360" s="86" t="s">
        <v>272</v>
      </c>
      <c r="F360" s="92">
        <v>0.03</v>
      </c>
      <c r="G360" s="93">
        <v>100</v>
      </c>
      <c r="H360" s="93">
        <f t="shared" si="86"/>
        <v>6</v>
      </c>
      <c r="I360" s="93">
        <f t="shared" si="88"/>
        <v>60</v>
      </c>
      <c r="J360" s="94">
        <v>0.5</v>
      </c>
      <c r="K360" s="94">
        <v>0.01</v>
      </c>
      <c r="L360" s="95">
        <v>0.8</v>
      </c>
      <c r="M360" s="86">
        <f t="shared" si="87"/>
        <v>5</v>
      </c>
      <c r="N360" s="86">
        <f t="shared" si="100"/>
        <v>6</v>
      </c>
      <c r="O360" s="86">
        <f t="shared" si="101"/>
        <v>8</v>
      </c>
      <c r="P360" s="95">
        <v>0.7</v>
      </c>
      <c r="Q360" s="86">
        <v>20</v>
      </c>
      <c r="R360" s="86">
        <v>20</v>
      </c>
      <c r="S360" s="86">
        <v>282.49915036539318</v>
      </c>
      <c r="T360" s="87">
        <f t="shared" si="89"/>
        <v>141.24957518269659</v>
      </c>
      <c r="U360" s="86">
        <f t="shared" si="90"/>
        <v>279.67415886173922</v>
      </c>
      <c r="V360" s="88">
        <f t="shared" si="91"/>
        <v>138.42458367904263</v>
      </c>
      <c r="W360" s="86">
        <f t="shared" si="92"/>
        <v>2</v>
      </c>
      <c r="X360" s="88">
        <f t="shared" si="93"/>
        <v>110.73966694323411</v>
      </c>
      <c r="Y360" s="86">
        <f t="shared" si="94"/>
        <v>1.4</v>
      </c>
      <c r="Z360" s="86">
        <f t="shared" si="95"/>
        <v>61.313868613138695</v>
      </c>
      <c r="AA360" s="86">
        <f t="shared" si="96"/>
        <v>0.77514605586086893</v>
      </c>
      <c r="AB360" s="88">
        <f t="shared" si="97"/>
        <v>60.000000000000014</v>
      </c>
      <c r="AC360" s="87">
        <f t="shared" si="98"/>
        <v>1.0000000000000002</v>
      </c>
      <c r="AD360" s="89">
        <f t="shared" si="99"/>
        <v>2.8249915036539317</v>
      </c>
      <c r="AE360" s="32"/>
      <c r="AF360" s="32"/>
      <c r="AG360" s="82">
        <v>-1</v>
      </c>
      <c r="AH360" s="82">
        <f t="shared" si="85"/>
        <v>2</v>
      </c>
      <c r="AI360" s="33"/>
      <c r="AJ360" s="33"/>
      <c r="AK360" s="33"/>
      <c r="AL360" s="33"/>
      <c r="AM360" s="33"/>
      <c r="AN360" s="33"/>
      <c r="AO360" s="33"/>
      <c r="AP360" s="33"/>
      <c r="AQ360" s="33"/>
      <c r="AR360" s="33"/>
      <c r="AS360" s="33"/>
      <c r="AT360" s="33"/>
      <c r="AU360" s="33"/>
      <c r="AV360" s="33"/>
      <c r="AW360" s="33"/>
      <c r="AX360" s="33"/>
      <c r="AY360" s="33"/>
      <c r="AZ360" s="33"/>
      <c r="BA360" s="33"/>
    </row>
    <row r="361" spans="1:53" ht="23.25" hidden="1" customHeight="1" x14ac:dyDescent="0.25">
      <c r="A361" s="86">
        <v>360</v>
      </c>
      <c r="B361" s="86" t="s">
        <v>171</v>
      </c>
      <c r="C361" s="86" t="s">
        <v>175</v>
      </c>
      <c r="D361" s="86" t="s">
        <v>20</v>
      </c>
      <c r="E361" s="86" t="s">
        <v>272</v>
      </c>
      <c r="F361" s="92">
        <v>0.03</v>
      </c>
      <c r="G361" s="93">
        <v>100</v>
      </c>
      <c r="H361" s="93">
        <f t="shared" si="86"/>
        <v>6</v>
      </c>
      <c r="I361" s="93">
        <f t="shared" si="88"/>
        <v>60</v>
      </c>
      <c r="J361" s="94">
        <v>0.5</v>
      </c>
      <c r="K361" s="94">
        <v>0.01</v>
      </c>
      <c r="L361" s="95">
        <v>0.8</v>
      </c>
      <c r="M361" s="86">
        <f t="shared" si="87"/>
        <v>5</v>
      </c>
      <c r="N361" s="86">
        <f t="shared" si="100"/>
        <v>5</v>
      </c>
      <c r="O361" s="86">
        <f t="shared" si="101"/>
        <v>7</v>
      </c>
      <c r="P361" s="95">
        <v>0.7</v>
      </c>
      <c r="Q361" s="86">
        <v>20</v>
      </c>
      <c r="R361" s="86">
        <v>20</v>
      </c>
      <c r="S361" s="86">
        <v>314.65352520373051</v>
      </c>
      <c r="T361" s="87">
        <f t="shared" si="89"/>
        <v>157.32676260186525</v>
      </c>
      <c r="U361" s="86">
        <f t="shared" si="90"/>
        <v>311.50698995169319</v>
      </c>
      <c r="V361" s="88">
        <f t="shared" si="91"/>
        <v>154.18022734982793</v>
      </c>
      <c r="W361" s="86">
        <f t="shared" si="92"/>
        <v>2</v>
      </c>
      <c r="X361" s="88">
        <f t="shared" si="93"/>
        <v>123.34418187986235</v>
      </c>
      <c r="Y361" s="86">
        <f t="shared" si="94"/>
        <v>1.4</v>
      </c>
      <c r="Z361" s="86">
        <f t="shared" si="95"/>
        <v>68.292682926829258</v>
      </c>
      <c r="AA361" s="86">
        <f t="shared" si="96"/>
        <v>0.77514605586086893</v>
      </c>
      <c r="AB361" s="88">
        <f t="shared" si="97"/>
        <v>59.999999999999993</v>
      </c>
      <c r="AC361" s="87">
        <f t="shared" si="98"/>
        <v>0.99999999999999989</v>
      </c>
      <c r="AD361" s="89">
        <f t="shared" si="99"/>
        <v>3.1465352520373049</v>
      </c>
      <c r="AE361" s="32"/>
      <c r="AF361" s="32"/>
      <c r="AG361" s="82">
        <v>0</v>
      </c>
      <c r="AH361" s="82">
        <f t="shared" si="85"/>
        <v>2</v>
      </c>
      <c r="AI361" s="33"/>
      <c r="AJ361" s="33"/>
      <c r="AK361" s="33"/>
      <c r="AL361" s="33"/>
      <c r="AM361" s="33"/>
      <c r="AN361" s="33"/>
      <c r="AO361" s="33"/>
      <c r="AP361" s="33"/>
      <c r="AQ361" s="33"/>
      <c r="AR361" s="33"/>
      <c r="AS361" s="33"/>
      <c r="AT361" s="33"/>
      <c r="AU361" s="33"/>
      <c r="AV361" s="33"/>
      <c r="AW361" s="33"/>
      <c r="AX361" s="33"/>
      <c r="AY361" s="33"/>
      <c r="AZ361" s="33"/>
      <c r="BA361" s="33"/>
    </row>
    <row r="362" spans="1:53" ht="23.25" hidden="1" customHeight="1" x14ac:dyDescent="0.25">
      <c r="A362" s="86">
        <v>361</v>
      </c>
      <c r="B362" s="86" t="s">
        <v>171</v>
      </c>
      <c r="C362" s="86" t="s">
        <v>268</v>
      </c>
      <c r="D362" s="86" t="s">
        <v>222</v>
      </c>
      <c r="E362" s="86" t="s">
        <v>272</v>
      </c>
      <c r="F362" s="92">
        <v>0.03</v>
      </c>
      <c r="G362" s="93">
        <v>100</v>
      </c>
      <c r="H362" s="93">
        <f t="shared" si="86"/>
        <v>6</v>
      </c>
      <c r="I362" s="93">
        <f t="shared" si="88"/>
        <v>60</v>
      </c>
      <c r="J362" s="94">
        <v>0.5</v>
      </c>
      <c r="K362" s="94">
        <v>0.01</v>
      </c>
      <c r="L362" s="95">
        <v>0.8</v>
      </c>
      <c r="M362" s="86">
        <f t="shared" si="87"/>
        <v>5</v>
      </c>
      <c r="N362" s="86">
        <f t="shared" si="100"/>
        <v>6</v>
      </c>
      <c r="O362" s="86">
        <f t="shared" si="101"/>
        <v>8</v>
      </c>
      <c r="P362" s="95">
        <v>0.7</v>
      </c>
      <c r="Q362" s="86">
        <v>20</v>
      </c>
      <c r="R362" s="86">
        <v>20</v>
      </c>
      <c r="S362" s="86">
        <v>282.49915036539318</v>
      </c>
      <c r="T362" s="87">
        <f t="shared" si="89"/>
        <v>141.24957518269659</v>
      </c>
      <c r="U362" s="86">
        <f t="shared" si="90"/>
        <v>279.67415886173922</v>
      </c>
      <c r="V362" s="88">
        <f t="shared" si="91"/>
        <v>138.42458367904263</v>
      </c>
      <c r="W362" s="86">
        <f t="shared" si="92"/>
        <v>2</v>
      </c>
      <c r="X362" s="88">
        <f t="shared" si="93"/>
        <v>110.73966694323411</v>
      </c>
      <c r="Y362" s="86">
        <f t="shared" si="94"/>
        <v>1.4</v>
      </c>
      <c r="Z362" s="86">
        <f t="shared" si="95"/>
        <v>61.313868613138695</v>
      </c>
      <c r="AA362" s="86">
        <f t="shared" si="96"/>
        <v>0.77514605586086893</v>
      </c>
      <c r="AB362" s="88">
        <f t="shared" si="97"/>
        <v>60.000000000000014</v>
      </c>
      <c r="AC362" s="87">
        <f t="shared" si="98"/>
        <v>1.0000000000000002</v>
      </c>
      <c r="AD362" s="89">
        <f t="shared" si="99"/>
        <v>2.8249915036539317</v>
      </c>
      <c r="AE362" s="32"/>
      <c r="AF362" s="32"/>
      <c r="AG362" s="82">
        <v>-1</v>
      </c>
      <c r="AH362" s="82">
        <f t="shared" si="85"/>
        <v>2</v>
      </c>
      <c r="AI362" s="33"/>
      <c r="AJ362" s="33"/>
      <c r="AK362" s="33"/>
      <c r="AL362" s="33"/>
      <c r="AM362" s="33"/>
      <c r="AN362" s="33"/>
      <c r="AO362" s="33"/>
      <c r="AP362" s="33"/>
      <c r="AQ362" s="33"/>
      <c r="AR362" s="33"/>
      <c r="AS362" s="33"/>
      <c r="AT362" s="33"/>
      <c r="AU362" s="33"/>
      <c r="AV362" s="33"/>
      <c r="AW362" s="33"/>
      <c r="AX362" s="33"/>
      <c r="AY362" s="33"/>
      <c r="AZ362" s="33"/>
      <c r="BA362" s="33"/>
    </row>
    <row r="363" spans="1:53" ht="23.25" hidden="1" customHeight="1" x14ac:dyDescent="0.25">
      <c r="A363" s="86">
        <v>362</v>
      </c>
      <c r="B363" s="86" t="s">
        <v>171</v>
      </c>
      <c r="C363" s="86" t="s">
        <v>299</v>
      </c>
      <c r="D363" s="86" t="s">
        <v>300</v>
      </c>
      <c r="E363" s="86" t="s">
        <v>272</v>
      </c>
      <c r="F363" s="92">
        <v>0.03</v>
      </c>
      <c r="G363" s="93">
        <v>100</v>
      </c>
      <c r="H363" s="93">
        <f t="shared" si="86"/>
        <v>6</v>
      </c>
      <c r="I363" s="93">
        <f t="shared" si="88"/>
        <v>60</v>
      </c>
      <c r="J363" s="94">
        <v>0.5</v>
      </c>
      <c r="K363" s="94">
        <v>0.01</v>
      </c>
      <c r="L363" s="95">
        <v>0.8</v>
      </c>
      <c r="M363" s="86">
        <f t="shared" si="87"/>
        <v>5</v>
      </c>
      <c r="N363" s="86">
        <f t="shared" si="100"/>
        <v>4</v>
      </c>
      <c r="O363" s="86">
        <f t="shared" si="101"/>
        <v>6</v>
      </c>
      <c r="P363" s="95">
        <v>0.7</v>
      </c>
      <c r="Q363" s="86">
        <v>20</v>
      </c>
      <c r="R363" s="86">
        <v>20</v>
      </c>
      <c r="S363" s="86">
        <v>355.06773945008121</v>
      </c>
      <c r="T363" s="87">
        <f t="shared" si="89"/>
        <v>177.5338697250406</v>
      </c>
      <c r="U363" s="86">
        <f t="shared" si="90"/>
        <v>351.51706205558037</v>
      </c>
      <c r="V363" s="88">
        <f t="shared" si="91"/>
        <v>173.98319233053977</v>
      </c>
      <c r="W363" s="86">
        <f t="shared" si="92"/>
        <v>2</v>
      </c>
      <c r="X363" s="88">
        <f t="shared" si="93"/>
        <v>139.18655386443183</v>
      </c>
      <c r="Y363" s="86">
        <f t="shared" si="94"/>
        <v>1.4</v>
      </c>
      <c r="Z363" s="86">
        <f t="shared" si="95"/>
        <v>77.064220183486228</v>
      </c>
      <c r="AA363" s="86">
        <f t="shared" si="96"/>
        <v>0.77514605586086893</v>
      </c>
      <c r="AB363" s="88">
        <f t="shared" si="97"/>
        <v>59.999999999999986</v>
      </c>
      <c r="AC363" s="87">
        <f t="shared" si="98"/>
        <v>0.99999999999999978</v>
      </c>
      <c r="AD363" s="89">
        <f t="shared" si="99"/>
        <v>3.5506773945008119</v>
      </c>
      <c r="AE363" s="32"/>
      <c r="AF363" s="32"/>
      <c r="AG363" s="82">
        <v>1</v>
      </c>
      <c r="AH363" s="82">
        <f t="shared" si="85"/>
        <v>2</v>
      </c>
      <c r="AI363" s="33"/>
      <c r="AJ363" s="33"/>
      <c r="AK363" s="33"/>
      <c r="AL363" s="33"/>
      <c r="AM363" s="33"/>
      <c r="AN363" s="33"/>
      <c r="AO363" s="33"/>
      <c r="AP363" s="33"/>
      <c r="AQ363" s="33"/>
      <c r="AR363" s="33"/>
      <c r="AS363" s="33"/>
      <c r="AT363" s="33"/>
      <c r="AU363" s="33"/>
      <c r="AV363" s="33"/>
      <c r="AW363" s="33"/>
      <c r="AX363" s="33"/>
      <c r="AY363" s="33"/>
      <c r="AZ363" s="33"/>
      <c r="BA363" s="33"/>
    </row>
    <row r="364" spans="1:53" ht="23.25" hidden="1" customHeight="1" x14ac:dyDescent="0.25">
      <c r="A364" s="86">
        <v>363</v>
      </c>
      <c r="B364" s="86" t="s">
        <v>171</v>
      </c>
      <c r="C364" s="86" t="s">
        <v>176</v>
      </c>
      <c r="D364" s="86" t="s">
        <v>22</v>
      </c>
      <c r="E364" s="86" t="s">
        <v>272</v>
      </c>
      <c r="F364" s="92">
        <v>0.03</v>
      </c>
      <c r="G364" s="93">
        <v>100</v>
      </c>
      <c r="H364" s="93">
        <f t="shared" si="86"/>
        <v>6</v>
      </c>
      <c r="I364" s="93">
        <f t="shared" si="88"/>
        <v>60</v>
      </c>
      <c r="J364" s="94">
        <v>0.8</v>
      </c>
      <c r="K364" s="94">
        <v>0.01</v>
      </c>
      <c r="L364" s="95">
        <v>0.8</v>
      </c>
      <c r="M364" s="86">
        <f t="shared" si="87"/>
        <v>5</v>
      </c>
      <c r="N364" s="86">
        <f t="shared" si="100"/>
        <v>4</v>
      </c>
      <c r="O364" s="86">
        <f t="shared" si="101"/>
        <v>6</v>
      </c>
      <c r="P364" s="95">
        <v>0.7</v>
      </c>
      <c r="Q364" s="86">
        <v>20</v>
      </c>
      <c r="R364" s="86">
        <v>20</v>
      </c>
      <c r="S364" s="86">
        <v>266.12640982358721</v>
      </c>
      <c r="T364" s="87">
        <f t="shared" si="89"/>
        <v>53.225281964717432</v>
      </c>
      <c r="U364" s="86">
        <f t="shared" si="90"/>
        <v>263.46514572535136</v>
      </c>
      <c r="V364" s="88">
        <f t="shared" si="91"/>
        <v>210.23986376063394</v>
      </c>
      <c r="W364" s="86">
        <f t="shared" si="92"/>
        <v>2</v>
      </c>
      <c r="X364" s="88">
        <f t="shared" si="93"/>
        <v>168.19189100850716</v>
      </c>
      <c r="Y364" s="86">
        <f t="shared" si="94"/>
        <v>1.4</v>
      </c>
      <c r="Z364" s="86">
        <f t="shared" si="95"/>
        <v>93.123772102161055</v>
      </c>
      <c r="AA364" s="86">
        <f t="shared" si="96"/>
        <v>0.77514605586086893</v>
      </c>
      <c r="AB364" s="88">
        <f t="shared" si="97"/>
        <v>59.999999999999972</v>
      </c>
      <c r="AC364" s="87">
        <f t="shared" si="98"/>
        <v>0.99999999999999956</v>
      </c>
      <c r="AD364" s="89">
        <f t="shared" si="99"/>
        <v>2.661264098235872</v>
      </c>
      <c r="AE364" s="32"/>
      <c r="AF364" s="32"/>
      <c r="AG364" s="82">
        <v>1</v>
      </c>
      <c r="AH364" s="82">
        <f t="shared" si="85"/>
        <v>2</v>
      </c>
      <c r="AI364" s="33"/>
      <c r="AJ364" s="33"/>
      <c r="AK364" s="33"/>
      <c r="AL364" s="33"/>
      <c r="AM364" s="33"/>
      <c r="AN364" s="33"/>
      <c r="AO364" s="33"/>
      <c r="AP364" s="33"/>
      <c r="AQ364" s="33"/>
      <c r="AR364" s="33"/>
      <c r="AS364" s="33"/>
      <c r="AT364" s="33"/>
      <c r="AU364" s="33"/>
      <c r="AV364" s="33"/>
      <c r="AW364" s="33"/>
      <c r="AX364" s="33"/>
      <c r="AY364" s="33"/>
      <c r="AZ364" s="33"/>
      <c r="BA364" s="33"/>
    </row>
    <row r="365" spans="1:53" ht="23.25" hidden="1" customHeight="1" x14ac:dyDescent="0.25">
      <c r="A365" s="86">
        <v>364</v>
      </c>
      <c r="B365" s="86" t="s">
        <v>171</v>
      </c>
      <c r="C365" s="86" t="s">
        <v>269</v>
      </c>
      <c r="D365" s="86" t="s">
        <v>228</v>
      </c>
      <c r="E365" s="86" t="s">
        <v>272</v>
      </c>
      <c r="F365" s="92">
        <v>0.03</v>
      </c>
      <c r="G365" s="93">
        <v>100</v>
      </c>
      <c r="H365" s="93">
        <f t="shared" si="86"/>
        <v>6</v>
      </c>
      <c r="I365" s="93">
        <f t="shared" si="88"/>
        <v>60</v>
      </c>
      <c r="J365" s="94">
        <v>0.5</v>
      </c>
      <c r="K365" s="94">
        <v>0.01</v>
      </c>
      <c r="L365" s="95">
        <v>0.8</v>
      </c>
      <c r="M365" s="86">
        <f t="shared" si="87"/>
        <v>5</v>
      </c>
      <c r="N365" s="86">
        <f t="shared" si="100"/>
        <v>6</v>
      </c>
      <c r="O365" s="86">
        <f t="shared" si="101"/>
        <v>8</v>
      </c>
      <c r="P365" s="95">
        <v>0.7</v>
      </c>
      <c r="Q365" s="86">
        <v>20</v>
      </c>
      <c r="R365" s="86">
        <v>20</v>
      </c>
      <c r="S365" s="86">
        <v>282.49915036539318</v>
      </c>
      <c r="T365" s="87">
        <f t="shared" si="89"/>
        <v>141.24957518269659</v>
      </c>
      <c r="U365" s="86">
        <f t="shared" si="90"/>
        <v>279.67415886173922</v>
      </c>
      <c r="V365" s="88">
        <f t="shared" si="91"/>
        <v>138.42458367904263</v>
      </c>
      <c r="W365" s="86">
        <f t="shared" si="92"/>
        <v>2</v>
      </c>
      <c r="X365" s="88">
        <f t="shared" si="93"/>
        <v>110.73966694323411</v>
      </c>
      <c r="Y365" s="86">
        <f t="shared" si="94"/>
        <v>1.4</v>
      </c>
      <c r="Z365" s="86">
        <f t="shared" si="95"/>
        <v>61.313868613138695</v>
      </c>
      <c r="AA365" s="86">
        <f t="shared" si="96"/>
        <v>0.77514605586086893</v>
      </c>
      <c r="AB365" s="88">
        <f t="shared" si="97"/>
        <v>60.000000000000014</v>
      </c>
      <c r="AC365" s="87">
        <f t="shared" si="98"/>
        <v>1.0000000000000002</v>
      </c>
      <c r="AD365" s="89">
        <f t="shared" si="99"/>
        <v>2.8249915036539317</v>
      </c>
      <c r="AE365" s="32"/>
      <c r="AF365" s="32"/>
      <c r="AG365" s="82">
        <v>-1</v>
      </c>
      <c r="AH365" s="82">
        <f t="shared" si="85"/>
        <v>2</v>
      </c>
      <c r="AI365" s="33"/>
      <c r="AJ365" s="33"/>
      <c r="AK365" s="33"/>
      <c r="AL365" s="33"/>
      <c r="AM365" s="33"/>
      <c r="AN365" s="33"/>
      <c r="AO365" s="33"/>
      <c r="AP365" s="33"/>
      <c r="AQ365" s="33"/>
      <c r="AR365" s="33"/>
      <c r="AS365" s="33"/>
      <c r="AT365" s="33"/>
      <c r="AU365" s="33"/>
      <c r="AV365" s="33"/>
      <c r="AW365" s="33"/>
      <c r="AX365" s="33"/>
      <c r="AY365" s="33"/>
      <c r="AZ365" s="33"/>
      <c r="BA365" s="33"/>
    </row>
    <row r="366" spans="1:53" ht="23.25" hidden="1" customHeight="1" x14ac:dyDescent="0.25">
      <c r="A366" s="86">
        <v>365</v>
      </c>
      <c r="B366" s="86" t="s">
        <v>171</v>
      </c>
      <c r="C366" s="86" t="s">
        <v>270</v>
      </c>
      <c r="D366" s="86" t="s">
        <v>231</v>
      </c>
      <c r="E366" s="86" t="s">
        <v>272</v>
      </c>
      <c r="F366" s="92">
        <v>0.03</v>
      </c>
      <c r="G366" s="93">
        <v>100</v>
      </c>
      <c r="H366" s="93">
        <f t="shared" si="86"/>
        <v>6</v>
      </c>
      <c r="I366" s="93">
        <f t="shared" si="88"/>
        <v>60</v>
      </c>
      <c r="J366" s="94">
        <v>0.5</v>
      </c>
      <c r="K366" s="94">
        <v>0.01</v>
      </c>
      <c r="L366" s="95">
        <v>0.8</v>
      </c>
      <c r="M366" s="86">
        <f t="shared" si="87"/>
        <v>5</v>
      </c>
      <c r="N366" s="86">
        <f t="shared" si="100"/>
        <v>6</v>
      </c>
      <c r="O366" s="86">
        <f t="shared" si="101"/>
        <v>8</v>
      </c>
      <c r="P366" s="95">
        <v>0.7</v>
      </c>
      <c r="Q366" s="86">
        <v>20</v>
      </c>
      <c r="R366" s="86">
        <v>20</v>
      </c>
      <c r="S366" s="86">
        <v>282.49915036539318</v>
      </c>
      <c r="T366" s="87">
        <f t="shared" si="89"/>
        <v>141.24957518269659</v>
      </c>
      <c r="U366" s="86">
        <f t="shared" si="90"/>
        <v>279.67415886173922</v>
      </c>
      <c r="V366" s="88">
        <f t="shared" si="91"/>
        <v>138.42458367904263</v>
      </c>
      <c r="W366" s="86">
        <f t="shared" si="92"/>
        <v>2</v>
      </c>
      <c r="X366" s="88">
        <f t="shared" si="93"/>
        <v>110.73966694323411</v>
      </c>
      <c r="Y366" s="86">
        <f t="shared" si="94"/>
        <v>1.4</v>
      </c>
      <c r="Z366" s="86">
        <f t="shared" si="95"/>
        <v>61.313868613138695</v>
      </c>
      <c r="AA366" s="86">
        <f t="shared" si="96"/>
        <v>0.77514605586086893</v>
      </c>
      <c r="AB366" s="88">
        <f t="shared" si="97"/>
        <v>60.000000000000014</v>
      </c>
      <c r="AC366" s="87">
        <f t="shared" si="98"/>
        <v>1.0000000000000002</v>
      </c>
      <c r="AD366" s="89">
        <f t="shared" si="99"/>
        <v>2.8249915036539317</v>
      </c>
      <c r="AE366" s="32"/>
      <c r="AF366" s="32"/>
      <c r="AG366" s="82">
        <v>-1</v>
      </c>
      <c r="AH366" s="82">
        <f t="shared" si="85"/>
        <v>2</v>
      </c>
      <c r="AI366" s="33"/>
      <c r="AJ366" s="33"/>
      <c r="AK366" s="33"/>
      <c r="AL366" s="33"/>
      <c r="AM366" s="33"/>
      <c r="AN366" s="33"/>
      <c r="AO366" s="33"/>
      <c r="AP366" s="33"/>
      <c r="AQ366" s="33"/>
      <c r="AR366" s="33"/>
      <c r="AS366" s="33"/>
      <c r="AT366" s="33"/>
      <c r="AU366" s="33"/>
      <c r="AV366" s="33"/>
      <c r="AW366" s="33"/>
      <c r="AX366" s="33"/>
      <c r="AY366" s="33"/>
      <c r="AZ366" s="33"/>
      <c r="BA366" s="33"/>
    </row>
    <row r="367" spans="1:53" ht="23.25" hidden="1" customHeight="1" x14ac:dyDescent="0.25">
      <c r="A367" s="86">
        <v>366</v>
      </c>
      <c r="B367" s="86" t="s">
        <v>171</v>
      </c>
      <c r="C367" s="86" t="s">
        <v>271</v>
      </c>
      <c r="D367" s="86" t="s">
        <v>235</v>
      </c>
      <c r="E367" s="86" t="s">
        <v>272</v>
      </c>
      <c r="F367" s="92">
        <v>0.03</v>
      </c>
      <c r="G367" s="93">
        <v>100</v>
      </c>
      <c r="H367" s="93">
        <f t="shared" si="86"/>
        <v>6</v>
      </c>
      <c r="I367" s="93">
        <f t="shared" si="88"/>
        <v>60</v>
      </c>
      <c r="J367" s="94">
        <v>0.1</v>
      </c>
      <c r="K367" s="94">
        <v>0.01</v>
      </c>
      <c r="L367" s="95">
        <v>0.8</v>
      </c>
      <c r="M367" s="86">
        <f t="shared" si="87"/>
        <v>5</v>
      </c>
      <c r="N367" s="86">
        <f t="shared" si="100"/>
        <v>6</v>
      </c>
      <c r="O367" s="86">
        <f t="shared" si="101"/>
        <v>8</v>
      </c>
      <c r="P367" s="95">
        <v>0.7</v>
      </c>
      <c r="Q367" s="86">
        <v>20</v>
      </c>
      <c r="R367" s="86">
        <v>20</v>
      </c>
      <c r="S367" s="86">
        <v>590.23242963052746</v>
      </c>
      <c r="T367" s="87">
        <f t="shared" si="89"/>
        <v>531.20918666747468</v>
      </c>
      <c r="U367" s="86">
        <f t="shared" si="90"/>
        <v>584.33010533422214</v>
      </c>
      <c r="V367" s="88">
        <f t="shared" si="91"/>
        <v>53.120918666747457</v>
      </c>
      <c r="W367" s="86">
        <f t="shared" si="92"/>
        <v>2</v>
      </c>
      <c r="X367" s="88">
        <f t="shared" si="93"/>
        <v>42.496734933397967</v>
      </c>
      <c r="Y367" s="86">
        <f t="shared" si="94"/>
        <v>1.4</v>
      </c>
      <c r="Z367" s="86">
        <f t="shared" si="95"/>
        <v>23.529411764705888</v>
      </c>
      <c r="AA367" s="86">
        <f t="shared" si="96"/>
        <v>0.77514605586086893</v>
      </c>
      <c r="AB367" s="88">
        <f t="shared" si="97"/>
        <v>60.000000000000014</v>
      </c>
      <c r="AC367" s="87">
        <f t="shared" si="98"/>
        <v>1.0000000000000002</v>
      </c>
      <c r="AD367" s="89">
        <f t="shared" si="99"/>
        <v>5.9023242963052747</v>
      </c>
      <c r="AE367" s="32"/>
      <c r="AF367" s="32"/>
      <c r="AG367" s="82">
        <v>-1</v>
      </c>
      <c r="AH367" s="82">
        <f t="shared" si="85"/>
        <v>2</v>
      </c>
      <c r="AI367" s="33"/>
      <c r="AJ367" s="33"/>
      <c r="AK367" s="33"/>
      <c r="AL367" s="33"/>
      <c r="AM367" s="33"/>
      <c r="AN367" s="33"/>
      <c r="AO367" s="33"/>
      <c r="AP367" s="33"/>
      <c r="AQ367" s="33"/>
      <c r="AR367" s="33"/>
      <c r="AS367" s="33"/>
      <c r="AT367" s="33"/>
      <c r="AU367" s="33"/>
      <c r="AV367" s="33"/>
      <c r="AW367" s="33"/>
      <c r="AX367" s="33"/>
      <c r="AY367" s="33"/>
      <c r="AZ367" s="33"/>
      <c r="BA367" s="33"/>
    </row>
    <row r="368" spans="1:53" ht="23.25" hidden="1" customHeight="1" x14ac:dyDescent="0.25">
      <c r="A368" s="86">
        <v>367</v>
      </c>
      <c r="B368" s="86" t="s">
        <v>171</v>
      </c>
      <c r="C368" s="86" t="s">
        <v>177</v>
      </c>
      <c r="D368" s="86" t="s">
        <v>37</v>
      </c>
      <c r="E368" s="86" t="s">
        <v>272</v>
      </c>
      <c r="F368" s="92">
        <v>0.03</v>
      </c>
      <c r="G368" s="93">
        <v>100</v>
      </c>
      <c r="H368" s="93">
        <f t="shared" si="86"/>
        <v>6</v>
      </c>
      <c r="I368" s="93">
        <f t="shared" si="88"/>
        <v>60</v>
      </c>
      <c r="J368" s="94">
        <v>0.5</v>
      </c>
      <c r="K368" s="94">
        <v>0.01</v>
      </c>
      <c r="L368" s="95">
        <v>0.8</v>
      </c>
      <c r="M368" s="86">
        <f t="shared" si="87"/>
        <v>5</v>
      </c>
      <c r="N368" s="86">
        <f t="shared" si="100"/>
        <v>6</v>
      </c>
      <c r="O368" s="86">
        <f t="shared" si="101"/>
        <v>8</v>
      </c>
      <c r="P368" s="95">
        <v>0.7</v>
      </c>
      <c r="Q368" s="86">
        <v>20</v>
      </c>
      <c r="R368" s="86">
        <v>20</v>
      </c>
      <c r="S368" s="86">
        <v>282.49915036539318</v>
      </c>
      <c r="T368" s="87">
        <f t="shared" si="89"/>
        <v>141.24957518269659</v>
      </c>
      <c r="U368" s="86">
        <f t="shared" si="90"/>
        <v>279.67415886173922</v>
      </c>
      <c r="V368" s="88">
        <f t="shared" si="91"/>
        <v>138.42458367904263</v>
      </c>
      <c r="W368" s="86">
        <f t="shared" si="92"/>
        <v>2</v>
      </c>
      <c r="X368" s="88">
        <f t="shared" si="93"/>
        <v>110.73966694323411</v>
      </c>
      <c r="Y368" s="86">
        <f t="shared" si="94"/>
        <v>1.4</v>
      </c>
      <c r="Z368" s="86">
        <f t="shared" si="95"/>
        <v>61.313868613138695</v>
      </c>
      <c r="AA368" s="86">
        <f t="shared" si="96"/>
        <v>0.77514605586086893</v>
      </c>
      <c r="AB368" s="88">
        <f t="shared" si="97"/>
        <v>60.000000000000014</v>
      </c>
      <c r="AC368" s="87">
        <f t="shared" si="98"/>
        <v>1.0000000000000002</v>
      </c>
      <c r="AD368" s="89">
        <f t="shared" si="99"/>
        <v>2.8249915036539317</v>
      </c>
      <c r="AE368" s="32"/>
      <c r="AF368" s="32"/>
      <c r="AG368" s="82">
        <v>-1</v>
      </c>
      <c r="AH368" s="82">
        <f t="shared" si="85"/>
        <v>2</v>
      </c>
      <c r="AI368" s="33"/>
      <c r="AJ368" s="33"/>
      <c r="AK368" s="33"/>
      <c r="AL368" s="33"/>
      <c r="AM368" s="33"/>
      <c r="AN368" s="33"/>
      <c r="AO368" s="33"/>
      <c r="AP368" s="33"/>
      <c r="AQ368" s="33"/>
      <c r="AR368" s="33"/>
      <c r="AS368" s="33"/>
      <c r="AT368" s="33"/>
      <c r="AU368" s="33"/>
      <c r="AV368" s="33"/>
      <c r="AW368" s="33"/>
      <c r="AX368" s="33"/>
      <c r="AY368" s="33"/>
      <c r="AZ368" s="33"/>
      <c r="BA368" s="33"/>
    </row>
    <row r="369" spans="1:54" ht="23.25" hidden="1" customHeight="1" x14ac:dyDescent="0.25">
      <c r="A369" s="86">
        <v>368</v>
      </c>
      <c r="B369" s="86" t="s">
        <v>171</v>
      </c>
      <c r="C369" s="86" t="s">
        <v>178</v>
      </c>
      <c r="D369" s="86" t="s">
        <v>40</v>
      </c>
      <c r="E369" s="86" t="s">
        <v>272</v>
      </c>
      <c r="F369" s="92">
        <v>0.03</v>
      </c>
      <c r="G369" s="93">
        <v>100</v>
      </c>
      <c r="H369" s="93">
        <f t="shared" si="86"/>
        <v>6</v>
      </c>
      <c r="I369" s="93">
        <f t="shared" si="88"/>
        <v>60</v>
      </c>
      <c r="J369" s="94">
        <v>0.9</v>
      </c>
      <c r="K369" s="94">
        <v>0.01</v>
      </c>
      <c r="L369" s="95">
        <v>0.8</v>
      </c>
      <c r="M369" s="86">
        <f t="shared" si="87"/>
        <v>5</v>
      </c>
      <c r="N369" s="86">
        <f t="shared" si="100"/>
        <v>4</v>
      </c>
      <c r="O369" s="86">
        <f t="shared" si="101"/>
        <v>6</v>
      </c>
      <c r="P369" s="95">
        <v>0.7</v>
      </c>
      <c r="Q369" s="86">
        <v>20</v>
      </c>
      <c r="R369" s="86">
        <v>10</v>
      </c>
      <c r="S369" s="86">
        <v>242.9665270269445</v>
      </c>
      <c r="T369" s="87">
        <f t="shared" si="89"/>
        <v>24.296652702694445</v>
      </c>
      <c r="U369" s="86">
        <f t="shared" si="90"/>
        <v>240.53686175667505</v>
      </c>
      <c r="V369" s="88">
        <f t="shared" si="91"/>
        <v>216.24020905398061</v>
      </c>
      <c r="W369" s="86">
        <f t="shared" si="92"/>
        <v>2</v>
      </c>
      <c r="X369" s="88">
        <f t="shared" si="93"/>
        <v>172.9921672431845</v>
      </c>
      <c r="Y369" s="86">
        <f t="shared" si="94"/>
        <v>1.4</v>
      </c>
      <c r="Z369" s="86">
        <f t="shared" si="95"/>
        <v>95.78156866669876</v>
      </c>
      <c r="AA369" s="86">
        <f t="shared" si="96"/>
        <v>1.0417314808554152</v>
      </c>
      <c r="AB369" s="88">
        <f t="shared" si="97"/>
        <v>60.000000000000014</v>
      </c>
      <c r="AC369" s="87">
        <f t="shared" si="98"/>
        <v>1.0000000000000002</v>
      </c>
      <c r="AD369" s="89">
        <f t="shared" si="99"/>
        <v>2.429665270269445</v>
      </c>
      <c r="AE369" s="32"/>
      <c r="AF369" s="32"/>
      <c r="AG369" s="82">
        <v>1</v>
      </c>
      <c r="AH369" s="82">
        <f t="shared" si="85"/>
        <v>2</v>
      </c>
      <c r="AI369" s="33"/>
      <c r="AJ369" s="33"/>
      <c r="AK369" s="33"/>
      <c r="AL369" s="33"/>
      <c r="AM369" s="33"/>
      <c r="AN369" s="33"/>
      <c r="AO369" s="33"/>
      <c r="AP369" s="33"/>
      <c r="AQ369" s="33"/>
      <c r="AR369" s="33"/>
      <c r="AS369" s="33"/>
      <c r="AT369" s="33"/>
      <c r="AU369" s="33"/>
      <c r="AV369" s="33"/>
      <c r="AW369" s="33"/>
      <c r="AX369" s="33"/>
      <c r="AY369" s="33"/>
      <c r="AZ369" s="33"/>
      <c r="BA369" s="33"/>
    </row>
    <row r="370" spans="1:54" ht="23.25" hidden="1" customHeight="1" x14ac:dyDescent="0.25">
      <c r="A370" s="86">
        <v>369</v>
      </c>
      <c r="B370" s="86" t="s">
        <v>171</v>
      </c>
      <c r="C370" s="86" t="s">
        <v>179</v>
      </c>
      <c r="D370" s="86" t="s">
        <v>46</v>
      </c>
      <c r="E370" s="86" t="s">
        <v>272</v>
      </c>
      <c r="F370" s="92">
        <v>0.03</v>
      </c>
      <c r="G370" s="93">
        <v>100</v>
      </c>
      <c r="H370" s="93">
        <f t="shared" si="86"/>
        <v>6</v>
      </c>
      <c r="I370" s="93">
        <f t="shared" si="88"/>
        <v>60</v>
      </c>
      <c r="J370" s="94">
        <v>0.5</v>
      </c>
      <c r="K370" s="94">
        <v>0.01</v>
      </c>
      <c r="L370" s="95">
        <v>0.8</v>
      </c>
      <c r="M370" s="86">
        <f t="shared" si="87"/>
        <v>5</v>
      </c>
      <c r="N370" s="86">
        <f t="shared" si="100"/>
        <v>6</v>
      </c>
      <c r="O370" s="86">
        <f t="shared" si="101"/>
        <v>8</v>
      </c>
      <c r="P370" s="95">
        <v>0.7</v>
      </c>
      <c r="Q370" s="86">
        <v>20</v>
      </c>
      <c r="R370" s="86">
        <v>20</v>
      </c>
      <c r="S370" s="86">
        <v>282.49915036539318</v>
      </c>
      <c r="T370" s="87">
        <f t="shared" si="89"/>
        <v>141.24957518269659</v>
      </c>
      <c r="U370" s="86">
        <f t="shared" si="90"/>
        <v>279.67415886173922</v>
      </c>
      <c r="V370" s="88">
        <f t="shared" si="91"/>
        <v>138.42458367904263</v>
      </c>
      <c r="W370" s="86">
        <f t="shared" si="92"/>
        <v>2</v>
      </c>
      <c r="X370" s="88">
        <f t="shared" si="93"/>
        <v>110.73966694323411</v>
      </c>
      <c r="Y370" s="86">
        <f t="shared" si="94"/>
        <v>1.4</v>
      </c>
      <c r="Z370" s="86">
        <f t="shared" si="95"/>
        <v>61.313868613138695</v>
      </c>
      <c r="AA370" s="86">
        <f t="shared" si="96"/>
        <v>0.77514605586086893</v>
      </c>
      <c r="AB370" s="88">
        <f t="shared" si="97"/>
        <v>60.000000000000014</v>
      </c>
      <c r="AC370" s="87">
        <f t="shared" si="98"/>
        <v>1.0000000000000002</v>
      </c>
      <c r="AD370" s="89">
        <f t="shared" si="99"/>
        <v>2.8249915036539317</v>
      </c>
      <c r="AE370" s="32"/>
      <c r="AF370" s="32"/>
      <c r="AG370" s="82">
        <v>-1</v>
      </c>
      <c r="AH370" s="82">
        <f t="shared" si="85"/>
        <v>2</v>
      </c>
      <c r="AI370" s="33"/>
      <c r="AJ370" s="33"/>
      <c r="AK370" s="33"/>
      <c r="AL370" s="33"/>
      <c r="AM370" s="33"/>
      <c r="AN370" s="33"/>
      <c r="AO370" s="33"/>
      <c r="AP370" s="33"/>
      <c r="AQ370" s="33"/>
      <c r="AR370" s="33"/>
      <c r="AS370" s="33"/>
      <c r="AT370" s="33"/>
      <c r="AU370" s="33"/>
      <c r="AV370" s="33"/>
      <c r="AW370" s="33"/>
      <c r="AX370" s="33"/>
      <c r="AY370" s="33"/>
      <c r="AZ370" s="33"/>
      <c r="BA370" s="33"/>
    </row>
    <row r="371" spans="1:54" ht="23.25" hidden="1" customHeight="1" x14ac:dyDescent="0.25">
      <c r="A371" s="86">
        <v>370</v>
      </c>
      <c r="B371" s="86" t="s">
        <v>171</v>
      </c>
      <c r="C371" s="86" t="s">
        <v>180</v>
      </c>
      <c r="D371" s="86" t="s">
        <v>49</v>
      </c>
      <c r="E371" s="86" t="s">
        <v>272</v>
      </c>
      <c r="F371" s="92">
        <v>0.03</v>
      </c>
      <c r="G371" s="93">
        <v>100</v>
      </c>
      <c r="H371" s="93">
        <f t="shared" si="86"/>
        <v>6</v>
      </c>
      <c r="I371" s="93">
        <f t="shared" si="88"/>
        <v>60</v>
      </c>
      <c r="J371" s="94">
        <v>0.5</v>
      </c>
      <c r="K371" s="94">
        <v>0.01</v>
      </c>
      <c r="L371" s="95">
        <v>0.8</v>
      </c>
      <c r="M371" s="86">
        <f t="shared" si="87"/>
        <v>5</v>
      </c>
      <c r="N371" s="86">
        <f t="shared" si="100"/>
        <v>6</v>
      </c>
      <c r="O371" s="86">
        <f>N371+AH371</f>
        <v>8</v>
      </c>
      <c r="P371" s="95">
        <v>0.7</v>
      </c>
      <c r="Q371" s="86">
        <v>20</v>
      </c>
      <c r="R371" s="86">
        <v>20</v>
      </c>
      <c r="S371" s="86">
        <v>282.49915036539318</v>
      </c>
      <c r="T371" s="87">
        <f t="shared" si="89"/>
        <v>141.24957518269659</v>
      </c>
      <c r="U371" s="86">
        <f t="shared" si="90"/>
        <v>279.67415886173922</v>
      </c>
      <c r="V371" s="88">
        <f t="shared" si="91"/>
        <v>138.42458367904263</v>
      </c>
      <c r="W371" s="86">
        <f t="shared" si="92"/>
        <v>2</v>
      </c>
      <c r="X371" s="88">
        <f t="shared" si="93"/>
        <v>110.73966694323411</v>
      </c>
      <c r="Y371" s="86">
        <f t="shared" si="94"/>
        <v>1.4</v>
      </c>
      <c r="Z371" s="86">
        <f t="shared" si="95"/>
        <v>61.313868613138695</v>
      </c>
      <c r="AA371" s="86">
        <f t="shared" si="96"/>
        <v>0.77514605586086893</v>
      </c>
      <c r="AB371" s="88">
        <f t="shared" si="97"/>
        <v>60.000000000000014</v>
      </c>
      <c r="AC371" s="87">
        <f t="shared" si="98"/>
        <v>1.0000000000000002</v>
      </c>
      <c r="AD371" s="89">
        <f t="shared" si="99"/>
        <v>2.8249915036539317</v>
      </c>
      <c r="AE371" s="32"/>
      <c r="AF371" s="32"/>
      <c r="AG371" s="82">
        <v>-1</v>
      </c>
      <c r="AH371" s="82">
        <f>$K$385</f>
        <v>2</v>
      </c>
      <c r="AI371" s="33"/>
      <c r="AJ371" s="33"/>
      <c r="AK371" s="33"/>
      <c r="AL371" s="33"/>
      <c r="AM371" s="33"/>
      <c r="AN371" s="33"/>
      <c r="AO371" s="33"/>
      <c r="AP371" s="33"/>
      <c r="AQ371" s="33"/>
      <c r="AR371" s="33"/>
      <c r="AS371" s="33"/>
      <c r="AT371" s="33"/>
      <c r="AU371" s="33"/>
      <c r="AV371" s="33"/>
      <c r="AW371" s="33"/>
      <c r="AX371" s="33"/>
      <c r="AY371" s="33"/>
      <c r="AZ371" s="33"/>
      <c r="BA371" s="33"/>
    </row>
    <row r="372" spans="1:54" ht="23.25" customHeight="1" thickBot="1" x14ac:dyDescent="0.3">
      <c r="A372" s="33"/>
      <c r="B372" s="33"/>
      <c r="C372" s="33"/>
      <c r="D372" s="33"/>
      <c r="E372" s="33"/>
      <c r="F372" s="34"/>
      <c r="G372" s="33"/>
      <c r="H372" s="33"/>
      <c r="I372" s="33"/>
      <c r="J372" s="33"/>
      <c r="K372" s="33"/>
      <c r="L372" s="33"/>
      <c r="M372" s="33"/>
      <c r="N372" s="33"/>
      <c r="O372" s="33"/>
      <c r="P372" s="33"/>
      <c r="Q372" s="33"/>
      <c r="R372" s="33"/>
      <c r="S372" s="33"/>
      <c r="T372" s="33"/>
      <c r="U372" s="33"/>
      <c r="V372" s="33"/>
      <c r="W372" s="33"/>
      <c r="X372" s="33"/>
      <c r="Y372" s="33"/>
      <c r="Z372" s="33"/>
      <c r="AA372" s="33"/>
      <c r="AB372" s="33"/>
      <c r="AC372" s="35"/>
      <c r="AD372" s="33"/>
      <c r="AE372" s="33"/>
      <c r="AF372" s="33"/>
      <c r="AG372" s="69"/>
      <c r="AH372" s="69"/>
      <c r="AI372" s="33"/>
      <c r="AJ372" s="33"/>
      <c r="AK372" s="33"/>
      <c r="AL372" s="33"/>
      <c r="AM372" s="33"/>
      <c r="AN372" s="33"/>
      <c r="AO372" s="33"/>
      <c r="AP372" s="33"/>
      <c r="AQ372" s="33"/>
      <c r="AR372" s="33"/>
      <c r="AS372" s="33"/>
      <c r="AT372" s="33"/>
      <c r="AU372" s="33"/>
      <c r="AV372" s="33"/>
      <c r="AW372" s="33"/>
      <c r="AX372" s="33"/>
      <c r="AY372" s="33"/>
      <c r="AZ372" s="33"/>
      <c r="BA372" s="33"/>
    </row>
    <row r="373" spans="1:54" s="14" customFormat="1" ht="23.25" customHeight="1" thickBot="1" x14ac:dyDescent="0.3">
      <c r="A373" s="40"/>
      <c r="B373" s="41"/>
      <c r="C373" s="41"/>
      <c r="D373" s="41"/>
      <c r="E373" s="42"/>
      <c r="F373" s="41"/>
      <c r="G373" s="78"/>
      <c r="H373" s="41"/>
      <c r="I373" s="41"/>
      <c r="J373" s="78"/>
      <c r="K373" s="78"/>
      <c r="L373" s="41"/>
      <c r="M373" s="41"/>
      <c r="N373" s="43"/>
      <c r="O373" s="33"/>
      <c r="P373" s="33"/>
      <c r="Q373" s="33"/>
      <c r="R373" s="33"/>
      <c r="S373" s="33"/>
      <c r="T373" s="33"/>
      <c r="U373" s="33"/>
      <c r="V373" s="33"/>
      <c r="W373" s="33"/>
      <c r="X373" s="33"/>
      <c r="Y373" s="33"/>
      <c r="Z373" s="33"/>
      <c r="AA373" s="33"/>
      <c r="AB373" s="33"/>
      <c r="AC373" s="35"/>
      <c r="AD373" s="33"/>
      <c r="AE373" s="33"/>
      <c r="AF373" s="33"/>
      <c r="AG373" s="69"/>
      <c r="AH373" s="69"/>
      <c r="AI373" s="33"/>
      <c r="AJ373" s="33"/>
      <c r="AK373" s="33"/>
      <c r="AL373" s="33"/>
      <c r="AM373" s="33"/>
      <c r="AN373" s="33"/>
      <c r="AO373" s="33"/>
      <c r="AP373" s="33"/>
      <c r="AQ373" s="33"/>
      <c r="AR373" s="33"/>
      <c r="AS373" s="33"/>
      <c r="AT373" s="33"/>
      <c r="AU373" s="33"/>
      <c r="AV373" s="33"/>
      <c r="AW373" s="33"/>
      <c r="AX373" s="33"/>
      <c r="AY373" s="33"/>
      <c r="AZ373" s="33"/>
      <c r="BA373" s="33"/>
      <c r="BB373" s="71"/>
    </row>
    <row r="374" spans="1:54" ht="23.25" customHeight="1" thickTop="1" x14ac:dyDescent="0.25">
      <c r="A374" s="44"/>
      <c r="B374" s="19"/>
      <c r="C374" s="20"/>
      <c r="D374" s="20"/>
      <c r="E374" s="20"/>
      <c r="F374" s="21"/>
      <c r="G374" s="20"/>
      <c r="H374" s="20"/>
      <c r="I374" s="20"/>
      <c r="J374" s="77"/>
      <c r="K374" s="77"/>
      <c r="L374" s="20"/>
      <c r="M374" s="22"/>
      <c r="N374" s="45"/>
      <c r="O374" s="33"/>
      <c r="P374" s="33"/>
      <c r="Q374" s="33"/>
      <c r="R374" s="33"/>
      <c r="S374" s="33"/>
      <c r="T374" s="33"/>
      <c r="U374" s="33"/>
      <c r="V374" s="33"/>
      <c r="W374" s="33"/>
      <c r="X374" s="33"/>
      <c r="Y374" s="33"/>
      <c r="Z374" s="33"/>
      <c r="AA374" s="33"/>
      <c r="AB374" s="33"/>
      <c r="AC374" s="35"/>
      <c r="AD374" s="33"/>
      <c r="AE374" s="33"/>
      <c r="AF374" s="33"/>
      <c r="AG374" s="69"/>
      <c r="AH374" s="69"/>
      <c r="AI374" s="33"/>
      <c r="AJ374" s="33"/>
      <c r="AK374" s="33"/>
      <c r="AL374" s="33"/>
      <c r="AM374" s="33"/>
      <c r="AN374" s="33"/>
      <c r="AO374" s="33"/>
      <c r="AP374" s="33"/>
      <c r="AQ374" s="33"/>
      <c r="AR374" s="33"/>
      <c r="AS374" s="33"/>
      <c r="AT374" s="33"/>
      <c r="AU374" s="33"/>
      <c r="AV374" s="33"/>
      <c r="AW374" s="33"/>
      <c r="AX374" s="33"/>
      <c r="AY374" s="33"/>
      <c r="AZ374" s="33"/>
      <c r="BA374" s="33"/>
    </row>
    <row r="375" spans="1:54" ht="23.25" customHeight="1" x14ac:dyDescent="0.35">
      <c r="A375" s="44"/>
      <c r="B375" s="23"/>
      <c r="C375" s="29" t="s">
        <v>327</v>
      </c>
      <c r="D375" s="15"/>
      <c r="E375" s="15"/>
      <c r="F375" s="16"/>
      <c r="G375" s="15"/>
      <c r="H375" s="15"/>
      <c r="I375" s="15"/>
      <c r="J375" s="77"/>
      <c r="K375" s="77"/>
      <c r="L375" s="15"/>
      <c r="M375" s="24"/>
      <c r="N375" s="45"/>
      <c r="O375" s="33"/>
      <c r="P375" s="33"/>
      <c r="Q375" s="33"/>
      <c r="R375" s="33"/>
      <c r="S375" s="33"/>
      <c r="T375" s="33"/>
      <c r="U375" s="33"/>
      <c r="V375" s="33"/>
      <c r="W375" s="33"/>
      <c r="X375" s="33"/>
      <c r="Y375" s="33"/>
      <c r="Z375" s="33"/>
      <c r="AA375" s="33"/>
      <c r="AB375" s="33"/>
      <c r="AC375" s="35"/>
      <c r="AD375" s="33"/>
      <c r="AE375" s="33"/>
      <c r="AF375" s="33"/>
      <c r="AG375" s="69"/>
      <c r="AH375" s="69"/>
      <c r="AI375" s="33"/>
      <c r="AJ375" s="33"/>
      <c r="AK375" s="33"/>
      <c r="AL375" s="33"/>
      <c r="AM375" s="33"/>
      <c r="AN375" s="33"/>
      <c r="AO375" s="33"/>
      <c r="AP375" s="33"/>
      <c r="AQ375" s="33"/>
      <c r="AR375" s="33"/>
      <c r="AS375" s="33"/>
      <c r="AT375" s="33"/>
      <c r="AU375" s="33"/>
      <c r="AV375" s="33"/>
      <c r="AW375" s="33"/>
      <c r="AX375" s="33"/>
      <c r="AY375" s="33"/>
      <c r="AZ375" s="33"/>
      <c r="BA375" s="33"/>
    </row>
    <row r="376" spans="1:54" ht="23.25" customHeight="1" x14ac:dyDescent="0.25">
      <c r="A376" s="44"/>
      <c r="B376" s="23"/>
      <c r="C376" s="15"/>
      <c r="D376" s="15"/>
      <c r="E376" s="15"/>
      <c r="F376" s="16"/>
      <c r="G376" s="15"/>
      <c r="H376" s="15"/>
      <c r="I376" s="15"/>
      <c r="J376" s="77"/>
      <c r="K376" s="77"/>
      <c r="L376" s="15"/>
      <c r="M376" s="24"/>
      <c r="N376" s="45"/>
      <c r="O376" s="33"/>
      <c r="P376" s="33"/>
      <c r="Q376" s="33"/>
      <c r="R376" s="33"/>
      <c r="S376" s="33"/>
      <c r="T376" s="33"/>
      <c r="U376" s="33"/>
      <c r="V376" s="33"/>
      <c r="W376" s="33"/>
      <c r="X376" s="33"/>
      <c r="Y376" s="33"/>
      <c r="Z376" s="33"/>
      <c r="AA376" s="33"/>
      <c r="AB376" s="33"/>
      <c r="AC376" s="35"/>
      <c r="AD376" s="33"/>
      <c r="AE376" s="33"/>
      <c r="AF376" s="33"/>
      <c r="AG376" s="68" t="str">
        <f>E380</f>
        <v>SEQ_03</v>
      </c>
      <c r="AH376" s="69"/>
      <c r="AI376" s="33"/>
      <c r="AJ376" s="33"/>
      <c r="AK376" s="33"/>
      <c r="AL376" s="33"/>
      <c r="AM376" s="33"/>
      <c r="AN376" s="33"/>
      <c r="AO376" s="33"/>
      <c r="AP376" s="33"/>
      <c r="AQ376" s="33"/>
      <c r="AR376" s="33"/>
      <c r="AS376" s="33"/>
      <c r="AT376" s="33"/>
      <c r="AU376" s="33"/>
      <c r="AV376" s="33"/>
      <c r="AW376" s="33"/>
      <c r="AX376" s="33"/>
      <c r="AY376" s="33"/>
      <c r="AZ376" s="33"/>
      <c r="BA376" s="33"/>
    </row>
    <row r="377" spans="1:54" s="14" customFormat="1" ht="23.25" customHeight="1" x14ac:dyDescent="0.25">
      <c r="A377" s="44"/>
      <c r="B377" s="23"/>
      <c r="C377" s="31" t="s">
        <v>314</v>
      </c>
      <c r="D377" s="15"/>
      <c r="E377" s="15"/>
      <c r="F377" s="127" t="str">
        <f>IF($K$380&lt;=$J$380,"",IF($K$380&gt;$J$380,"ERROR: PREDICTED GAIN IS GREATER THAN MAXIMUM POSSIBLE GAIN"))</f>
        <v/>
      </c>
      <c r="G377" s="15"/>
      <c r="H377" s="15"/>
      <c r="I377" s="15"/>
      <c r="J377" s="77"/>
      <c r="K377" s="77"/>
      <c r="L377" s="15"/>
      <c r="M377" s="24"/>
      <c r="N377" s="45"/>
      <c r="O377" s="33"/>
      <c r="P377" s="33"/>
      <c r="Q377" s="33"/>
      <c r="R377" s="33"/>
      <c r="S377" s="33"/>
      <c r="T377" s="33"/>
      <c r="U377" s="33"/>
      <c r="V377" s="33"/>
      <c r="W377" s="33"/>
      <c r="X377" s="33"/>
      <c r="Y377" s="33"/>
      <c r="Z377" s="33"/>
      <c r="AA377" s="33"/>
      <c r="AB377" s="33"/>
      <c r="AC377" s="35"/>
      <c r="AD377" s="33"/>
      <c r="AE377" s="33"/>
      <c r="AF377" s="33"/>
      <c r="AG377" s="69"/>
      <c r="AH377" s="69"/>
      <c r="AI377" s="33"/>
      <c r="AJ377" s="33"/>
      <c r="AK377" s="33"/>
      <c r="AL377" s="33"/>
      <c r="AM377" s="33"/>
      <c r="AN377" s="33"/>
      <c r="AO377" s="33"/>
      <c r="AP377" s="33"/>
      <c r="AQ377" s="33"/>
      <c r="AR377" s="33"/>
      <c r="AS377" s="33"/>
      <c r="AT377" s="33"/>
      <c r="AU377" s="33"/>
      <c r="AV377" s="33"/>
      <c r="AW377" s="33"/>
      <c r="AX377" s="33"/>
      <c r="AY377" s="33"/>
      <c r="AZ377" s="33"/>
      <c r="BA377" s="33"/>
      <c r="BB377" s="71"/>
    </row>
    <row r="378" spans="1:54" ht="23.25" customHeight="1" thickBot="1" x14ac:dyDescent="0.3">
      <c r="A378" s="44"/>
      <c r="B378" s="23"/>
      <c r="C378" s="15"/>
      <c r="D378" s="15"/>
      <c r="E378" s="15"/>
      <c r="F378" s="128" t="str">
        <f>IF(AND(($H$380+$K$380)&gt;$G$380,($H$380+$K$380)&gt;$H$380+1),"","ERROR: PREDICTED GAIN DOES NOT ACHIEVE CONSERVATION OUTCOME - REFER TO HABITAT QUALITY GUIDELINE")</f>
        <v/>
      </c>
      <c r="G378" s="15"/>
      <c r="H378" s="15"/>
      <c r="I378" s="15"/>
      <c r="J378" s="77"/>
      <c r="K378" s="77"/>
      <c r="L378" s="15"/>
      <c r="M378" s="24"/>
      <c r="N378" s="45"/>
      <c r="O378" s="33"/>
      <c r="P378" s="33"/>
      <c r="Q378" s="33"/>
      <c r="R378" s="33"/>
      <c r="S378" s="33"/>
      <c r="T378" s="33"/>
      <c r="U378" s="33"/>
      <c r="V378" s="33"/>
      <c r="W378" s="33"/>
      <c r="X378" s="33"/>
      <c r="Y378" s="33"/>
      <c r="Z378" s="33"/>
      <c r="AA378" s="33"/>
      <c r="AB378" s="33"/>
      <c r="AC378" s="35"/>
      <c r="AD378" s="33"/>
      <c r="AE378" s="33"/>
      <c r="AF378" s="33"/>
      <c r="AG378" s="68" t="str">
        <f>E385</f>
        <v>SEQ_03</v>
      </c>
      <c r="AH378" s="69"/>
      <c r="AI378" s="33"/>
      <c r="AJ378" s="33"/>
      <c r="AK378" s="33"/>
      <c r="AL378" s="33"/>
      <c r="AM378" s="33"/>
      <c r="AN378" s="33"/>
      <c r="AO378" s="33"/>
      <c r="AP378" s="33"/>
      <c r="AQ378" s="33"/>
      <c r="AR378" s="33"/>
      <c r="AS378" s="33"/>
      <c r="AT378" s="33"/>
      <c r="AU378" s="33"/>
      <c r="AV378" s="33"/>
      <c r="AW378" s="33"/>
      <c r="AX378" s="33"/>
      <c r="AY378" s="33"/>
      <c r="AZ378" s="33"/>
      <c r="BA378" s="33"/>
    </row>
    <row r="379" spans="1:54" ht="30.75" customHeight="1" thickBot="1" x14ac:dyDescent="0.3">
      <c r="A379" s="44"/>
      <c r="B379" s="23"/>
      <c r="C379" s="17" t="s">
        <v>306</v>
      </c>
      <c r="D379" s="17"/>
      <c r="E379" s="18" t="s">
        <v>307</v>
      </c>
      <c r="F379" s="17" t="s">
        <v>3</v>
      </c>
      <c r="G379" s="17" t="s">
        <v>311</v>
      </c>
      <c r="H379" s="17" t="s">
        <v>312</v>
      </c>
      <c r="I379" s="17" t="s">
        <v>313</v>
      </c>
      <c r="J379" s="17" t="s">
        <v>330</v>
      </c>
      <c r="K379" s="17" t="s">
        <v>328</v>
      </c>
      <c r="L379" s="17" t="s">
        <v>310</v>
      </c>
      <c r="M379" s="24"/>
      <c r="N379" s="45"/>
      <c r="O379" s="33"/>
      <c r="P379" s="33"/>
      <c r="Q379" s="33"/>
      <c r="R379" s="33"/>
      <c r="S379" s="33"/>
      <c r="T379" s="33"/>
      <c r="U379" s="33"/>
      <c r="V379" s="33"/>
      <c r="W379" s="33"/>
      <c r="X379" s="33"/>
      <c r="Y379" s="33"/>
      <c r="Z379" s="33"/>
      <c r="AA379" s="33"/>
      <c r="AB379" s="33"/>
      <c r="AC379" s="35"/>
      <c r="AD379" s="33"/>
      <c r="AE379" s="33"/>
      <c r="AF379" s="33"/>
      <c r="AG379" s="69"/>
      <c r="AH379" s="69"/>
      <c r="AI379" s="33"/>
      <c r="AJ379" s="33"/>
      <c r="AK379" s="33"/>
      <c r="AL379" s="33"/>
      <c r="AM379" s="33"/>
      <c r="AN379" s="33"/>
      <c r="AO379" s="33"/>
      <c r="AP379" s="33"/>
      <c r="AQ379" s="33"/>
      <c r="AR379" s="33"/>
      <c r="AS379" s="33"/>
      <c r="AT379" s="33"/>
      <c r="AU379" s="33"/>
      <c r="AV379" s="33"/>
      <c r="AW379" s="33"/>
      <c r="AX379" s="33"/>
      <c r="AY379" s="33"/>
      <c r="AZ379" s="33"/>
      <c r="BA379" s="33"/>
      <c r="BB379" s="74"/>
    </row>
    <row r="380" spans="1:54" s="67" customFormat="1" ht="23.25" customHeight="1" thickBot="1" x14ac:dyDescent="0.3">
      <c r="A380" s="56"/>
      <c r="B380" s="57"/>
      <c r="C380" s="58" t="s">
        <v>161</v>
      </c>
      <c r="D380" s="59" t="str">
        <f>IF(C380="Brigalow Belt","11",IF(C380="Channel Country","5",IF(C380="Central Queensland Coast","8",IF(C380="Cape York Peninsula","3",IF(C380="Desert Uplands","10",IF(C380="Einasleigh Uplands","9",IF(C380="Gulf Plains","2",IF(C380="Mitchell Grass Downs","4",IF(C380="Mulga Lands","6",IF(C380="New England Tableland","13",IF(C380="Northwest Highlands","1",IF(C380="Southeast Queensland","12",IF(C380="Wet Tropics","7")))))))))))))</f>
        <v>12</v>
      </c>
      <c r="E380" s="60" t="s">
        <v>164</v>
      </c>
      <c r="F380" s="59" t="str">
        <f>IF(E380="","",IF($E$380=$AG$376,VLOOKUP($E$380,$C$2:$AD$186,2)))</f>
        <v>COASTAL EUCALYPT WOODLANDS TO OPEN-FORESTS</v>
      </c>
      <c r="G380" s="61">
        <v>6</v>
      </c>
      <c r="H380" s="61">
        <v>5</v>
      </c>
      <c r="I380" s="62">
        <f>IF(E380="","",IF($E$380=$AG$376,VLOOKUP($E$380,$C$2:$AD$186,28)))</f>
        <v>5.739152981094815</v>
      </c>
      <c r="J380" s="75">
        <f>10-H380</f>
        <v>5</v>
      </c>
      <c r="K380" s="61">
        <v>2</v>
      </c>
      <c r="L380" s="30">
        <f>IF(G380="","",IF(I380&gt;4,4,I380))</f>
        <v>4</v>
      </c>
      <c r="M380" s="63"/>
      <c r="N380" s="64"/>
      <c r="O380" s="79"/>
      <c r="P380" s="65"/>
      <c r="Q380" s="65"/>
      <c r="R380" s="65"/>
      <c r="S380" s="65"/>
      <c r="T380" s="65"/>
      <c r="U380" s="65"/>
      <c r="V380" s="65"/>
      <c r="W380" s="65"/>
      <c r="X380" s="65"/>
      <c r="Y380" s="65"/>
      <c r="Z380" s="65"/>
      <c r="AA380" s="65"/>
      <c r="AB380" s="65"/>
      <c r="AC380" s="66"/>
      <c r="AD380" s="65"/>
      <c r="AE380" s="65"/>
      <c r="AF380" s="65"/>
      <c r="AG380" s="70"/>
      <c r="AH380" s="70"/>
      <c r="AI380" s="65"/>
      <c r="AJ380" s="65"/>
      <c r="AK380" s="65"/>
      <c r="AL380" s="65"/>
      <c r="AM380" s="65"/>
      <c r="AN380" s="65"/>
      <c r="AO380" s="65"/>
      <c r="AP380" s="65"/>
      <c r="AQ380" s="65"/>
      <c r="AR380" s="65"/>
      <c r="AS380" s="65"/>
      <c r="AT380" s="65"/>
      <c r="AU380" s="65"/>
      <c r="AV380" s="65"/>
      <c r="AW380" s="65"/>
      <c r="AX380" s="65"/>
      <c r="AY380" s="65"/>
      <c r="AZ380" s="65"/>
      <c r="BA380" s="65"/>
      <c r="BB380" s="71"/>
    </row>
    <row r="381" spans="1:54" ht="23.25" customHeight="1" x14ac:dyDescent="0.25">
      <c r="A381" s="44"/>
      <c r="B381" s="23"/>
      <c r="C381" s="15"/>
      <c r="D381" s="15"/>
      <c r="E381" s="15"/>
      <c r="F381" s="15"/>
      <c r="G381" s="80"/>
      <c r="H381" s="15"/>
      <c r="I381" s="15"/>
      <c r="J381" s="77"/>
      <c r="K381" s="77"/>
      <c r="L381" s="15"/>
      <c r="M381" s="24"/>
      <c r="N381" s="45"/>
      <c r="O381" s="33"/>
      <c r="P381" s="33"/>
      <c r="Q381" s="33"/>
      <c r="R381" s="33"/>
      <c r="S381" s="33"/>
      <c r="T381" s="33"/>
      <c r="U381" s="33"/>
      <c r="V381" s="33"/>
      <c r="W381" s="33"/>
      <c r="X381" s="33"/>
      <c r="Y381" s="33"/>
      <c r="Z381" s="33"/>
      <c r="AA381" s="33"/>
      <c r="AB381" s="33"/>
      <c r="AC381" s="35"/>
      <c r="AD381" s="33"/>
      <c r="AE381" s="33"/>
      <c r="AF381" s="33"/>
      <c r="AG381" s="69"/>
      <c r="AH381" s="69"/>
      <c r="AI381" s="33"/>
      <c r="AJ381" s="33"/>
      <c r="AK381" s="33"/>
      <c r="AL381" s="33"/>
      <c r="AM381" s="33"/>
      <c r="AN381" s="33"/>
      <c r="AO381" s="33"/>
      <c r="AP381" s="33"/>
      <c r="AQ381" s="33"/>
      <c r="AR381" s="33"/>
      <c r="AS381" s="33"/>
      <c r="AT381" s="33"/>
      <c r="AU381" s="33"/>
      <c r="AV381" s="33"/>
      <c r="AW381" s="33"/>
      <c r="AX381" s="33"/>
      <c r="AY381" s="33"/>
      <c r="AZ381" s="33"/>
      <c r="BA381" s="33"/>
    </row>
    <row r="382" spans="1:54" ht="23.25" customHeight="1" x14ac:dyDescent="0.25">
      <c r="A382" s="44"/>
      <c r="B382" s="23"/>
      <c r="C382" s="31" t="s">
        <v>315</v>
      </c>
      <c r="D382" s="15"/>
      <c r="E382" s="15"/>
      <c r="F382" s="127" t="str">
        <f>IF($K$385&lt;=$J$385,"",IF($K$385&gt;$J$385,"ERROR: PREDICTED GAIN IS GREATER THAN MAXIMUM POSSIBLE GAIN"))</f>
        <v/>
      </c>
      <c r="G382" s="80"/>
      <c r="H382" s="15"/>
      <c r="I382" s="15"/>
      <c r="J382" s="77"/>
      <c r="K382" s="77"/>
      <c r="L382" s="15"/>
      <c r="M382" s="24"/>
      <c r="N382" s="45"/>
      <c r="O382" s="33"/>
      <c r="P382" s="33"/>
      <c r="Q382" s="33"/>
      <c r="R382" s="33"/>
      <c r="S382" s="33"/>
      <c r="T382" s="33"/>
      <c r="U382" s="33"/>
      <c r="V382" s="33"/>
      <c r="W382" s="33"/>
      <c r="X382" s="33"/>
      <c r="Y382" s="33"/>
      <c r="Z382" s="33"/>
      <c r="AA382" s="33"/>
      <c r="AB382" s="33"/>
      <c r="AC382" s="35"/>
      <c r="AD382" s="33"/>
      <c r="AE382" s="33"/>
      <c r="AF382" s="33"/>
      <c r="AG382" s="69"/>
      <c r="AH382" s="69"/>
      <c r="AI382" s="33"/>
      <c r="AJ382" s="33"/>
      <c r="AK382" s="33"/>
      <c r="AL382" s="33"/>
      <c r="AM382" s="33"/>
      <c r="AN382" s="33"/>
      <c r="AO382" s="33"/>
      <c r="AP382" s="33"/>
      <c r="AQ382" s="33"/>
      <c r="AR382" s="33"/>
      <c r="AS382" s="33"/>
      <c r="AT382" s="33"/>
      <c r="AU382" s="33"/>
      <c r="AV382" s="33"/>
      <c r="AW382" s="33"/>
      <c r="AX382" s="33"/>
      <c r="AY382" s="33"/>
      <c r="AZ382" s="33"/>
      <c r="BA382" s="33"/>
    </row>
    <row r="383" spans="1:54" ht="23.25" customHeight="1" thickBot="1" x14ac:dyDescent="0.3">
      <c r="A383" s="44"/>
      <c r="B383" s="23"/>
      <c r="C383" s="15"/>
      <c r="D383" s="15"/>
      <c r="E383" s="15"/>
      <c r="F383" s="128" t="str">
        <f>IF(AND(($H$385+$K$385)&gt;$G$385,($H$385+$K$385)&gt;$H$385+1),"","ERROR: PREDICTED GAIN DOES NOT ACHIEVE CONSERVATION OUTCOME - REFER TO HABITAT QUALITY GUIDELINE")</f>
        <v/>
      </c>
      <c r="G383" s="15"/>
      <c r="H383" s="15"/>
      <c r="I383" s="15"/>
      <c r="J383" s="77"/>
      <c r="K383" s="77"/>
      <c r="L383" s="15"/>
      <c r="M383" s="24"/>
      <c r="N383" s="45"/>
      <c r="O383" s="33"/>
      <c r="P383" s="33"/>
      <c r="Q383" s="33"/>
      <c r="R383" s="33"/>
      <c r="S383" s="33"/>
      <c r="T383" s="33"/>
      <c r="U383" s="33"/>
      <c r="V383" s="33"/>
      <c r="W383" s="33"/>
      <c r="X383" s="33"/>
      <c r="Y383" s="33"/>
      <c r="Z383" s="33"/>
      <c r="AA383" s="33"/>
      <c r="AB383" s="33"/>
      <c r="AC383" s="35"/>
      <c r="AD383" s="33"/>
      <c r="AE383" s="33"/>
      <c r="AF383" s="33"/>
      <c r="AG383" s="69"/>
      <c r="AH383" s="69"/>
      <c r="AI383" s="33"/>
      <c r="AJ383" s="33"/>
      <c r="AK383" s="33"/>
      <c r="AL383" s="33"/>
      <c r="AM383" s="33"/>
      <c r="AN383" s="33"/>
      <c r="AO383" s="33"/>
      <c r="AP383" s="33"/>
      <c r="AQ383" s="33"/>
      <c r="AR383" s="33"/>
      <c r="AS383" s="33"/>
      <c r="AT383" s="33"/>
      <c r="AU383" s="33"/>
      <c r="AV383" s="33"/>
      <c r="AW383" s="33"/>
      <c r="AX383" s="33"/>
      <c r="AY383" s="33"/>
      <c r="AZ383" s="33"/>
      <c r="BA383" s="33"/>
    </row>
    <row r="384" spans="1:54" ht="31.5" customHeight="1" thickBot="1" x14ac:dyDescent="0.3">
      <c r="A384" s="44"/>
      <c r="B384" s="23"/>
      <c r="C384" s="17" t="s">
        <v>306</v>
      </c>
      <c r="D384" s="17"/>
      <c r="E384" s="18" t="s">
        <v>307</v>
      </c>
      <c r="F384" s="17" t="s">
        <v>3</v>
      </c>
      <c r="G384" s="17" t="s">
        <v>311</v>
      </c>
      <c r="H384" s="17" t="s">
        <v>312</v>
      </c>
      <c r="I384" s="17" t="s">
        <v>313</v>
      </c>
      <c r="J384" s="17" t="s">
        <v>330</v>
      </c>
      <c r="K384" s="17" t="s">
        <v>328</v>
      </c>
      <c r="L384" s="17" t="s">
        <v>310</v>
      </c>
      <c r="M384" s="24"/>
      <c r="N384" s="45"/>
      <c r="O384" s="33"/>
      <c r="P384" s="33"/>
      <c r="Q384" s="33"/>
      <c r="R384" s="33"/>
      <c r="S384" s="33"/>
      <c r="T384" s="33"/>
      <c r="U384" s="33"/>
      <c r="V384" s="33"/>
      <c r="W384" s="33"/>
      <c r="X384" s="33"/>
      <c r="Y384" s="33"/>
      <c r="Z384" s="33"/>
      <c r="AA384" s="33"/>
      <c r="AB384" s="33"/>
      <c r="AC384" s="35"/>
      <c r="AD384" s="33"/>
      <c r="AE384" s="33"/>
      <c r="AF384" s="33"/>
      <c r="AG384" s="69"/>
      <c r="AH384" s="69"/>
      <c r="AI384" s="33"/>
      <c r="AJ384" s="33"/>
      <c r="AK384" s="33"/>
      <c r="AL384" s="33"/>
      <c r="AM384" s="33"/>
      <c r="AN384" s="33"/>
      <c r="AO384" s="33"/>
      <c r="AP384" s="33"/>
      <c r="AQ384" s="33"/>
      <c r="AR384" s="33"/>
      <c r="AS384" s="33"/>
      <c r="AT384" s="33"/>
      <c r="AU384" s="33"/>
      <c r="AV384" s="33"/>
      <c r="AW384" s="33"/>
      <c r="AX384" s="33"/>
      <c r="AY384" s="33"/>
      <c r="AZ384" s="33"/>
      <c r="BA384" s="33"/>
      <c r="BB384" s="74"/>
    </row>
    <row r="385" spans="1:54" s="67" customFormat="1" ht="23.25" customHeight="1" thickBot="1" x14ac:dyDescent="0.3">
      <c r="A385" s="56"/>
      <c r="B385" s="57"/>
      <c r="C385" s="58" t="s">
        <v>161</v>
      </c>
      <c r="D385" s="59" t="str">
        <f>IF(C385="Brigalow Belt","11",IF(C385="Channel Country","5",IF(C385="Central Queensland Coast","8",IF(C385="Cape York Peninsula","3",IF(C385="Desert Uplands","10",IF(C385="Einasleigh Uplands","9",IF(C385="Gulf Plains","2",IF(C385="Mitchell Grass Downs","4",IF(C385="Mulga Lands","6",IF(C385="New England Tableland","13",IF(C385="Northwest Highlands","1",IF(C385="Southeast Queensland","12",IF(C385="Wet Tropics","7")))))))))))))</f>
        <v>12</v>
      </c>
      <c r="E385" s="60" t="s">
        <v>164</v>
      </c>
      <c r="F385" s="59" t="str">
        <f>IF(E385="","",IF($E$385=$AG$378,VLOOKUP($E$385,$C$187:$AD$371,2)))</f>
        <v>COASTAL EUCALYPT WOODLANDS TO OPEN-FORESTS</v>
      </c>
      <c r="G385" s="61">
        <v>6</v>
      </c>
      <c r="H385" s="61">
        <v>5</v>
      </c>
      <c r="I385" s="62">
        <f>IF(E385="","",IF($E$385=$AG$378,VLOOKUP($E$385,$C$187:$AD$371,28)))</f>
        <v>3.1465352520373049</v>
      </c>
      <c r="J385" s="75">
        <f>10-H385</f>
        <v>5</v>
      </c>
      <c r="K385" s="61">
        <v>2</v>
      </c>
      <c r="L385" s="30">
        <f>IF(G385="","",IF(I385&gt;4,4,I385))</f>
        <v>3.1465352520373049</v>
      </c>
      <c r="M385" s="63"/>
      <c r="N385" s="64"/>
      <c r="O385" s="79"/>
      <c r="P385" s="65"/>
      <c r="Q385" s="65"/>
      <c r="R385" s="65"/>
      <c r="S385" s="65"/>
      <c r="T385" s="65"/>
      <c r="U385" s="65"/>
      <c r="V385" s="65"/>
      <c r="W385" s="65"/>
      <c r="X385" s="65"/>
      <c r="Y385" s="65"/>
      <c r="Z385" s="65"/>
      <c r="AA385" s="65"/>
      <c r="AB385" s="65"/>
      <c r="AC385" s="66"/>
      <c r="AD385" s="65"/>
      <c r="AE385" s="65"/>
      <c r="AF385" s="65"/>
      <c r="AG385" s="70"/>
      <c r="AH385" s="70"/>
      <c r="AI385" s="65"/>
      <c r="AJ385" s="65"/>
      <c r="AK385" s="65"/>
      <c r="AL385" s="65"/>
      <c r="AM385" s="65"/>
      <c r="AN385" s="65"/>
      <c r="AO385" s="65"/>
      <c r="AP385" s="65"/>
      <c r="AQ385" s="65"/>
      <c r="AR385" s="65"/>
      <c r="AS385" s="65"/>
      <c r="AT385" s="65"/>
      <c r="AU385" s="65"/>
      <c r="AV385" s="65"/>
      <c r="AW385" s="65"/>
      <c r="AX385" s="65"/>
      <c r="AY385" s="65"/>
      <c r="AZ385" s="65"/>
      <c r="BA385" s="65"/>
      <c r="BB385" s="71"/>
    </row>
    <row r="386" spans="1:54" ht="23.25" customHeight="1" thickBot="1" x14ac:dyDescent="0.3">
      <c r="A386" s="44"/>
      <c r="B386" s="23"/>
      <c r="C386" s="15"/>
      <c r="D386" s="15"/>
      <c r="E386" s="15"/>
      <c r="F386" s="16"/>
      <c r="G386" s="80" t="str">
        <f>IF($K$385&lt;=$J$385,"",IF($K$385&gt;$J$385,"ERROR PREDICTED GAIN IS GREATER THAN MAXIMUM POSSIBLE GAIN"))</f>
        <v/>
      </c>
      <c r="H386" s="15"/>
      <c r="I386" s="15"/>
      <c r="J386" s="77"/>
      <c r="K386" s="77"/>
      <c r="L386" s="15"/>
      <c r="M386" s="24"/>
      <c r="N386" s="45"/>
      <c r="O386" s="33"/>
      <c r="P386" s="33"/>
      <c r="Q386" s="33"/>
      <c r="R386" s="33"/>
      <c r="S386" s="33"/>
      <c r="T386" s="33"/>
      <c r="U386" s="33"/>
      <c r="V386" s="33"/>
      <c r="W386" s="33"/>
      <c r="X386" s="33"/>
      <c r="Y386" s="33"/>
      <c r="Z386" s="33"/>
      <c r="AA386" s="33"/>
      <c r="AB386" s="33"/>
      <c r="AC386" s="35"/>
      <c r="AD386" s="33"/>
      <c r="AE386" s="33"/>
      <c r="AF386" s="33"/>
      <c r="AG386" s="69"/>
      <c r="AH386" s="69"/>
      <c r="AI386" s="33"/>
      <c r="AJ386" s="33"/>
      <c r="AK386" s="33"/>
      <c r="AL386" s="33"/>
      <c r="AM386" s="33"/>
      <c r="AN386" s="33"/>
      <c r="AO386" s="33"/>
      <c r="AP386" s="33"/>
      <c r="AQ386" s="33"/>
      <c r="AR386" s="33"/>
      <c r="AS386" s="33"/>
      <c r="AT386" s="33"/>
      <c r="AU386" s="33"/>
      <c r="AV386" s="33"/>
      <c r="AW386" s="33"/>
      <c r="AX386" s="33"/>
      <c r="AY386" s="33"/>
      <c r="AZ386" s="33"/>
      <c r="BA386" s="33"/>
    </row>
    <row r="387" spans="1:54" s="14" customFormat="1" ht="23.25" customHeight="1" x14ac:dyDescent="0.25">
      <c r="A387" s="44"/>
      <c r="B387" s="23"/>
      <c r="C387" s="130" t="s">
        <v>325</v>
      </c>
      <c r="D387" s="130"/>
      <c r="E387" s="130"/>
      <c r="F387" s="130"/>
      <c r="G387" s="130"/>
      <c r="H387" s="130"/>
      <c r="I387" s="15"/>
      <c r="J387" s="98"/>
      <c r="K387" s="99"/>
      <c r="L387" s="100"/>
      <c r="M387" s="24"/>
      <c r="N387" s="45"/>
      <c r="O387" s="33"/>
      <c r="P387" s="33"/>
      <c r="Q387" s="33"/>
      <c r="R387" s="33"/>
      <c r="S387" s="33"/>
      <c r="T387" s="33"/>
      <c r="U387" s="33"/>
      <c r="V387" s="33"/>
      <c r="W387" s="33"/>
      <c r="X387" s="33"/>
      <c r="Y387" s="33"/>
      <c r="Z387" s="33"/>
      <c r="AA387" s="33"/>
      <c r="AB387" s="33"/>
      <c r="AC387" s="35"/>
      <c r="AD387" s="33"/>
      <c r="AE387" s="33"/>
      <c r="AF387" s="33"/>
      <c r="AG387" s="69"/>
      <c r="AH387" s="69"/>
      <c r="AI387" s="33"/>
      <c r="AJ387" s="33"/>
      <c r="AK387" s="33"/>
      <c r="AL387" s="33"/>
      <c r="AM387" s="33"/>
      <c r="AN387" s="33"/>
      <c r="AO387" s="33"/>
      <c r="AP387" s="33"/>
      <c r="AQ387" s="33"/>
      <c r="AR387" s="33"/>
      <c r="AS387" s="33"/>
      <c r="AT387" s="33"/>
      <c r="AU387" s="33"/>
      <c r="AV387" s="33"/>
      <c r="AW387" s="33"/>
      <c r="AX387" s="33"/>
      <c r="AY387" s="33"/>
      <c r="AZ387" s="33"/>
      <c r="BA387" s="33"/>
      <c r="BB387" s="71"/>
    </row>
    <row r="388" spans="1:54" s="14" customFormat="1" ht="23.25" customHeight="1" x14ac:dyDescent="0.25">
      <c r="A388" s="44"/>
      <c r="B388" s="23"/>
      <c r="C388" s="129" t="s">
        <v>326</v>
      </c>
      <c r="D388" s="129"/>
      <c r="E388" s="129"/>
      <c r="F388" s="129"/>
      <c r="G388" s="129"/>
      <c r="H388" s="129"/>
      <c r="I388" s="15"/>
      <c r="J388" s="101"/>
      <c r="K388" s="97"/>
      <c r="L388" s="102"/>
      <c r="M388" s="24"/>
      <c r="N388" s="45"/>
      <c r="O388" s="33"/>
      <c r="P388" s="33"/>
      <c r="Q388" s="33"/>
      <c r="R388" s="33"/>
      <c r="S388" s="33"/>
      <c r="T388" s="33"/>
      <c r="U388" s="33"/>
      <c r="V388" s="33"/>
      <c r="W388" s="33"/>
      <c r="X388" s="33"/>
      <c r="Y388" s="33"/>
      <c r="Z388" s="33"/>
      <c r="AA388" s="33"/>
      <c r="AB388" s="33"/>
      <c r="AC388" s="35"/>
      <c r="AD388" s="33"/>
      <c r="AE388" s="33"/>
      <c r="AF388" s="33"/>
      <c r="AG388" s="69"/>
      <c r="AH388" s="69"/>
      <c r="AI388" s="33"/>
      <c r="AJ388" s="33"/>
      <c r="AK388" s="33"/>
      <c r="AL388" s="33"/>
      <c r="AM388" s="33"/>
      <c r="AN388" s="33"/>
      <c r="AO388" s="33"/>
      <c r="AP388" s="33"/>
      <c r="AQ388" s="33"/>
      <c r="AR388" s="33"/>
      <c r="AS388" s="33"/>
      <c r="AT388" s="33"/>
      <c r="AU388" s="33"/>
      <c r="AV388" s="33"/>
      <c r="AW388" s="33"/>
      <c r="AX388" s="33"/>
      <c r="AY388" s="33"/>
      <c r="AZ388" s="33"/>
      <c r="BA388" s="33"/>
      <c r="BB388" s="71"/>
    </row>
    <row r="389" spans="1:54" ht="23.25" customHeight="1" x14ac:dyDescent="0.25">
      <c r="A389" s="44"/>
      <c r="B389" s="23"/>
      <c r="C389" s="15"/>
      <c r="D389" s="15"/>
      <c r="E389" s="15"/>
      <c r="F389" s="106"/>
      <c r="G389" s="15"/>
      <c r="H389" s="15"/>
      <c r="I389" s="15"/>
      <c r="J389" s="101"/>
      <c r="K389" s="97"/>
      <c r="L389" s="102"/>
      <c r="M389" s="24"/>
      <c r="N389" s="45"/>
      <c r="O389" s="33"/>
      <c r="P389" s="33"/>
      <c r="Q389" s="33"/>
      <c r="R389" s="33"/>
      <c r="S389" s="33"/>
      <c r="T389" s="33"/>
      <c r="U389" s="33"/>
      <c r="V389" s="33"/>
      <c r="W389" s="33"/>
      <c r="X389" s="33"/>
      <c r="Y389" s="33"/>
      <c r="Z389" s="33"/>
      <c r="AA389" s="33"/>
      <c r="AB389" s="33"/>
      <c r="AC389" s="35"/>
      <c r="AD389" s="33"/>
      <c r="AE389" s="33"/>
      <c r="AF389" s="33"/>
      <c r="AG389" s="69"/>
      <c r="AH389" s="69"/>
      <c r="AI389" s="33"/>
      <c r="AJ389" s="33"/>
      <c r="AK389" s="33"/>
      <c r="AL389" s="33"/>
      <c r="AM389" s="33"/>
      <c r="AN389" s="33"/>
      <c r="AO389" s="33"/>
      <c r="AP389" s="33"/>
      <c r="AQ389" s="33"/>
      <c r="AR389" s="33"/>
      <c r="AS389" s="33"/>
      <c r="AT389" s="33"/>
      <c r="AU389" s="33"/>
      <c r="AV389" s="33"/>
      <c r="AW389" s="33"/>
      <c r="AX389" s="33"/>
      <c r="AY389" s="33"/>
      <c r="AZ389" s="33"/>
      <c r="BA389" s="33"/>
    </row>
    <row r="390" spans="1:54" ht="23.25" customHeight="1" thickBot="1" x14ac:dyDescent="0.3">
      <c r="A390" s="44"/>
      <c r="B390" s="23"/>
      <c r="C390" s="77"/>
      <c r="D390" s="15"/>
      <c r="E390" s="15"/>
      <c r="F390" s="55" t="s">
        <v>337</v>
      </c>
      <c r="G390" s="15"/>
      <c r="H390" s="15"/>
      <c r="I390" s="15"/>
      <c r="J390" s="103"/>
      <c r="K390" s="104"/>
      <c r="L390" s="105"/>
      <c r="M390" s="24"/>
      <c r="N390" s="45"/>
      <c r="O390" s="33"/>
      <c r="P390" s="33"/>
      <c r="Q390" s="33"/>
      <c r="R390" s="33"/>
      <c r="S390" s="33"/>
      <c r="T390" s="33"/>
      <c r="U390" s="33"/>
      <c r="V390" s="33"/>
      <c r="W390" s="33"/>
      <c r="X390" s="33"/>
      <c r="Y390" s="33"/>
      <c r="Z390" s="33"/>
      <c r="AA390" s="33"/>
      <c r="AB390" s="33"/>
      <c r="AC390" s="35"/>
      <c r="AD390" s="33"/>
      <c r="AE390" s="33"/>
      <c r="AF390" s="33"/>
      <c r="AG390" s="69"/>
      <c r="AH390" s="69"/>
      <c r="AI390" s="33"/>
      <c r="AJ390" s="33"/>
      <c r="AK390" s="33"/>
      <c r="AL390" s="33"/>
      <c r="AM390" s="33"/>
      <c r="AN390" s="33"/>
      <c r="AO390" s="33"/>
      <c r="AP390" s="33"/>
      <c r="AQ390" s="33"/>
      <c r="AR390" s="33"/>
      <c r="AS390" s="33"/>
      <c r="AT390" s="33"/>
      <c r="AU390" s="33"/>
      <c r="AV390" s="33"/>
      <c r="AW390" s="33"/>
      <c r="AX390" s="33"/>
      <c r="AY390" s="33"/>
      <c r="AZ390" s="33"/>
      <c r="BA390" s="33"/>
    </row>
    <row r="391" spans="1:54" ht="23.25" customHeight="1" thickBot="1" x14ac:dyDescent="0.3">
      <c r="A391" s="44"/>
      <c r="B391" s="25"/>
      <c r="C391" s="26"/>
      <c r="D391" s="26"/>
      <c r="E391" s="26"/>
      <c r="F391" s="27"/>
      <c r="G391" s="26"/>
      <c r="H391" s="26"/>
      <c r="I391" s="26"/>
      <c r="J391" s="77"/>
      <c r="K391" s="77"/>
      <c r="L391" s="26"/>
      <c r="M391" s="28"/>
      <c r="N391" s="45"/>
      <c r="O391" s="33"/>
      <c r="P391" s="33"/>
      <c r="Q391" s="33"/>
      <c r="R391" s="33"/>
      <c r="S391" s="33"/>
      <c r="T391" s="33"/>
      <c r="U391" s="33"/>
      <c r="V391" s="33"/>
      <c r="W391" s="33"/>
      <c r="X391" s="33"/>
      <c r="Y391" s="33"/>
      <c r="Z391" s="33"/>
      <c r="AA391" s="33"/>
      <c r="AB391" s="33"/>
      <c r="AC391" s="35"/>
      <c r="AD391" s="33"/>
      <c r="AE391" s="33"/>
      <c r="AF391" s="33"/>
      <c r="AG391" s="69"/>
      <c r="AH391" s="69"/>
      <c r="AI391" s="33"/>
      <c r="AJ391" s="33"/>
      <c r="AK391" s="33"/>
      <c r="AL391" s="33"/>
      <c r="AM391" s="33"/>
      <c r="AN391" s="33"/>
      <c r="AO391" s="33"/>
      <c r="AP391" s="33"/>
      <c r="AQ391" s="33"/>
      <c r="AR391" s="33"/>
      <c r="AS391" s="33"/>
      <c r="AT391" s="33"/>
      <c r="AU391" s="33"/>
      <c r="AV391" s="33"/>
      <c r="AW391" s="33"/>
      <c r="AX391" s="33"/>
      <c r="AY391" s="33"/>
      <c r="AZ391" s="33"/>
      <c r="BA391" s="33"/>
    </row>
    <row r="392" spans="1:54" ht="23.25" customHeight="1" thickTop="1" x14ac:dyDescent="0.25">
      <c r="A392" s="44"/>
      <c r="B392" s="46"/>
      <c r="C392" s="46"/>
      <c r="D392" s="46"/>
      <c r="E392" s="46"/>
      <c r="F392" s="47"/>
      <c r="G392" s="46"/>
      <c r="H392" s="46"/>
      <c r="I392" s="46"/>
      <c r="J392" s="76"/>
      <c r="K392" s="76"/>
      <c r="L392" s="46"/>
      <c r="M392" s="46"/>
      <c r="N392" s="45"/>
      <c r="O392" s="33"/>
      <c r="P392" s="33"/>
      <c r="Q392" s="33"/>
      <c r="R392" s="33"/>
      <c r="S392" s="33"/>
      <c r="T392" s="33"/>
      <c r="U392" s="33"/>
      <c r="V392" s="33"/>
      <c r="W392" s="33"/>
      <c r="X392" s="33"/>
      <c r="Y392" s="33"/>
      <c r="Z392" s="33"/>
      <c r="AA392" s="33"/>
      <c r="AB392" s="33"/>
      <c r="AC392" s="35"/>
      <c r="AD392" s="33"/>
      <c r="AE392" s="33"/>
      <c r="AF392" s="33"/>
      <c r="AG392" s="69"/>
      <c r="AH392" s="69"/>
      <c r="AI392" s="33"/>
      <c r="AJ392" s="33"/>
      <c r="AK392" s="33"/>
      <c r="AL392" s="33"/>
      <c r="AM392" s="33"/>
      <c r="AN392" s="33"/>
      <c r="AO392" s="33"/>
      <c r="AP392" s="33"/>
      <c r="AQ392" s="33"/>
      <c r="AR392" s="33"/>
      <c r="AS392" s="33"/>
      <c r="AT392" s="33"/>
      <c r="AU392" s="33"/>
      <c r="AV392" s="33"/>
      <c r="AW392" s="33"/>
      <c r="AX392" s="33"/>
      <c r="AY392" s="33"/>
      <c r="AZ392" s="33"/>
      <c r="BA392" s="33"/>
    </row>
    <row r="393" spans="1:54" ht="23.25" customHeight="1" x14ac:dyDescent="0.35">
      <c r="A393" s="44"/>
      <c r="B393" s="48" t="s">
        <v>319</v>
      </c>
      <c r="C393" s="49"/>
      <c r="D393" s="49"/>
      <c r="E393" s="49"/>
      <c r="F393" s="50"/>
      <c r="G393" s="46"/>
      <c r="H393" s="46"/>
      <c r="I393" s="46"/>
      <c r="J393" s="46"/>
      <c r="K393" s="46"/>
      <c r="L393" s="46"/>
      <c r="M393" s="46"/>
      <c r="N393" s="45"/>
      <c r="O393" s="33"/>
      <c r="P393" s="33"/>
      <c r="Q393" s="33"/>
      <c r="R393" s="33"/>
      <c r="S393" s="33"/>
      <c r="T393" s="33"/>
      <c r="U393" s="33"/>
      <c r="V393" s="33"/>
      <c r="W393" s="33"/>
      <c r="X393" s="33"/>
      <c r="Y393" s="33"/>
      <c r="Z393" s="33"/>
      <c r="AA393" s="33"/>
      <c r="AB393" s="33"/>
      <c r="AC393" s="35"/>
      <c r="AD393" s="33"/>
      <c r="AE393" s="33"/>
      <c r="AF393" s="33"/>
      <c r="AG393" s="69"/>
      <c r="AH393" s="69"/>
      <c r="AI393" s="33"/>
      <c r="AJ393" s="33"/>
      <c r="AK393" s="33"/>
      <c r="AL393" s="33"/>
      <c r="AM393" s="33"/>
      <c r="AN393" s="33"/>
      <c r="AO393" s="33"/>
      <c r="AP393" s="33"/>
      <c r="AQ393" s="33"/>
      <c r="AR393" s="33"/>
      <c r="AS393" s="33"/>
      <c r="AT393" s="33"/>
      <c r="AU393" s="33"/>
      <c r="AV393" s="33"/>
      <c r="AW393" s="33"/>
      <c r="AX393" s="33"/>
      <c r="AY393" s="33"/>
      <c r="AZ393" s="33"/>
      <c r="BA393" s="33"/>
    </row>
    <row r="394" spans="1:54" ht="23.25" customHeight="1" x14ac:dyDescent="0.3">
      <c r="A394" s="44"/>
      <c r="B394" s="49"/>
      <c r="C394" s="49"/>
      <c r="D394" s="49"/>
      <c r="E394" s="49"/>
      <c r="F394" s="50"/>
      <c r="G394" s="46"/>
      <c r="H394" s="46"/>
      <c r="I394" s="46"/>
      <c r="J394" s="46"/>
      <c r="K394" s="46"/>
      <c r="L394" s="46"/>
      <c r="M394" s="46"/>
      <c r="N394" s="45"/>
      <c r="O394" s="33"/>
      <c r="P394" s="33"/>
      <c r="Q394" s="33"/>
      <c r="R394" s="33"/>
      <c r="S394" s="33"/>
      <c r="T394" s="33"/>
      <c r="U394" s="33"/>
      <c r="V394" s="33"/>
      <c r="W394" s="33"/>
      <c r="X394" s="33"/>
      <c r="Y394" s="33"/>
      <c r="Z394" s="33"/>
      <c r="AA394" s="33"/>
      <c r="AB394" s="33"/>
      <c r="AC394" s="35"/>
      <c r="AD394" s="33"/>
      <c r="AE394" s="33"/>
      <c r="AF394" s="33"/>
      <c r="AG394" s="69"/>
      <c r="AH394" s="69"/>
      <c r="AI394" s="33"/>
      <c r="AJ394" s="33"/>
      <c r="AK394" s="33"/>
      <c r="AL394" s="33"/>
      <c r="AM394" s="33"/>
      <c r="AN394" s="33"/>
      <c r="AO394" s="33"/>
      <c r="AP394" s="33"/>
      <c r="AQ394" s="33"/>
      <c r="AR394" s="33"/>
      <c r="AS394" s="33"/>
      <c r="AT394" s="33"/>
      <c r="AU394" s="33"/>
      <c r="AV394" s="33"/>
      <c r="AW394" s="33"/>
      <c r="AX394" s="33"/>
      <c r="AY394" s="33"/>
      <c r="AZ394" s="33"/>
      <c r="BA394" s="33"/>
    </row>
    <row r="395" spans="1:54" ht="23.25" customHeight="1" x14ac:dyDescent="0.3">
      <c r="A395" s="44"/>
      <c r="B395" s="49" t="s">
        <v>335</v>
      </c>
      <c r="C395" s="49"/>
      <c r="D395" s="49"/>
      <c r="E395" s="49"/>
      <c r="F395" s="50"/>
      <c r="G395" s="46"/>
      <c r="H395" s="46"/>
      <c r="I395" s="46"/>
      <c r="J395" s="46"/>
      <c r="K395" s="46"/>
      <c r="L395" s="46"/>
      <c r="M395" s="46"/>
      <c r="N395" s="45"/>
      <c r="O395" s="33"/>
      <c r="P395" s="33"/>
      <c r="Q395" s="33"/>
      <c r="R395" s="33"/>
      <c r="S395" s="33"/>
      <c r="T395" s="33"/>
      <c r="U395" s="33"/>
      <c r="V395" s="33"/>
      <c r="W395" s="33"/>
      <c r="X395" s="33"/>
      <c r="Y395" s="33"/>
      <c r="Z395" s="33"/>
      <c r="AA395" s="33"/>
      <c r="AB395" s="33"/>
      <c r="AC395" s="35"/>
      <c r="AD395" s="33"/>
      <c r="AE395" s="33"/>
      <c r="AF395" s="33"/>
      <c r="AG395" s="69"/>
      <c r="AH395" s="69"/>
      <c r="AI395" s="33"/>
      <c r="AJ395" s="33"/>
      <c r="AK395" s="33"/>
      <c r="AL395" s="33"/>
      <c r="AM395" s="33"/>
      <c r="AN395" s="33"/>
      <c r="AO395" s="33"/>
      <c r="AP395" s="33"/>
      <c r="AQ395" s="33"/>
      <c r="AR395" s="33"/>
      <c r="AS395" s="33"/>
      <c r="AT395" s="33"/>
      <c r="AU395" s="33"/>
      <c r="AV395" s="33"/>
      <c r="AW395" s="33"/>
      <c r="AX395" s="33"/>
      <c r="AY395" s="33"/>
      <c r="AZ395" s="33"/>
      <c r="BA395" s="33"/>
    </row>
    <row r="396" spans="1:54" ht="18" customHeight="1" x14ac:dyDescent="0.3">
      <c r="A396" s="44"/>
      <c r="B396" s="49"/>
      <c r="C396" s="49"/>
      <c r="D396" s="49"/>
      <c r="E396" s="49"/>
      <c r="F396" s="50"/>
      <c r="G396" s="46"/>
      <c r="H396" s="46"/>
      <c r="I396" s="46"/>
      <c r="J396" s="46"/>
      <c r="K396" s="46"/>
      <c r="L396" s="46"/>
      <c r="M396" s="46"/>
      <c r="N396" s="45"/>
      <c r="O396" s="33"/>
      <c r="P396" s="33"/>
      <c r="Q396" s="33"/>
      <c r="R396" s="33"/>
      <c r="S396" s="33"/>
      <c r="T396" s="33"/>
      <c r="U396" s="33"/>
      <c r="V396" s="33"/>
      <c r="W396" s="33"/>
      <c r="X396" s="33"/>
      <c r="Y396" s="33"/>
      <c r="Z396" s="33"/>
      <c r="AA396" s="33"/>
      <c r="AB396" s="33"/>
      <c r="AC396" s="35"/>
      <c r="AD396" s="33"/>
      <c r="AE396" s="33"/>
      <c r="AF396" s="33"/>
      <c r="AG396" s="69"/>
      <c r="AH396" s="69"/>
      <c r="AI396" s="33"/>
      <c r="AJ396" s="33"/>
      <c r="AK396" s="33"/>
      <c r="AL396" s="33"/>
      <c r="AM396" s="33"/>
      <c r="AN396" s="33"/>
      <c r="AO396" s="33"/>
      <c r="AP396" s="33"/>
      <c r="AQ396" s="33"/>
      <c r="AR396" s="33"/>
      <c r="AS396" s="33"/>
      <c r="AT396" s="33"/>
      <c r="AU396" s="33"/>
      <c r="AV396" s="33"/>
      <c r="AW396" s="33"/>
      <c r="AX396" s="33"/>
      <c r="AY396" s="33"/>
      <c r="AZ396" s="33"/>
      <c r="BA396" s="33"/>
    </row>
    <row r="397" spans="1:54" ht="23.25" customHeight="1" x14ac:dyDescent="0.3">
      <c r="A397" s="44"/>
      <c r="B397" s="49" t="s">
        <v>320</v>
      </c>
      <c r="C397" s="49"/>
      <c r="D397" s="49"/>
      <c r="E397" s="49"/>
      <c r="F397" s="50"/>
      <c r="G397" s="46"/>
      <c r="H397" s="46"/>
      <c r="I397" s="46"/>
      <c r="J397" s="46"/>
      <c r="K397" s="46"/>
      <c r="L397" s="46"/>
      <c r="M397" s="46"/>
      <c r="N397" s="45"/>
      <c r="O397" s="33"/>
      <c r="P397" s="33"/>
      <c r="Q397" s="33"/>
      <c r="R397" s="33"/>
      <c r="S397" s="33"/>
      <c r="T397" s="33"/>
      <c r="U397" s="33"/>
      <c r="V397" s="33"/>
      <c r="W397" s="33"/>
      <c r="X397" s="33"/>
      <c r="Y397" s="33"/>
      <c r="Z397" s="33"/>
      <c r="AA397" s="33"/>
      <c r="AB397" s="33"/>
      <c r="AC397" s="35"/>
      <c r="AD397" s="33"/>
      <c r="AE397" s="33"/>
      <c r="AF397" s="33"/>
      <c r="AG397" s="69"/>
      <c r="AH397" s="69"/>
      <c r="AI397" s="33"/>
      <c r="AJ397" s="33"/>
      <c r="AK397" s="33"/>
      <c r="AL397" s="33"/>
      <c r="AM397" s="33"/>
      <c r="AN397" s="33"/>
      <c r="AO397" s="33"/>
      <c r="AP397" s="33"/>
      <c r="AQ397" s="33"/>
      <c r="AR397" s="33"/>
      <c r="AS397" s="33"/>
      <c r="AT397" s="33"/>
      <c r="AU397" s="33"/>
      <c r="AV397" s="33"/>
      <c r="AW397" s="33"/>
      <c r="AX397" s="33"/>
      <c r="AY397" s="33"/>
      <c r="AZ397" s="33"/>
      <c r="BA397" s="33"/>
    </row>
    <row r="398" spans="1:54" ht="23.25" customHeight="1" x14ac:dyDescent="0.3">
      <c r="A398" s="44"/>
      <c r="B398" s="49"/>
      <c r="C398" s="49"/>
      <c r="D398" s="49"/>
      <c r="E398" s="49"/>
      <c r="F398" s="50"/>
      <c r="G398" s="46"/>
      <c r="H398" s="46"/>
      <c r="I398" s="46"/>
      <c r="J398" s="46"/>
      <c r="K398" s="46"/>
      <c r="L398" s="46"/>
      <c r="M398" s="46"/>
      <c r="N398" s="45"/>
      <c r="O398" s="33"/>
      <c r="P398" s="33"/>
      <c r="Q398" s="33"/>
      <c r="R398" s="33"/>
      <c r="S398" s="33"/>
      <c r="T398" s="33"/>
      <c r="U398" s="33"/>
      <c r="V398" s="33"/>
      <c r="W398" s="33"/>
      <c r="X398" s="33"/>
      <c r="Y398" s="33"/>
      <c r="Z398" s="33"/>
      <c r="AA398" s="33"/>
      <c r="AB398" s="33"/>
      <c r="AC398" s="35"/>
      <c r="AD398" s="33"/>
      <c r="AE398" s="33"/>
      <c r="AF398" s="33"/>
      <c r="AG398" s="69"/>
      <c r="AH398" s="69"/>
      <c r="AI398" s="33"/>
      <c r="AJ398" s="33"/>
      <c r="AK398" s="33"/>
      <c r="AL398" s="33"/>
      <c r="AM398" s="33"/>
      <c r="AN398" s="33"/>
      <c r="AO398" s="33"/>
      <c r="AP398" s="33"/>
      <c r="AQ398" s="33"/>
      <c r="AR398" s="33"/>
      <c r="AS398" s="33"/>
      <c r="AT398" s="33"/>
      <c r="AU398" s="33"/>
      <c r="AV398" s="33"/>
      <c r="AW398" s="33"/>
      <c r="AX398" s="33"/>
      <c r="AY398" s="33"/>
      <c r="AZ398" s="33"/>
      <c r="BA398" s="33"/>
    </row>
    <row r="399" spans="1:54" ht="23.25" customHeight="1" x14ac:dyDescent="0.3">
      <c r="A399" s="44"/>
      <c r="B399" s="49" t="s">
        <v>321</v>
      </c>
      <c r="C399" s="49"/>
      <c r="D399" s="49"/>
      <c r="E399" s="49"/>
      <c r="F399" s="50"/>
      <c r="G399" s="46"/>
      <c r="H399" s="46"/>
      <c r="I399" s="46"/>
      <c r="J399" s="46"/>
      <c r="K399" s="46"/>
      <c r="L399" s="46"/>
      <c r="M399" s="46"/>
      <c r="N399" s="45"/>
      <c r="O399" s="33"/>
      <c r="P399" s="33"/>
      <c r="Q399" s="33"/>
      <c r="R399" s="33"/>
      <c r="S399" s="33"/>
      <c r="T399" s="33"/>
      <c r="U399" s="33"/>
      <c r="V399" s="33"/>
      <c r="W399" s="33"/>
      <c r="X399" s="33"/>
      <c r="Y399" s="33"/>
      <c r="Z399" s="33"/>
      <c r="AA399" s="33"/>
      <c r="AB399" s="33"/>
      <c r="AC399" s="35"/>
      <c r="AD399" s="33"/>
      <c r="AE399" s="33"/>
      <c r="AF399" s="33"/>
      <c r="AG399" s="69"/>
      <c r="AH399" s="69"/>
      <c r="AI399" s="33"/>
      <c r="AJ399" s="33"/>
      <c r="AK399" s="33"/>
      <c r="AL399" s="33"/>
      <c r="AM399" s="33"/>
      <c r="AN399" s="33"/>
      <c r="AO399" s="33"/>
      <c r="AP399" s="33"/>
      <c r="AQ399" s="33"/>
      <c r="AR399" s="33"/>
      <c r="AS399" s="33"/>
      <c r="AT399" s="33"/>
      <c r="AU399" s="33"/>
      <c r="AV399" s="33"/>
      <c r="AW399" s="33"/>
      <c r="AX399" s="33"/>
      <c r="AY399" s="33"/>
      <c r="AZ399" s="33"/>
      <c r="BA399" s="33"/>
    </row>
    <row r="400" spans="1:54" ht="23.25" customHeight="1" x14ac:dyDescent="0.3">
      <c r="A400" s="44"/>
      <c r="B400" s="49"/>
      <c r="C400" s="49"/>
      <c r="D400" s="49"/>
      <c r="E400" s="49"/>
      <c r="F400" s="50"/>
      <c r="G400" s="46"/>
      <c r="H400" s="46"/>
      <c r="I400" s="46"/>
      <c r="J400" s="46"/>
      <c r="K400" s="46"/>
      <c r="L400" s="46"/>
      <c r="M400" s="46"/>
      <c r="N400" s="45"/>
      <c r="O400" s="33"/>
      <c r="P400" s="33"/>
      <c r="Q400" s="33"/>
      <c r="R400" s="33"/>
      <c r="S400" s="33"/>
      <c r="T400" s="33"/>
      <c r="U400" s="33"/>
      <c r="V400" s="33"/>
      <c r="W400" s="33"/>
      <c r="X400" s="33"/>
      <c r="Y400" s="33"/>
      <c r="Z400" s="33"/>
      <c r="AA400" s="33"/>
      <c r="AB400" s="33"/>
      <c r="AC400" s="35"/>
      <c r="AD400" s="33"/>
      <c r="AE400" s="33"/>
      <c r="AF400" s="33"/>
      <c r="AG400" s="69"/>
      <c r="AH400" s="69"/>
      <c r="AI400" s="33"/>
      <c r="AJ400" s="33"/>
      <c r="AK400" s="33"/>
      <c r="AL400" s="33"/>
      <c r="AM400" s="33"/>
      <c r="AN400" s="33"/>
      <c r="AO400" s="33"/>
      <c r="AP400" s="33"/>
      <c r="AQ400" s="33"/>
      <c r="AR400" s="33"/>
      <c r="AS400" s="33"/>
      <c r="AT400" s="33"/>
      <c r="AU400" s="33"/>
      <c r="AV400" s="33"/>
      <c r="AW400" s="33"/>
      <c r="AX400" s="33"/>
      <c r="AY400" s="33"/>
      <c r="AZ400" s="33"/>
      <c r="BA400" s="33"/>
    </row>
    <row r="401" spans="1:54" ht="23.25" customHeight="1" x14ac:dyDescent="0.3">
      <c r="A401" s="44"/>
      <c r="B401" s="49" t="s">
        <v>10307</v>
      </c>
      <c r="C401" s="49"/>
      <c r="D401" s="49"/>
      <c r="E401" s="49"/>
      <c r="F401" s="50"/>
      <c r="G401" s="46"/>
      <c r="H401" s="46"/>
      <c r="I401" s="46"/>
      <c r="J401" s="46"/>
      <c r="K401" s="46"/>
      <c r="L401" s="46"/>
      <c r="M401" s="46"/>
      <c r="N401" s="45"/>
      <c r="O401" s="33"/>
      <c r="P401" s="33"/>
      <c r="Q401" s="33"/>
      <c r="R401" s="33"/>
      <c r="S401" s="33"/>
      <c r="T401" s="33"/>
      <c r="U401" s="33"/>
      <c r="V401" s="33"/>
      <c r="W401" s="33"/>
      <c r="X401" s="33"/>
      <c r="Y401" s="33"/>
      <c r="Z401" s="33"/>
      <c r="AA401" s="33"/>
      <c r="AB401" s="33"/>
      <c r="AC401" s="35"/>
      <c r="AD401" s="33"/>
      <c r="AE401" s="33"/>
      <c r="AF401" s="33"/>
      <c r="AG401" s="69"/>
      <c r="AH401" s="69"/>
      <c r="AI401" s="33"/>
      <c r="AJ401" s="33"/>
      <c r="AK401" s="33"/>
      <c r="AL401" s="33"/>
      <c r="AM401" s="33"/>
      <c r="AN401" s="33"/>
      <c r="AO401" s="33"/>
      <c r="AP401" s="33"/>
      <c r="AQ401" s="33"/>
      <c r="AR401" s="33"/>
      <c r="AS401" s="33"/>
      <c r="AT401" s="33"/>
      <c r="AU401" s="33"/>
      <c r="AV401" s="33"/>
      <c r="AW401" s="33"/>
      <c r="AX401" s="33"/>
      <c r="AY401" s="33"/>
      <c r="AZ401" s="33"/>
      <c r="BA401" s="33"/>
    </row>
    <row r="402" spans="1:54" ht="23.25" customHeight="1" x14ac:dyDescent="0.3">
      <c r="A402" s="44"/>
      <c r="B402" s="49"/>
      <c r="C402" s="49"/>
      <c r="D402" s="49"/>
      <c r="E402" s="49"/>
      <c r="F402" s="50"/>
      <c r="G402" s="46"/>
      <c r="H402" s="46"/>
      <c r="I402" s="46"/>
      <c r="J402" s="46"/>
      <c r="K402" s="46"/>
      <c r="L402" s="46"/>
      <c r="M402" s="46"/>
      <c r="N402" s="45"/>
      <c r="O402" s="33"/>
      <c r="P402" s="33"/>
      <c r="Q402" s="33"/>
      <c r="R402" s="33"/>
      <c r="S402" s="33"/>
      <c r="T402" s="33"/>
      <c r="U402" s="33"/>
      <c r="V402" s="33"/>
      <c r="W402" s="33"/>
      <c r="X402" s="33"/>
      <c r="Y402" s="33"/>
      <c r="Z402" s="33"/>
      <c r="AA402" s="33"/>
      <c r="AB402" s="33"/>
      <c r="AC402" s="35"/>
      <c r="AD402" s="33"/>
      <c r="AE402" s="33"/>
      <c r="AF402" s="33"/>
      <c r="AG402" s="69"/>
      <c r="AH402" s="69"/>
      <c r="AI402" s="33"/>
      <c r="AJ402" s="33"/>
      <c r="AK402" s="33"/>
      <c r="AL402" s="33"/>
      <c r="AM402" s="33"/>
      <c r="AN402" s="33"/>
      <c r="AO402" s="33"/>
      <c r="AP402" s="33"/>
      <c r="AQ402" s="33"/>
      <c r="AR402" s="33"/>
      <c r="AS402" s="33"/>
      <c r="AT402" s="33"/>
      <c r="AU402" s="33"/>
      <c r="AV402" s="33"/>
      <c r="AW402" s="33"/>
      <c r="AX402" s="33"/>
      <c r="AY402" s="33"/>
      <c r="AZ402" s="33"/>
      <c r="BA402" s="33"/>
    </row>
    <row r="403" spans="1:54" ht="23.25" customHeight="1" x14ac:dyDescent="0.3">
      <c r="A403" s="44"/>
      <c r="B403" s="49" t="s">
        <v>322</v>
      </c>
      <c r="C403" s="49"/>
      <c r="D403" s="49"/>
      <c r="E403" s="49"/>
      <c r="F403" s="50"/>
      <c r="G403" s="46"/>
      <c r="H403" s="46"/>
      <c r="I403" s="46"/>
      <c r="J403" s="46"/>
      <c r="K403" s="46"/>
      <c r="L403" s="46"/>
      <c r="M403" s="46"/>
      <c r="N403" s="45"/>
      <c r="O403" s="33"/>
      <c r="P403" s="33"/>
      <c r="Q403" s="33"/>
      <c r="R403" s="33"/>
      <c r="S403" s="33"/>
      <c r="T403" s="33"/>
      <c r="U403" s="33"/>
      <c r="V403" s="33"/>
      <c r="W403" s="33"/>
      <c r="X403" s="33"/>
      <c r="Y403" s="33"/>
      <c r="Z403" s="33"/>
      <c r="AA403" s="33"/>
      <c r="AB403" s="33"/>
      <c r="AC403" s="35"/>
      <c r="AD403" s="33"/>
      <c r="AE403" s="33"/>
      <c r="AF403" s="33"/>
      <c r="AG403" s="69"/>
      <c r="AH403" s="69"/>
      <c r="AI403" s="33"/>
      <c r="AJ403" s="33"/>
      <c r="AK403" s="33"/>
      <c r="AL403" s="33"/>
      <c r="AM403" s="33"/>
      <c r="AN403" s="33"/>
      <c r="AO403" s="33"/>
      <c r="AP403" s="33"/>
      <c r="AQ403" s="33"/>
      <c r="AR403" s="33"/>
      <c r="AS403" s="33"/>
      <c r="AT403" s="33"/>
      <c r="AU403" s="33"/>
      <c r="AV403" s="33"/>
      <c r="AW403" s="33"/>
      <c r="AX403" s="33"/>
      <c r="AY403" s="33"/>
      <c r="AZ403" s="33"/>
      <c r="BA403" s="33"/>
    </row>
    <row r="404" spans="1:54" ht="23.25" customHeight="1" x14ac:dyDescent="0.3">
      <c r="A404" s="44"/>
      <c r="B404" s="49"/>
      <c r="C404" s="49"/>
      <c r="D404" s="49"/>
      <c r="E404" s="49"/>
      <c r="F404" s="50"/>
      <c r="G404" s="46"/>
      <c r="H404" s="46"/>
      <c r="I404" s="46"/>
      <c r="J404" s="46"/>
      <c r="K404" s="46"/>
      <c r="L404" s="46"/>
      <c r="M404" s="46"/>
      <c r="N404" s="45"/>
      <c r="O404" s="33"/>
      <c r="P404" s="33"/>
      <c r="Q404" s="33"/>
      <c r="R404" s="33"/>
      <c r="S404" s="33"/>
      <c r="T404" s="33"/>
      <c r="U404" s="33"/>
      <c r="V404" s="33"/>
      <c r="W404" s="33"/>
      <c r="X404" s="33"/>
      <c r="Y404" s="33"/>
      <c r="Z404" s="33"/>
      <c r="AA404" s="33"/>
      <c r="AB404" s="33"/>
      <c r="AC404" s="35"/>
      <c r="AD404" s="33"/>
      <c r="AE404" s="33"/>
      <c r="AF404" s="33"/>
      <c r="AG404" s="69"/>
      <c r="AH404" s="69"/>
      <c r="AI404" s="33"/>
      <c r="AJ404" s="33"/>
      <c r="AK404" s="33"/>
      <c r="AL404" s="33"/>
      <c r="AM404" s="33"/>
      <c r="AN404" s="33"/>
      <c r="AO404" s="33"/>
      <c r="AP404" s="33"/>
      <c r="AQ404" s="33"/>
      <c r="AR404" s="33"/>
      <c r="AS404" s="33"/>
      <c r="AT404" s="33"/>
      <c r="AU404" s="33"/>
      <c r="AV404" s="33"/>
      <c r="AW404" s="33"/>
      <c r="AX404" s="33"/>
      <c r="AY404" s="33"/>
      <c r="AZ404" s="33"/>
      <c r="BA404" s="33"/>
    </row>
    <row r="405" spans="1:54" ht="23.25" customHeight="1" x14ac:dyDescent="0.3">
      <c r="A405" s="44"/>
      <c r="B405" s="49" t="s">
        <v>323</v>
      </c>
      <c r="C405" s="49"/>
      <c r="D405" s="49"/>
      <c r="E405" s="49"/>
      <c r="F405" s="50"/>
      <c r="G405" s="46"/>
      <c r="H405" s="46"/>
      <c r="I405" s="46"/>
      <c r="J405" s="46"/>
      <c r="K405" s="46"/>
      <c r="L405" s="46"/>
      <c r="M405" s="46"/>
      <c r="N405" s="45"/>
      <c r="O405" s="33"/>
      <c r="P405" s="33"/>
      <c r="Q405" s="33"/>
      <c r="R405" s="33"/>
      <c r="S405" s="33"/>
      <c r="T405" s="33"/>
      <c r="U405" s="33"/>
      <c r="V405" s="33"/>
      <c r="W405" s="33"/>
      <c r="X405" s="33"/>
      <c r="Y405" s="33"/>
      <c r="Z405" s="33"/>
      <c r="AA405" s="33"/>
      <c r="AB405" s="33"/>
      <c r="AC405" s="35"/>
      <c r="AD405" s="33"/>
      <c r="AE405" s="33"/>
      <c r="AF405" s="33"/>
      <c r="AG405" s="69"/>
      <c r="AH405" s="69"/>
      <c r="AI405" s="33"/>
      <c r="AJ405" s="33"/>
      <c r="AK405" s="33"/>
      <c r="AL405" s="33"/>
      <c r="AM405" s="33"/>
      <c r="AN405" s="33"/>
      <c r="AO405" s="33"/>
      <c r="AP405" s="33"/>
      <c r="AQ405" s="33"/>
      <c r="AR405" s="33"/>
      <c r="AS405" s="33"/>
      <c r="AT405" s="33"/>
      <c r="AU405" s="33"/>
      <c r="AV405" s="33"/>
      <c r="AW405" s="33"/>
      <c r="AX405" s="33"/>
      <c r="AY405" s="33"/>
      <c r="AZ405" s="33"/>
      <c r="BA405" s="33"/>
    </row>
    <row r="406" spans="1:54" s="14" customFormat="1" ht="23.25" customHeight="1" x14ac:dyDescent="0.3">
      <c r="A406" s="44"/>
      <c r="B406" s="49"/>
      <c r="C406" s="49"/>
      <c r="D406" s="49"/>
      <c r="E406" s="49"/>
      <c r="F406" s="50"/>
      <c r="G406" s="46"/>
      <c r="H406" s="46"/>
      <c r="I406" s="46"/>
      <c r="J406" s="46"/>
      <c r="K406" s="46"/>
      <c r="L406" s="46"/>
      <c r="M406" s="46"/>
      <c r="N406" s="45"/>
      <c r="O406" s="33"/>
      <c r="P406" s="33"/>
      <c r="Q406" s="33"/>
      <c r="R406" s="33"/>
      <c r="S406" s="33"/>
      <c r="T406" s="33"/>
      <c r="U406" s="33"/>
      <c r="V406" s="33"/>
      <c r="W406" s="33"/>
      <c r="X406" s="33"/>
      <c r="Y406" s="33"/>
      <c r="Z406" s="33"/>
      <c r="AA406" s="33"/>
      <c r="AB406" s="33"/>
      <c r="AC406" s="35"/>
      <c r="AD406" s="33"/>
      <c r="AE406" s="33"/>
      <c r="AF406" s="33"/>
      <c r="AG406" s="69"/>
      <c r="AH406" s="69"/>
      <c r="AI406" s="33"/>
      <c r="AJ406" s="33"/>
      <c r="AK406" s="33"/>
      <c r="AL406" s="33"/>
      <c r="AM406" s="33"/>
      <c r="AN406" s="33"/>
      <c r="AO406" s="33"/>
      <c r="AP406" s="33"/>
      <c r="AQ406" s="33"/>
      <c r="AR406" s="33"/>
      <c r="AS406" s="33"/>
      <c r="AT406" s="33"/>
      <c r="AU406" s="33"/>
      <c r="AV406" s="33"/>
      <c r="AW406" s="33"/>
      <c r="AX406" s="33"/>
      <c r="AY406" s="33"/>
      <c r="AZ406" s="33"/>
      <c r="BA406" s="33"/>
      <c r="BB406" s="71"/>
    </row>
    <row r="407" spans="1:54" s="14" customFormat="1" ht="23.25" customHeight="1" x14ac:dyDescent="0.3">
      <c r="A407" s="44"/>
      <c r="B407" s="49" t="s">
        <v>332</v>
      </c>
      <c r="C407" s="49"/>
      <c r="D407" s="49"/>
      <c r="E407" s="49"/>
      <c r="F407" s="50"/>
      <c r="G407" s="46"/>
      <c r="H407" s="46"/>
      <c r="I407" s="46"/>
      <c r="J407" s="46"/>
      <c r="K407" s="46"/>
      <c r="L407" s="46"/>
      <c r="M407" s="46"/>
      <c r="N407" s="45"/>
      <c r="O407" s="33"/>
      <c r="P407" s="33"/>
      <c r="Q407" s="33"/>
      <c r="R407" s="33"/>
      <c r="S407" s="33"/>
      <c r="T407" s="33"/>
      <c r="U407" s="33"/>
      <c r="V407" s="33"/>
      <c r="W407" s="33"/>
      <c r="X407" s="33"/>
      <c r="Y407" s="33"/>
      <c r="Z407" s="33"/>
      <c r="AA407" s="33"/>
      <c r="AB407" s="33"/>
      <c r="AC407" s="35"/>
      <c r="AD407" s="33"/>
      <c r="AE407" s="33"/>
      <c r="AF407" s="33"/>
      <c r="AG407" s="69"/>
      <c r="AH407" s="69"/>
      <c r="AI407" s="33"/>
      <c r="AJ407" s="33"/>
      <c r="AK407" s="33"/>
      <c r="AL407" s="33"/>
      <c r="AM407" s="33"/>
      <c r="AN407" s="33"/>
      <c r="AO407" s="33"/>
      <c r="AP407" s="33"/>
      <c r="AQ407" s="33"/>
      <c r="AR407" s="33"/>
      <c r="AS407" s="33"/>
      <c r="AT407" s="33"/>
      <c r="AU407" s="33"/>
      <c r="AV407" s="33"/>
      <c r="AW407" s="33"/>
      <c r="AX407" s="33"/>
      <c r="AY407" s="33"/>
      <c r="AZ407" s="33"/>
      <c r="BA407" s="33"/>
      <c r="BB407" s="71"/>
    </row>
    <row r="408" spans="1:54" ht="23.25" customHeight="1" x14ac:dyDescent="0.3">
      <c r="A408" s="44"/>
      <c r="B408" s="49" t="s">
        <v>336</v>
      </c>
      <c r="C408" s="49"/>
      <c r="D408" s="49"/>
      <c r="E408" s="49"/>
      <c r="F408" s="50"/>
      <c r="G408" s="46"/>
      <c r="H408" s="46"/>
      <c r="I408" s="46"/>
      <c r="J408" s="46"/>
      <c r="K408" s="46"/>
      <c r="L408" s="46"/>
      <c r="M408" s="46"/>
      <c r="N408" s="45"/>
      <c r="O408" s="33"/>
      <c r="P408" s="33"/>
      <c r="Q408" s="33"/>
      <c r="R408" s="33"/>
      <c r="S408" s="33"/>
      <c r="T408" s="33"/>
      <c r="U408" s="33"/>
      <c r="V408" s="33"/>
      <c r="W408" s="33"/>
      <c r="X408" s="33"/>
      <c r="Y408" s="33"/>
      <c r="Z408" s="33"/>
      <c r="AA408" s="33"/>
      <c r="AB408" s="33"/>
      <c r="AC408" s="35"/>
      <c r="AD408" s="33"/>
      <c r="AE408" s="33"/>
      <c r="AF408" s="33"/>
      <c r="AG408" s="69"/>
      <c r="AH408" s="69"/>
      <c r="AI408" s="33"/>
      <c r="AJ408" s="33"/>
      <c r="AK408" s="33"/>
      <c r="AL408" s="33"/>
      <c r="AM408" s="33"/>
      <c r="AN408" s="33"/>
      <c r="AO408" s="33"/>
      <c r="AP408" s="33"/>
      <c r="AQ408" s="33"/>
      <c r="AR408" s="33"/>
      <c r="AS408" s="33"/>
      <c r="AT408" s="33"/>
      <c r="AU408" s="33"/>
      <c r="AV408" s="33"/>
      <c r="AW408" s="33"/>
      <c r="AX408" s="33"/>
      <c r="AY408" s="33"/>
      <c r="AZ408" s="33"/>
      <c r="BA408" s="33"/>
    </row>
    <row r="409" spans="1:54" ht="41.25" customHeight="1" x14ac:dyDescent="0.3">
      <c r="A409" s="44"/>
      <c r="B409" s="49" t="s">
        <v>331</v>
      </c>
      <c r="C409" s="49"/>
      <c r="D409" s="49"/>
      <c r="E409" s="49"/>
      <c r="F409" s="50"/>
      <c r="G409" s="46"/>
      <c r="H409" s="46"/>
      <c r="I409" s="46"/>
      <c r="J409" s="46"/>
      <c r="K409" s="46"/>
      <c r="L409" s="46"/>
      <c r="M409" s="46"/>
      <c r="N409" s="45"/>
      <c r="O409" s="33"/>
      <c r="P409" s="33"/>
      <c r="Q409" s="33"/>
      <c r="R409" s="33"/>
      <c r="S409" s="33"/>
      <c r="T409" s="33"/>
      <c r="U409" s="33"/>
      <c r="V409" s="33"/>
      <c r="W409" s="33"/>
      <c r="X409" s="33"/>
      <c r="Y409" s="33"/>
      <c r="Z409" s="33"/>
      <c r="AA409" s="33"/>
      <c r="AB409" s="33"/>
      <c r="AC409" s="35"/>
      <c r="AD409" s="33"/>
      <c r="AE409" s="33"/>
      <c r="AF409" s="33"/>
      <c r="AG409" s="69"/>
      <c r="AH409" s="69"/>
      <c r="AI409" s="33"/>
      <c r="AJ409" s="33"/>
      <c r="AK409" s="33"/>
      <c r="AL409" s="33"/>
      <c r="AM409" s="33"/>
      <c r="AN409" s="33"/>
      <c r="AO409" s="33"/>
      <c r="AP409" s="33"/>
      <c r="AQ409" s="33"/>
      <c r="AR409" s="33"/>
      <c r="AS409" s="33"/>
      <c r="AT409" s="33"/>
      <c r="AU409" s="33"/>
      <c r="AV409" s="33"/>
      <c r="AW409" s="33"/>
      <c r="AX409" s="33"/>
      <c r="AY409" s="33"/>
      <c r="AZ409" s="33"/>
      <c r="BA409" s="33"/>
    </row>
    <row r="410" spans="1:54" ht="23.25" customHeight="1" thickBot="1" x14ac:dyDescent="0.3">
      <c r="A410" s="51"/>
      <c r="B410" s="52"/>
      <c r="C410" s="52"/>
      <c r="D410" s="52"/>
      <c r="E410" s="52"/>
      <c r="F410" s="53"/>
      <c r="G410" s="52"/>
      <c r="H410" s="52"/>
      <c r="I410" s="52"/>
      <c r="J410" s="52"/>
      <c r="K410" s="52"/>
      <c r="L410" s="52"/>
      <c r="M410" s="52"/>
      <c r="N410" s="54"/>
      <c r="O410" s="33"/>
      <c r="P410" s="33"/>
      <c r="Q410" s="33"/>
      <c r="R410" s="33"/>
      <c r="S410" s="33"/>
      <c r="T410" s="33"/>
      <c r="U410" s="33"/>
      <c r="V410" s="33"/>
      <c r="W410" s="33"/>
      <c r="X410" s="33"/>
      <c r="Y410" s="33"/>
      <c r="Z410" s="33"/>
      <c r="AA410" s="33"/>
      <c r="AB410" s="33"/>
      <c r="AC410" s="35"/>
      <c r="AD410" s="33"/>
      <c r="AE410" s="33"/>
      <c r="AF410" s="33"/>
      <c r="AG410" s="69"/>
      <c r="AH410" s="69"/>
      <c r="AI410" s="33"/>
      <c r="AJ410" s="33"/>
      <c r="AK410" s="33"/>
      <c r="AL410" s="33"/>
      <c r="AM410" s="33"/>
      <c r="AN410" s="33"/>
      <c r="AO410" s="33"/>
      <c r="AP410" s="33"/>
      <c r="AQ410" s="33"/>
      <c r="AR410" s="33"/>
      <c r="AS410" s="33"/>
      <c r="AT410" s="33"/>
      <c r="AU410" s="33"/>
      <c r="AV410" s="33"/>
      <c r="AW410" s="33"/>
      <c r="AX410" s="33"/>
      <c r="AY410" s="33"/>
      <c r="AZ410" s="33"/>
      <c r="BA410" s="33"/>
    </row>
    <row r="411" spans="1:54" ht="23.25" customHeight="1" x14ac:dyDescent="0.25">
      <c r="A411" s="33"/>
      <c r="B411" s="33"/>
      <c r="C411" s="33"/>
      <c r="D411" s="33"/>
      <c r="E411" s="33"/>
      <c r="F411" s="34"/>
      <c r="G411" s="33"/>
      <c r="H411" s="33"/>
      <c r="I411" s="33"/>
      <c r="J411" s="33"/>
      <c r="K411" s="33"/>
      <c r="L411" s="33"/>
      <c r="M411" s="33"/>
      <c r="N411" s="33"/>
      <c r="O411" s="33"/>
      <c r="P411" s="33"/>
      <c r="Q411" s="33"/>
      <c r="R411" s="33"/>
      <c r="S411" s="33"/>
      <c r="T411" s="33"/>
      <c r="U411" s="33"/>
      <c r="V411" s="33"/>
      <c r="W411" s="33"/>
      <c r="X411" s="33"/>
      <c r="Y411" s="33"/>
      <c r="Z411" s="33"/>
      <c r="AA411" s="33"/>
      <c r="AB411" s="33"/>
      <c r="AC411" s="35"/>
      <c r="AD411" s="33"/>
      <c r="AE411" s="33"/>
      <c r="AF411" s="33"/>
      <c r="AG411" s="69"/>
      <c r="AH411" s="69"/>
      <c r="AI411" s="33"/>
      <c r="AJ411" s="33"/>
      <c r="AK411" s="33"/>
      <c r="AL411" s="33"/>
      <c r="AM411" s="33"/>
      <c r="AN411" s="33"/>
      <c r="AO411" s="33"/>
      <c r="AP411" s="33"/>
      <c r="AQ411" s="33"/>
      <c r="AR411" s="33"/>
      <c r="AS411" s="33"/>
      <c r="AT411" s="33"/>
      <c r="AU411" s="33"/>
      <c r="AV411" s="33"/>
      <c r="AW411" s="33"/>
      <c r="AX411" s="33"/>
      <c r="AY411" s="33"/>
      <c r="AZ411" s="33"/>
      <c r="BA411" s="33"/>
    </row>
    <row r="412" spans="1:54" ht="23.25" customHeight="1" x14ac:dyDescent="0.25">
      <c r="A412" s="33"/>
      <c r="B412" s="33"/>
      <c r="C412" s="33"/>
      <c r="D412" s="33"/>
      <c r="E412" s="33"/>
      <c r="F412" s="34"/>
      <c r="G412" s="33"/>
      <c r="H412" s="33"/>
      <c r="I412" s="33"/>
      <c r="J412" s="33"/>
      <c r="K412" s="33"/>
      <c r="L412" s="33"/>
      <c r="M412" s="33"/>
      <c r="N412" s="33"/>
      <c r="O412" s="33"/>
      <c r="P412" s="33"/>
      <c r="Q412" s="33"/>
      <c r="R412" s="33"/>
      <c r="S412" s="33"/>
      <c r="T412" s="33"/>
      <c r="U412" s="33"/>
      <c r="V412" s="33"/>
      <c r="W412" s="33"/>
      <c r="X412" s="33"/>
      <c r="Y412" s="33"/>
      <c r="Z412" s="33"/>
      <c r="AA412" s="33"/>
      <c r="AB412" s="33"/>
      <c r="AC412" s="35"/>
      <c r="AD412" s="33"/>
      <c r="AE412" s="33"/>
      <c r="AF412" s="33"/>
      <c r="AG412" s="69"/>
      <c r="AH412" s="69"/>
      <c r="AI412" s="33"/>
      <c r="AJ412" s="33"/>
      <c r="AK412" s="33"/>
      <c r="AL412" s="33"/>
      <c r="AM412" s="33"/>
      <c r="AN412" s="33"/>
      <c r="AO412" s="33"/>
      <c r="AP412" s="33"/>
      <c r="AQ412" s="33"/>
      <c r="AR412" s="33"/>
      <c r="AS412" s="33"/>
      <c r="AT412" s="33"/>
      <c r="AU412" s="33"/>
      <c r="AV412" s="33"/>
      <c r="AW412" s="33"/>
      <c r="AX412" s="33"/>
      <c r="AY412" s="33"/>
      <c r="AZ412" s="33"/>
      <c r="BA412" s="33"/>
    </row>
    <row r="413" spans="1:54" ht="23.25" customHeight="1" x14ac:dyDescent="0.25">
      <c r="A413" s="33"/>
      <c r="B413" s="33"/>
      <c r="C413" s="33"/>
      <c r="D413" s="33"/>
      <c r="E413" s="33"/>
      <c r="F413" s="34"/>
      <c r="G413" s="33"/>
      <c r="H413" s="33"/>
      <c r="I413" s="33"/>
      <c r="J413" s="33"/>
      <c r="K413" s="33"/>
      <c r="L413" s="33"/>
      <c r="M413" s="33"/>
      <c r="N413" s="33"/>
      <c r="O413" s="33"/>
      <c r="P413" s="33"/>
      <c r="Q413" s="33"/>
      <c r="R413" s="33"/>
      <c r="S413" s="33"/>
      <c r="T413" s="33"/>
      <c r="U413" s="33"/>
      <c r="V413" s="33"/>
      <c r="W413" s="33"/>
      <c r="X413" s="33"/>
      <c r="Y413" s="33"/>
      <c r="Z413" s="33"/>
      <c r="AA413" s="33"/>
      <c r="AB413" s="33"/>
      <c r="AC413" s="35"/>
      <c r="AD413" s="33"/>
      <c r="AE413" s="33"/>
      <c r="AF413" s="33"/>
      <c r="AG413" s="69"/>
      <c r="AH413" s="69"/>
      <c r="AI413" s="33"/>
      <c r="AJ413" s="33"/>
      <c r="AK413" s="33"/>
      <c r="AL413" s="33"/>
      <c r="AM413" s="33"/>
      <c r="AN413" s="33"/>
      <c r="AO413" s="33"/>
      <c r="AP413" s="33"/>
      <c r="AQ413" s="33"/>
      <c r="AR413" s="33"/>
      <c r="AS413" s="33"/>
      <c r="AT413" s="33"/>
      <c r="AU413" s="33"/>
      <c r="AV413" s="33"/>
      <c r="AW413" s="33"/>
      <c r="AX413" s="33"/>
      <c r="AY413" s="33"/>
      <c r="AZ413" s="33"/>
      <c r="BA413" s="33"/>
    </row>
    <row r="414" spans="1:54" ht="23.25" customHeight="1" x14ac:dyDescent="0.25">
      <c r="A414" s="33"/>
      <c r="B414" s="33"/>
      <c r="C414" s="33"/>
      <c r="D414" s="33"/>
      <c r="E414" s="33"/>
      <c r="F414" s="34"/>
      <c r="G414" s="33"/>
      <c r="H414" s="33"/>
      <c r="I414" s="33"/>
      <c r="J414" s="33"/>
      <c r="K414" s="33"/>
      <c r="L414" s="33"/>
      <c r="M414" s="33"/>
      <c r="N414" s="33"/>
      <c r="O414" s="33"/>
      <c r="P414" s="33"/>
      <c r="Q414" s="33"/>
      <c r="R414" s="33"/>
      <c r="S414" s="33"/>
      <c r="T414" s="33"/>
      <c r="U414" s="33"/>
      <c r="V414" s="33"/>
      <c r="W414" s="33"/>
      <c r="X414" s="33"/>
      <c r="Y414" s="33"/>
      <c r="Z414" s="33"/>
      <c r="AA414" s="33"/>
      <c r="AB414" s="33"/>
      <c r="AC414" s="35"/>
      <c r="AD414" s="33"/>
      <c r="AE414" s="33"/>
      <c r="AF414" s="33"/>
      <c r="AG414" s="69"/>
      <c r="AH414" s="69"/>
      <c r="AI414" s="33"/>
      <c r="AJ414" s="33"/>
      <c r="AK414" s="33"/>
      <c r="AL414" s="33"/>
      <c r="AM414" s="33"/>
      <c r="AN414" s="33"/>
      <c r="AO414" s="33"/>
      <c r="AP414" s="33"/>
      <c r="AQ414" s="33"/>
      <c r="AR414" s="33"/>
      <c r="AS414" s="33"/>
      <c r="AT414" s="33"/>
      <c r="AU414" s="33"/>
      <c r="AV414" s="33"/>
      <c r="AW414" s="33"/>
      <c r="AX414" s="33"/>
      <c r="AY414" s="33"/>
      <c r="AZ414" s="33"/>
      <c r="BA414" s="33"/>
    </row>
    <row r="415" spans="1:54" ht="23.25" customHeight="1" x14ac:dyDescent="0.25">
      <c r="A415" s="33"/>
      <c r="B415" s="33"/>
      <c r="C415" s="33"/>
      <c r="D415" s="33"/>
      <c r="E415" s="33"/>
      <c r="F415" s="34"/>
      <c r="G415" s="33"/>
      <c r="H415" s="33"/>
      <c r="I415" s="33"/>
      <c r="J415" s="33"/>
      <c r="K415" s="33"/>
      <c r="L415" s="33"/>
      <c r="M415" s="33"/>
      <c r="N415" s="33"/>
      <c r="O415" s="33"/>
      <c r="P415" s="33"/>
      <c r="Q415" s="33"/>
      <c r="R415" s="33"/>
      <c r="S415" s="33"/>
      <c r="T415" s="33"/>
      <c r="U415" s="33"/>
      <c r="V415" s="33"/>
      <c r="W415" s="33"/>
      <c r="X415" s="33"/>
      <c r="Y415" s="33"/>
      <c r="Z415" s="33"/>
      <c r="AA415" s="33"/>
      <c r="AB415" s="33"/>
      <c r="AC415" s="35"/>
      <c r="AD415" s="33"/>
      <c r="AE415" s="33"/>
      <c r="AF415" s="33"/>
      <c r="AG415" s="69"/>
      <c r="AH415" s="69"/>
      <c r="AI415" s="33"/>
      <c r="AJ415" s="33"/>
      <c r="AK415" s="33"/>
      <c r="AL415" s="33"/>
      <c r="AM415" s="33"/>
      <c r="AN415" s="33"/>
      <c r="AO415" s="33"/>
      <c r="AP415" s="33"/>
      <c r="AQ415" s="33"/>
      <c r="AR415" s="33"/>
      <c r="AS415" s="33"/>
      <c r="AT415" s="33"/>
      <c r="AU415" s="33"/>
      <c r="AV415" s="33"/>
      <c r="AW415" s="33"/>
      <c r="AX415" s="33"/>
      <c r="AY415" s="33"/>
      <c r="AZ415" s="33"/>
      <c r="BA415" s="33"/>
    </row>
    <row r="416" spans="1:54" ht="23.25" customHeight="1" x14ac:dyDescent="0.25">
      <c r="A416" s="33"/>
      <c r="B416" s="33"/>
      <c r="C416" s="33"/>
      <c r="D416" s="33"/>
      <c r="E416" s="33"/>
      <c r="F416" s="34"/>
      <c r="G416" s="33"/>
      <c r="H416" s="33"/>
      <c r="I416" s="33"/>
      <c r="J416" s="33"/>
      <c r="K416" s="33"/>
      <c r="L416" s="33"/>
      <c r="M416" s="33"/>
      <c r="N416" s="33"/>
      <c r="O416" s="33"/>
      <c r="P416" s="33"/>
      <c r="Q416" s="33"/>
      <c r="R416" s="33"/>
      <c r="S416" s="33"/>
      <c r="T416" s="33"/>
      <c r="U416" s="33"/>
      <c r="V416" s="33"/>
      <c r="W416" s="33"/>
      <c r="X416" s="33"/>
      <c r="Y416" s="33"/>
      <c r="Z416" s="33"/>
      <c r="AA416" s="33"/>
      <c r="AB416" s="33"/>
      <c r="AC416" s="35"/>
      <c r="AD416" s="33"/>
      <c r="AE416" s="33"/>
      <c r="AF416" s="33"/>
      <c r="AG416" s="69"/>
      <c r="AH416" s="69"/>
      <c r="AI416" s="33"/>
      <c r="AJ416" s="33"/>
      <c r="AK416" s="33"/>
      <c r="AL416" s="33"/>
      <c r="AM416" s="33"/>
      <c r="AN416" s="33"/>
      <c r="AO416" s="33"/>
      <c r="AP416" s="33"/>
      <c r="AQ416" s="33"/>
      <c r="AR416" s="33"/>
      <c r="AS416" s="33"/>
      <c r="AT416" s="33"/>
      <c r="AU416" s="33"/>
      <c r="AV416" s="33"/>
      <c r="AW416" s="33"/>
      <c r="AX416" s="33"/>
      <c r="AY416" s="33"/>
      <c r="AZ416" s="33"/>
      <c r="BA416" s="33"/>
    </row>
    <row r="417" spans="1:53" ht="23.25" customHeight="1" x14ac:dyDescent="0.25">
      <c r="A417" s="33"/>
      <c r="B417" s="33"/>
      <c r="C417" s="33"/>
      <c r="D417" s="33"/>
      <c r="E417" s="33"/>
      <c r="F417" s="34"/>
      <c r="G417" s="33"/>
      <c r="H417" s="33"/>
      <c r="I417" s="33"/>
      <c r="J417" s="33"/>
      <c r="K417" s="33"/>
      <c r="L417" s="33"/>
      <c r="M417" s="33"/>
      <c r="N417" s="33"/>
      <c r="O417" s="33"/>
      <c r="P417" s="33"/>
      <c r="Q417" s="33"/>
      <c r="R417" s="33"/>
      <c r="S417" s="33"/>
      <c r="T417" s="33"/>
      <c r="U417" s="33"/>
      <c r="V417" s="33"/>
      <c r="W417" s="33"/>
      <c r="X417" s="33"/>
      <c r="Y417" s="33"/>
      <c r="Z417" s="33"/>
      <c r="AA417" s="33"/>
      <c r="AB417" s="33"/>
      <c r="AC417" s="35"/>
      <c r="AD417" s="33"/>
      <c r="AE417" s="33"/>
      <c r="AF417" s="33"/>
      <c r="AG417" s="69"/>
      <c r="AH417" s="69"/>
      <c r="AI417" s="33"/>
      <c r="AJ417" s="33"/>
      <c r="AK417" s="33"/>
      <c r="AL417" s="33"/>
      <c r="AM417" s="33"/>
      <c r="AN417" s="33"/>
      <c r="AO417" s="33"/>
      <c r="AP417" s="33"/>
      <c r="AQ417" s="33"/>
      <c r="AR417" s="33"/>
      <c r="AS417" s="33"/>
      <c r="AT417" s="33"/>
      <c r="AU417" s="33"/>
      <c r="AV417" s="33"/>
      <c r="AW417" s="33"/>
      <c r="AX417" s="33"/>
      <c r="AY417" s="33"/>
      <c r="AZ417" s="33"/>
      <c r="BA417" s="33"/>
    </row>
    <row r="418" spans="1:53" ht="23.25" customHeight="1" x14ac:dyDescent="0.25">
      <c r="A418" s="33"/>
      <c r="B418" s="33"/>
      <c r="C418" s="33"/>
      <c r="D418" s="33"/>
      <c r="E418" s="33"/>
      <c r="F418" s="34"/>
      <c r="G418" s="33"/>
      <c r="H418" s="33"/>
      <c r="I418" s="33"/>
      <c r="J418" s="33"/>
      <c r="K418" s="33"/>
      <c r="L418" s="33"/>
      <c r="M418" s="33"/>
      <c r="N418" s="33"/>
      <c r="O418" s="33"/>
      <c r="P418" s="33"/>
      <c r="Q418" s="33"/>
      <c r="R418" s="33"/>
      <c r="S418" s="33"/>
      <c r="T418" s="33"/>
      <c r="U418" s="33"/>
      <c r="V418" s="33"/>
      <c r="W418" s="33"/>
      <c r="X418" s="33"/>
      <c r="Y418" s="33"/>
      <c r="Z418" s="33"/>
      <c r="AA418" s="33"/>
      <c r="AB418" s="33"/>
      <c r="AC418" s="35"/>
      <c r="AD418" s="33"/>
      <c r="AE418" s="33"/>
      <c r="AF418" s="33"/>
      <c r="AG418" s="69"/>
      <c r="AH418" s="69"/>
      <c r="AI418" s="33"/>
      <c r="AJ418" s="33"/>
      <c r="AK418" s="33"/>
      <c r="AL418" s="33"/>
      <c r="AM418" s="33"/>
      <c r="AN418" s="33"/>
      <c r="AO418" s="33"/>
      <c r="AP418" s="33"/>
      <c r="AQ418" s="33"/>
      <c r="AR418" s="33"/>
      <c r="AS418" s="33"/>
      <c r="AT418" s="33"/>
      <c r="AU418" s="33"/>
      <c r="AV418" s="33"/>
      <c r="AW418" s="33"/>
      <c r="AX418" s="33"/>
      <c r="AY418" s="33"/>
      <c r="AZ418" s="33"/>
      <c r="BA418" s="33"/>
    </row>
    <row r="419" spans="1:53" ht="23.25" customHeight="1" x14ac:dyDescent="0.25">
      <c r="A419" s="33"/>
      <c r="B419" s="33"/>
      <c r="C419" s="33"/>
      <c r="D419" s="33"/>
      <c r="E419" s="33"/>
      <c r="F419" s="34"/>
      <c r="G419" s="33"/>
      <c r="H419" s="33"/>
      <c r="I419" s="33"/>
      <c r="J419" s="33"/>
      <c r="K419" s="33"/>
      <c r="L419" s="33"/>
      <c r="M419" s="33"/>
      <c r="N419" s="33"/>
      <c r="O419" s="33"/>
      <c r="P419" s="33"/>
      <c r="Q419" s="33"/>
      <c r="R419" s="33"/>
      <c r="S419" s="33"/>
      <c r="T419" s="33"/>
      <c r="U419" s="33"/>
      <c r="V419" s="33"/>
      <c r="W419" s="33"/>
      <c r="X419" s="33"/>
      <c r="Y419" s="33"/>
      <c r="Z419" s="33"/>
      <c r="AA419" s="33"/>
      <c r="AB419" s="33"/>
      <c r="AC419" s="35"/>
      <c r="AD419" s="33"/>
      <c r="AE419" s="33"/>
      <c r="AF419" s="33"/>
      <c r="AG419" s="69"/>
      <c r="AH419" s="69"/>
      <c r="AI419" s="33"/>
      <c r="AJ419" s="33"/>
      <c r="AK419" s="33"/>
      <c r="AL419" s="33"/>
      <c r="AM419" s="33"/>
      <c r="AN419" s="33"/>
      <c r="AO419" s="33"/>
      <c r="AP419" s="33"/>
      <c r="AQ419" s="33"/>
      <c r="AR419" s="33"/>
      <c r="AS419" s="33"/>
      <c r="AT419" s="33"/>
      <c r="AU419" s="33"/>
      <c r="AV419" s="33"/>
      <c r="AW419" s="33"/>
      <c r="AX419" s="33"/>
      <c r="AY419" s="33"/>
      <c r="AZ419" s="33"/>
      <c r="BA419" s="33"/>
    </row>
    <row r="420" spans="1:53" ht="23.25" customHeight="1" x14ac:dyDescent="0.25">
      <c r="A420" s="33"/>
      <c r="B420" s="33"/>
      <c r="C420" s="33"/>
      <c r="D420" s="33"/>
      <c r="E420" s="33"/>
      <c r="F420" s="34"/>
      <c r="G420" s="33"/>
      <c r="H420" s="33"/>
      <c r="I420" s="33"/>
      <c r="J420" s="33"/>
      <c r="K420" s="33"/>
      <c r="L420" s="33"/>
      <c r="M420" s="33"/>
      <c r="N420" s="33"/>
      <c r="O420" s="33"/>
      <c r="P420" s="33"/>
      <c r="Q420" s="33"/>
      <c r="R420" s="33"/>
      <c r="S420" s="33"/>
      <c r="T420" s="33"/>
      <c r="U420" s="33"/>
      <c r="V420" s="33"/>
      <c r="W420" s="33"/>
      <c r="X420" s="33"/>
      <c r="Y420" s="33"/>
      <c r="Z420" s="33"/>
      <c r="AA420" s="33"/>
      <c r="AB420" s="33"/>
      <c r="AC420" s="35"/>
      <c r="AD420" s="33"/>
      <c r="AE420" s="33"/>
      <c r="AF420" s="33"/>
      <c r="AG420" s="69"/>
      <c r="AH420" s="69"/>
      <c r="AI420" s="33"/>
      <c r="AJ420" s="33"/>
      <c r="AK420" s="33"/>
      <c r="AL420" s="33"/>
      <c r="AM420" s="33"/>
      <c r="AN420" s="33"/>
      <c r="AO420" s="33"/>
      <c r="AP420" s="33"/>
      <c r="AQ420" s="33"/>
      <c r="AR420" s="33"/>
      <c r="AS420" s="33"/>
      <c r="AT420" s="33"/>
      <c r="AU420" s="33"/>
      <c r="AV420" s="33"/>
      <c r="AW420" s="33"/>
      <c r="AX420" s="33"/>
      <c r="AY420" s="33"/>
      <c r="AZ420" s="33"/>
      <c r="BA420" s="33"/>
    </row>
    <row r="421" spans="1:53" ht="23.25" customHeight="1" x14ac:dyDescent="0.25">
      <c r="A421" s="33"/>
      <c r="B421" s="33"/>
      <c r="C421" s="33"/>
      <c r="D421" s="33"/>
      <c r="E421" s="33"/>
      <c r="F421" s="34"/>
      <c r="G421" s="33"/>
      <c r="H421" s="33"/>
      <c r="I421" s="33"/>
      <c r="J421" s="33"/>
      <c r="K421" s="33"/>
      <c r="L421" s="33"/>
      <c r="M421" s="33"/>
      <c r="N421" s="33"/>
      <c r="O421" s="33"/>
      <c r="P421" s="33"/>
      <c r="Q421" s="33"/>
      <c r="R421" s="33"/>
      <c r="S421" s="33"/>
      <c r="T421" s="33"/>
      <c r="U421" s="33"/>
      <c r="V421" s="33"/>
      <c r="W421" s="33"/>
      <c r="X421" s="33"/>
      <c r="Y421" s="33"/>
      <c r="Z421" s="33"/>
      <c r="AA421" s="33"/>
      <c r="AB421" s="33"/>
      <c r="AC421" s="35"/>
      <c r="AD421" s="33"/>
      <c r="AE421" s="33"/>
      <c r="AF421" s="33"/>
      <c r="AG421" s="69"/>
      <c r="AH421" s="69"/>
      <c r="AI421" s="33"/>
      <c r="AJ421" s="33"/>
      <c r="AK421" s="33"/>
      <c r="AL421" s="33"/>
      <c r="AM421" s="33"/>
      <c r="AN421" s="33"/>
      <c r="AO421" s="33"/>
      <c r="AP421" s="33"/>
      <c r="AQ421" s="33"/>
      <c r="AR421" s="33"/>
      <c r="AS421" s="33"/>
      <c r="AT421" s="33"/>
      <c r="AU421" s="33"/>
      <c r="AV421" s="33"/>
      <c r="AW421" s="33"/>
      <c r="AX421" s="33"/>
      <c r="AY421" s="33"/>
      <c r="AZ421" s="33"/>
      <c r="BA421" s="33"/>
    </row>
    <row r="422" spans="1:53" ht="23.25" customHeight="1" x14ac:dyDescent="0.25">
      <c r="A422" s="33"/>
      <c r="B422" s="33"/>
      <c r="C422" s="33"/>
      <c r="D422" s="33"/>
      <c r="E422" s="33"/>
      <c r="F422" s="34"/>
      <c r="G422" s="33"/>
      <c r="H422" s="33"/>
      <c r="I422" s="33"/>
      <c r="J422" s="33"/>
      <c r="K422" s="33"/>
      <c r="L422" s="33"/>
      <c r="M422" s="33"/>
      <c r="N422" s="33"/>
      <c r="O422" s="33"/>
      <c r="P422" s="33"/>
      <c r="Q422" s="33"/>
      <c r="R422" s="33"/>
      <c r="S422" s="33"/>
      <c r="T422" s="33"/>
      <c r="U422" s="33"/>
      <c r="V422" s="33"/>
      <c r="W422" s="33"/>
      <c r="X422" s="33"/>
      <c r="Y422" s="33"/>
      <c r="Z422" s="33"/>
      <c r="AA422" s="33"/>
      <c r="AB422" s="33"/>
      <c r="AC422" s="35"/>
      <c r="AD422" s="33"/>
      <c r="AE422" s="33"/>
      <c r="AF422" s="33"/>
      <c r="AG422" s="69"/>
      <c r="AH422" s="69"/>
      <c r="AI422" s="33"/>
      <c r="AJ422" s="33"/>
      <c r="AK422" s="33"/>
      <c r="AL422" s="33"/>
      <c r="AM422" s="33"/>
      <c r="AN422" s="33"/>
      <c r="AO422" s="33"/>
      <c r="AP422" s="33"/>
      <c r="AQ422" s="33"/>
      <c r="AR422" s="33"/>
      <c r="AS422" s="33"/>
      <c r="AT422" s="33"/>
      <c r="AU422" s="33"/>
      <c r="AV422" s="33"/>
      <c r="AW422" s="33"/>
      <c r="AX422" s="33"/>
      <c r="AY422" s="33"/>
      <c r="AZ422" s="33"/>
      <c r="BA422" s="33"/>
    </row>
    <row r="423" spans="1:53" ht="23.25" customHeight="1" x14ac:dyDescent="0.25">
      <c r="A423" s="33"/>
      <c r="B423" s="33"/>
      <c r="C423" s="33"/>
      <c r="D423" s="33"/>
      <c r="E423" s="33"/>
      <c r="F423" s="34"/>
      <c r="G423" s="33"/>
      <c r="H423" s="33"/>
      <c r="I423" s="33"/>
      <c r="J423" s="33"/>
      <c r="K423" s="33"/>
      <c r="L423" s="33"/>
      <c r="M423" s="33"/>
      <c r="N423" s="33"/>
      <c r="O423" s="33"/>
      <c r="P423" s="33"/>
      <c r="Q423" s="33"/>
      <c r="R423" s="33"/>
      <c r="S423" s="33"/>
      <c r="T423" s="33"/>
      <c r="U423" s="33"/>
      <c r="V423" s="33"/>
      <c r="W423" s="33"/>
      <c r="X423" s="33"/>
      <c r="Y423" s="33"/>
      <c r="Z423" s="33"/>
      <c r="AA423" s="33"/>
      <c r="AB423" s="33"/>
      <c r="AC423" s="35"/>
      <c r="AD423" s="33"/>
      <c r="AE423" s="33"/>
      <c r="AF423" s="33"/>
      <c r="AG423" s="69"/>
      <c r="AH423" s="69"/>
      <c r="AI423" s="33"/>
      <c r="AJ423" s="33"/>
      <c r="AK423" s="33"/>
      <c r="AL423" s="33"/>
      <c r="AM423" s="33"/>
      <c r="AN423" s="33"/>
      <c r="AO423" s="33"/>
      <c r="AP423" s="33"/>
      <c r="AQ423" s="33"/>
      <c r="AR423" s="33"/>
      <c r="AS423" s="33"/>
      <c r="AT423" s="33"/>
      <c r="AU423" s="33"/>
      <c r="AV423" s="33"/>
      <c r="AW423" s="33"/>
      <c r="AX423" s="33"/>
      <c r="AY423" s="33"/>
      <c r="AZ423" s="33"/>
      <c r="BA423" s="33"/>
    </row>
    <row r="424" spans="1:53" ht="23.25" customHeight="1" x14ac:dyDescent="0.25">
      <c r="A424" s="33"/>
      <c r="B424" s="33"/>
      <c r="C424" s="33"/>
      <c r="D424" s="33"/>
      <c r="E424" s="33"/>
      <c r="F424" s="34"/>
      <c r="G424" s="33"/>
      <c r="H424" s="33"/>
      <c r="I424" s="33"/>
      <c r="J424" s="33"/>
      <c r="K424" s="33"/>
      <c r="L424" s="33"/>
      <c r="M424" s="33"/>
      <c r="N424" s="33"/>
      <c r="O424" s="33"/>
      <c r="P424" s="33"/>
      <c r="Q424" s="33"/>
      <c r="R424" s="33"/>
      <c r="S424" s="33"/>
      <c r="T424" s="33"/>
      <c r="U424" s="33"/>
      <c r="V424" s="33"/>
      <c r="W424" s="33"/>
      <c r="X424" s="33"/>
      <c r="Y424" s="33"/>
      <c r="Z424" s="33"/>
      <c r="AA424" s="33"/>
      <c r="AB424" s="33"/>
      <c r="AC424" s="35"/>
      <c r="AD424" s="33"/>
      <c r="AE424" s="33"/>
      <c r="AF424" s="33"/>
      <c r="AG424" s="69"/>
      <c r="AH424" s="69"/>
      <c r="AI424" s="33"/>
      <c r="AJ424" s="33"/>
      <c r="AK424" s="33"/>
      <c r="AL424" s="33"/>
      <c r="AM424" s="33"/>
      <c r="AN424" s="33"/>
      <c r="AO424" s="33"/>
      <c r="AP424" s="33"/>
      <c r="AQ424" s="33"/>
      <c r="AR424" s="33"/>
      <c r="AS424" s="33"/>
      <c r="AT424" s="33"/>
      <c r="AU424" s="33"/>
      <c r="AV424" s="33"/>
      <c r="AW424" s="33"/>
      <c r="AX424" s="33"/>
      <c r="AY424" s="33"/>
      <c r="AZ424" s="33"/>
      <c r="BA424" s="33"/>
    </row>
    <row r="425" spans="1:53" ht="23.25" customHeight="1" x14ac:dyDescent="0.25">
      <c r="A425" s="33"/>
      <c r="B425" s="33"/>
      <c r="C425" s="33"/>
      <c r="D425" s="33"/>
      <c r="E425" s="33"/>
      <c r="F425" s="34"/>
      <c r="G425" s="33"/>
      <c r="H425" s="33"/>
      <c r="I425" s="33"/>
      <c r="J425" s="33"/>
      <c r="K425" s="33"/>
      <c r="L425" s="33"/>
      <c r="M425" s="33"/>
      <c r="N425" s="33"/>
      <c r="O425" s="33"/>
      <c r="P425" s="33"/>
      <c r="Q425" s="33"/>
      <c r="R425" s="33"/>
      <c r="S425" s="33"/>
      <c r="T425" s="33"/>
      <c r="U425" s="33"/>
      <c r="V425" s="33"/>
      <c r="W425" s="33"/>
      <c r="X425" s="33"/>
      <c r="Y425" s="33"/>
      <c r="Z425" s="33"/>
      <c r="AA425" s="33"/>
      <c r="AB425" s="33"/>
      <c r="AC425" s="35"/>
      <c r="AD425" s="33"/>
      <c r="AE425" s="33"/>
      <c r="AF425" s="33"/>
      <c r="AG425" s="69"/>
      <c r="AH425" s="69"/>
      <c r="AI425" s="33"/>
      <c r="AJ425" s="33"/>
      <c r="AK425" s="33"/>
      <c r="AL425" s="33"/>
      <c r="AM425" s="33"/>
      <c r="AN425" s="33"/>
      <c r="AO425" s="33"/>
      <c r="AP425" s="33"/>
      <c r="AQ425" s="33"/>
      <c r="AR425" s="33"/>
      <c r="AS425" s="33"/>
      <c r="AT425" s="33"/>
      <c r="AU425" s="33"/>
      <c r="AV425" s="33"/>
      <c r="AW425" s="33"/>
      <c r="AX425" s="33"/>
      <c r="AY425" s="33"/>
      <c r="AZ425" s="33"/>
      <c r="BA425" s="33"/>
    </row>
    <row r="426" spans="1:53" ht="23.25" customHeight="1" x14ac:dyDescent="0.25">
      <c r="A426" s="33"/>
      <c r="B426" s="33"/>
      <c r="C426" s="33"/>
      <c r="D426" s="33"/>
      <c r="E426" s="33"/>
      <c r="F426" s="34"/>
      <c r="G426" s="33"/>
      <c r="H426" s="33"/>
      <c r="I426" s="33"/>
      <c r="J426" s="33"/>
      <c r="K426" s="33"/>
      <c r="L426" s="33"/>
      <c r="M426" s="33"/>
      <c r="N426" s="33"/>
      <c r="O426" s="33"/>
      <c r="P426" s="33"/>
      <c r="Q426" s="33"/>
      <c r="R426" s="33"/>
      <c r="S426" s="33"/>
      <c r="T426" s="33"/>
      <c r="U426" s="33"/>
      <c r="V426" s="33"/>
      <c r="W426" s="33"/>
      <c r="X426" s="33"/>
      <c r="Y426" s="33"/>
      <c r="Z426" s="33"/>
      <c r="AA426" s="33"/>
      <c r="AB426" s="33"/>
      <c r="AC426" s="35"/>
      <c r="AD426" s="33"/>
      <c r="AE426" s="33"/>
      <c r="AF426" s="33"/>
      <c r="AG426" s="69"/>
      <c r="AH426" s="69"/>
      <c r="AI426" s="33"/>
      <c r="AJ426" s="33"/>
      <c r="AK426" s="33"/>
      <c r="AL426" s="33"/>
      <c r="AM426" s="33"/>
      <c r="AN426" s="33"/>
      <c r="AO426" s="33"/>
      <c r="AP426" s="33"/>
      <c r="AQ426" s="33"/>
      <c r="AR426" s="33"/>
      <c r="AS426" s="33"/>
      <c r="AT426" s="33"/>
      <c r="AU426" s="33"/>
      <c r="AV426" s="33"/>
      <c r="AW426" s="33"/>
      <c r="AX426" s="33"/>
      <c r="AY426" s="33"/>
      <c r="AZ426" s="33"/>
      <c r="BA426" s="33"/>
    </row>
    <row r="427" spans="1:53" ht="23.25" customHeight="1" x14ac:dyDescent="0.25">
      <c r="A427" s="33"/>
      <c r="B427" s="33"/>
      <c r="C427" s="33"/>
      <c r="D427" s="33"/>
      <c r="E427" s="33"/>
      <c r="F427" s="34"/>
      <c r="G427" s="33"/>
      <c r="H427" s="33"/>
      <c r="I427" s="33"/>
      <c r="J427" s="33"/>
      <c r="K427" s="33"/>
      <c r="L427" s="33"/>
      <c r="M427" s="33"/>
      <c r="N427" s="33"/>
      <c r="O427" s="33"/>
      <c r="P427" s="33"/>
      <c r="Q427" s="33"/>
      <c r="R427" s="33"/>
      <c r="S427" s="33"/>
      <c r="T427" s="33"/>
      <c r="U427" s="33"/>
      <c r="V427" s="33"/>
      <c r="W427" s="33"/>
      <c r="X427" s="33"/>
      <c r="Y427" s="33"/>
      <c r="Z427" s="33"/>
      <c r="AA427" s="33"/>
      <c r="AB427" s="33"/>
      <c r="AC427" s="35"/>
      <c r="AD427" s="33"/>
      <c r="AE427" s="33"/>
      <c r="AF427" s="33"/>
      <c r="AG427" s="69"/>
      <c r="AH427" s="69"/>
      <c r="AI427" s="33"/>
      <c r="AJ427" s="33"/>
      <c r="AK427" s="33"/>
      <c r="AL427" s="33"/>
      <c r="AM427" s="33"/>
      <c r="AN427" s="33"/>
      <c r="AO427" s="33"/>
      <c r="AP427" s="33"/>
      <c r="AQ427" s="33"/>
      <c r="AR427" s="33"/>
      <c r="AS427" s="33"/>
      <c r="AT427" s="33"/>
      <c r="AU427" s="33"/>
      <c r="AV427" s="33"/>
      <c r="AW427" s="33"/>
      <c r="AX427" s="33"/>
      <c r="AY427" s="33"/>
      <c r="AZ427" s="33"/>
      <c r="BA427" s="33"/>
    </row>
    <row r="428" spans="1:53" ht="23.25" customHeight="1" x14ac:dyDescent="0.25">
      <c r="A428" s="33"/>
      <c r="B428" s="33"/>
      <c r="C428" s="33"/>
      <c r="D428" s="33"/>
      <c r="E428" s="33"/>
      <c r="F428" s="34"/>
      <c r="G428" s="33"/>
      <c r="H428" s="33"/>
      <c r="I428" s="33"/>
      <c r="J428" s="33"/>
      <c r="K428" s="33"/>
      <c r="L428" s="33"/>
      <c r="M428" s="33"/>
      <c r="N428" s="33"/>
      <c r="O428" s="33"/>
      <c r="P428" s="33"/>
      <c r="Q428" s="33"/>
      <c r="R428" s="33"/>
      <c r="S428" s="33"/>
      <c r="T428" s="33"/>
      <c r="U428" s="33"/>
      <c r="V428" s="33"/>
      <c r="W428" s="33"/>
      <c r="X428" s="33"/>
      <c r="Y428" s="33"/>
      <c r="Z428" s="33"/>
      <c r="AA428" s="33"/>
      <c r="AB428" s="33"/>
      <c r="AC428" s="35"/>
      <c r="AD428" s="33"/>
      <c r="AE428" s="33"/>
      <c r="AF428" s="33"/>
      <c r="AG428" s="69"/>
      <c r="AH428" s="69"/>
      <c r="AI428" s="33"/>
      <c r="AJ428" s="33"/>
      <c r="AK428" s="33"/>
      <c r="AL428" s="33"/>
      <c r="AM428" s="33"/>
      <c r="AN428" s="33"/>
      <c r="AO428" s="33"/>
      <c r="AP428" s="33"/>
      <c r="AQ428" s="33"/>
      <c r="AR428" s="33"/>
      <c r="AS428" s="33"/>
      <c r="AT428" s="33"/>
      <c r="AU428" s="33"/>
      <c r="AV428" s="33"/>
      <c r="AW428" s="33"/>
      <c r="AX428" s="33"/>
      <c r="AY428" s="33"/>
      <c r="AZ428" s="33"/>
      <c r="BA428" s="33"/>
    </row>
    <row r="429" spans="1:53" ht="23.25" customHeight="1" x14ac:dyDescent="0.25">
      <c r="A429" s="33"/>
      <c r="B429" s="33"/>
      <c r="C429" s="33"/>
      <c r="D429" s="33"/>
      <c r="E429" s="33"/>
      <c r="F429" s="34"/>
      <c r="G429" s="33"/>
      <c r="H429" s="33"/>
      <c r="I429" s="33"/>
      <c r="J429" s="33"/>
      <c r="K429" s="33"/>
      <c r="L429" s="33"/>
      <c r="M429" s="33"/>
      <c r="N429" s="33"/>
      <c r="O429" s="33"/>
      <c r="P429" s="33"/>
      <c r="Q429" s="33"/>
      <c r="R429" s="33"/>
      <c r="S429" s="33"/>
      <c r="T429" s="33"/>
      <c r="U429" s="33"/>
      <c r="V429" s="33"/>
      <c r="W429" s="33"/>
      <c r="X429" s="33"/>
      <c r="Y429" s="33"/>
      <c r="Z429" s="33"/>
      <c r="AA429" s="33"/>
      <c r="AB429" s="33"/>
      <c r="AC429" s="35"/>
      <c r="AD429" s="33"/>
      <c r="AE429" s="33"/>
      <c r="AF429" s="33"/>
      <c r="AG429" s="69"/>
      <c r="AH429" s="69"/>
      <c r="AI429" s="33"/>
      <c r="AJ429" s="33"/>
      <c r="AK429" s="33"/>
      <c r="AL429" s="33"/>
      <c r="AM429" s="33"/>
      <c r="AN429" s="33"/>
      <c r="AO429" s="33"/>
      <c r="AP429" s="33"/>
      <c r="AQ429" s="33"/>
      <c r="AR429" s="33"/>
      <c r="AS429" s="33"/>
      <c r="AT429" s="33"/>
      <c r="AU429" s="33"/>
      <c r="AV429" s="33"/>
      <c r="AW429" s="33"/>
      <c r="AX429" s="33"/>
      <c r="AY429" s="33"/>
      <c r="AZ429" s="33"/>
      <c r="BA429" s="33"/>
    </row>
    <row r="430" spans="1:53" ht="23.25" customHeight="1" x14ac:dyDescent="0.25">
      <c r="A430" s="33"/>
      <c r="B430" s="33"/>
      <c r="C430" s="33"/>
      <c r="D430" s="33"/>
      <c r="E430" s="33"/>
      <c r="F430" s="34"/>
      <c r="G430" s="33"/>
      <c r="H430" s="33"/>
      <c r="I430" s="33"/>
      <c r="J430" s="33"/>
      <c r="K430" s="33"/>
      <c r="L430" s="33"/>
      <c r="M430" s="33"/>
      <c r="N430" s="33"/>
      <c r="O430" s="33"/>
      <c r="P430" s="33"/>
      <c r="Q430" s="33"/>
      <c r="R430" s="33"/>
      <c r="S430" s="33"/>
      <c r="T430" s="33"/>
      <c r="U430" s="33"/>
      <c r="V430" s="33"/>
      <c r="W430" s="33"/>
      <c r="X430" s="33"/>
      <c r="Y430" s="33"/>
      <c r="Z430" s="33"/>
      <c r="AA430" s="33"/>
      <c r="AB430" s="33"/>
      <c r="AC430" s="35"/>
      <c r="AD430" s="33"/>
      <c r="AE430" s="33"/>
      <c r="AF430" s="33"/>
      <c r="AG430" s="69"/>
      <c r="AH430" s="69"/>
      <c r="AI430" s="33"/>
      <c r="AJ430" s="33"/>
      <c r="AK430" s="33"/>
      <c r="AL430" s="33"/>
      <c r="AM430" s="33"/>
      <c r="AN430" s="33"/>
      <c r="AO430" s="33"/>
      <c r="AP430" s="33"/>
      <c r="AQ430" s="33"/>
      <c r="AR430" s="33"/>
      <c r="AS430" s="33"/>
      <c r="AT430" s="33"/>
      <c r="AU430" s="33"/>
      <c r="AV430" s="33"/>
      <c r="AW430" s="33"/>
      <c r="AX430" s="33"/>
      <c r="AY430" s="33"/>
      <c r="AZ430" s="33"/>
      <c r="BA430" s="33"/>
    </row>
    <row r="431" spans="1:53" ht="23.25" customHeight="1" x14ac:dyDescent="0.25">
      <c r="A431" s="33"/>
      <c r="B431" s="33"/>
      <c r="C431" s="33"/>
      <c r="D431" s="33"/>
      <c r="E431" s="33"/>
      <c r="F431" s="34"/>
      <c r="G431" s="33"/>
      <c r="H431" s="33"/>
      <c r="I431" s="33"/>
      <c r="J431" s="33"/>
      <c r="K431" s="33"/>
      <c r="L431" s="33"/>
      <c r="M431" s="33"/>
      <c r="N431" s="33"/>
      <c r="O431" s="33"/>
      <c r="P431" s="33"/>
      <c r="Q431" s="33"/>
      <c r="R431" s="33"/>
      <c r="S431" s="33"/>
      <c r="T431" s="33"/>
      <c r="U431" s="33"/>
      <c r="V431" s="33"/>
      <c r="W431" s="33"/>
      <c r="X431" s="33"/>
      <c r="Y431" s="33"/>
      <c r="Z431" s="33"/>
      <c r="AA431" s="33"/>
      <c r="AB431" s="33"/>
      <c r="AC431" s="35"/>
      <c r="AD431" s="33"/>
      <c r="AE431" s="33"/>
      <c r="AF431" s="33"/>
      <c r="AG431" s="69"/>
      <c r="AH431" s="69"/>
      <c r="AI431" s="33"/>
      <c r="AJ431" s="33"/>
      <c r="AK431" s="33"/>
      <c r="AL431" s="33"/>
      <c r="AM431" s="33"/>
      <c r="AN431" s="33"/>
      <c r="AO431" s="33"/>
      <c r="AP431" s="33"/>
      <c r="AQ431" s="33"/>
      <c r="AR431" s="33"/>
      <c r="AS431" s="33"/>
      <c r="AT431" s="33"/>
      <c r="AU431" s="33"/>
      <c r="AV431" s="33"/>
      <c r="AW431" s="33"/>
      <c r="AX431" s="33"/>
      <c r="AY431" s="33"/>
      <c r="AZ431" s="33"/>
      <c r="BA431" s="33"/>
    </row>
    <row r="432" spans="1:53" ht="23.25" customHeight="1" x14ac:dyDescent="0.25">
      <c r="A432" s="33"/>
      <c r="B432" s="33"/>
      <c r="C432" s="33"/>
      <c r="D432" s="33"/>
      <c r="E432" s="33"/>
      <c r="F432" s="34"/>
      <c r="G432" s="33"/>
      <c r="H432" s="33"/>
      <c r="I432" s="33"/>
      <c r="J432" s="33"/>
      <c r="K432" s="33"/>
      <c r="L432" s="33"/>
      <c r="M432" s="33"/>
      <c r="N432" s="33"/>
      <c r="O432" s="33"/>
      <c r="P432" s="33"/>
      <c r="Q432" s="33"/>
      <c r="R432" s="33"/>
      <c r="S432" s="33"/>
      <c r="T432" s="33"/>
      <c r="U432" s="33"/>
      <c r="V432" s="33"/>
      <c r="W432" s="33"/>
      <c r="X432" s="33"/>
      <c r="Y432" s="33"/>
      <c r="Z432" s="33"/>
      <c r="AA432" s="33"/>
      <c r="AB432" s="33"/>
      <c r="AC432" s="35"/>
      <c r="AD432" s="33"/>
      <c r="AE432" s="33"/>
      <c r="AF432" s="33"/>
      <c r="AG432" s="69"/>
      <c r="AH432" s="69"/>
      <c r="AI432" s="33"/>
      <c r="AJ432" s="33"/>
      <c r="AK432" s="33"/>
      <c r="AL432" s="33"/>
      <c r="AM432" s="33"/>
      <c r="AN432" s="33"/>
      <c r="AO432" s="33"/>
      <c r="AP432" s="33"/>
      <c r="AQ432" s="33"/>
      <c r="AR432" s="33"/>
      <c r="AS432" s="33"/>
      <c r="AT432" s="33"/>
      <c r="AU432" s="33"/>
      <c r="AV432" s="33"/>
      <c r="AW432" s="33"/>
      <c r="AX432" s="33"/>
      <c r="AY432" s="33"/>
      <c r="AZ432" s="33"/>
      <c r="BA432" s="33"/>
    </row>
    <row r="433" spans="1:53" ht="23.25" customHeight="1" x14ac:dyDescent="0.25">
      <c r="A433" s="33"/>
      <c r="B433" s="33"/>
      <c r="C433" s="33"/>
      <c r="D433" s="33"/>
      <c r="E433" s="33"/>
      <c r="F433" s="34"/>
      <c r="G433" s="33"/>
      <c r="H433" s="33"/>
      <c r="I433" s="33"/>
      <c r="J433" s="33"/>
      <c r="K433" s="33"/>
      <c r="L433" s="33"/>
      <c r="M433" s="33"/>
      <c r="N433" s="33"/>
      <c r="O433" s="33"/>
      <c r="P433" s="33"/>
      <c r="Q433" s="33"/>
      <c r="R433" s="33"/>
      <c r="S433" s="33"/>
      <c r="T433" s="33"/>
      <c r="U433" s="33"/>
      <c r="V433" s="33"/>
      <c r="W433" s="33"/>
      <c r="X433" s="33"/>
      <c r="Y433" s="33"/>
      <c r="Z433" s="33"/>
      <c r="AA433" s="33"/>
      <c r="AB433" s="33"/>
      <c r="AC433" s="35"/>
      <c r="AD433" s="33"/>
      <c r="AE433" s="33"/>
      <c r="AF433" s="33"/>
      <c r="AG433" s="69"/>
      <c r="AH433" s="69"/>
      <c r="AI433" s="33"/>
      <c r="AJ433" s="33"/>
      <c r="AK433" s="33"/>
      <c r="AL433" s="33"/>
      <c r="AM433" s="33"/>
      <c r="AN433" s="33"/>
      <c r="AO433" s="33"/>
      <c r="AP433" s="33"/>
      <c r="AQ433" s="33"/>
      <c r="AR433" s="33"/>
      <c r="AS433" s="33"/>
      <c r="AT433" s="33"/>
      <c r="AU433" s="33"/>
      <c r="AV433" s="33"/>
      <c r="AW433" s="33"/>
      <c r="AX433" s="33"/>
      <c r="AY433" s="33"/>
      <c r="AZ433" s="33"/>
      <c r="BA433" s="33"/>
    </row>
    <row r="434" spans="1:53" ht="23.25" customHeight="1" x14ac:dyDescent="0.25">
      <c r="A434" s="33"/>
      <c r="B434" s="33"/>
      <c r="C434" s="33"/>
      <c r="D434" s="33"/>
      <c r="E434" s="33"/>
      <c r="F434" s="34"/>
      <c r="G434" s="33"/>
      <c r="H434" s="33"/>
      <c r="I434" s="33"/>
      <c r="J434" s="33"/>
      <c r="K434" s="33"/>
      <c r="L434" s="33"/>
      <c r="M434" s="33"/>
      <c r="N434" s="33"/>
      <c r="O434" s="33"/>
      <c r="P434" s="33"/>
      <c r="Q434" s="33"/>
      <c r="R434" s="33"/>
      <c r="S434" s="33"/>
      <c r="T434" s="33"/>
      <c r="U434" s="33"/>
      <c r="V434" s="33"/>
      <c r="W434" s="33"/>
      <c r="X434" s="33"/>
      <c r="Y434" s="33"/>
      <c r="Z434" s="33"/>
      <c r="AA434" s="33"/>
      <c r="AB434" s="33"/>
      <c r="AC434" s="35"/>
      <c r="AD434" s="33"/>
      <c r="AE434" s="33"/>
      <c r="AF434" s="33"/>
      <c r="AG434" s="69"/>
      <c r="AH434" s="69"/>
      <c r="AI434" s="33"/>
      <c r="AJ434" s="33"/>
      <c r="AK434" s="33"/>
      <c r="AL434" s="33"/>
      <c r="AM434" s="33"/>
      <c r="AN434" s="33"/>
      <c r="AO434" s="33"/>
      <c r="AP434" s="33"/>
      <c r="AQ434" s="33"/>
      <c r="AR434" s="33"/>
      <c r="AS434" s="33"/>
      <c r="AT434" s="33"/>
      <c r="AU434" s="33"/>
      <c r="AV434" s="33"/>
      <c r="AW434" s="33"/>
      <c r="AX434" s="33"/>
      <c r="AY434" s="33"/>
      <c r="AZ434" s="33"/>
      <c r="BA434" s="33"/>
    </row>
    <row r="435" spans="1:53" ht="23.25" customHeight="1" x14ac:dyDescent="0.25">
      <c r="A435" s="33"/>
      <c r="B435" s="33"/>
      <c r="C435" s="33"/>
      <c r="D435" s="33"/>
      <c r="E435" s="33"/>
      <c r="F435" s="34"/>
      <c r="G435" s="33"/>
      <c r="H435" s="33"/>
      <c r="I435" s="33"/>
      <c r="J435" s="33"/>
      <c r="K435" s="33"/>
      <c r="L435" s="33"/>
      <c r="M435" s="33"/>
      <c r="N435" s="33"/>
      <c r="O435" s="33"/>
      <c r="P435" s="33"/>
      <c r="Q435" s="33"/>
      <c r="R435" s="33"/>
      <c r="S435" s="33"/>
      <c r="T435" s="33"/>
      <c r="U435" s="33"/>
      <c r="V435" s="33"/>
      <c r="W435" s="33"/>
      <c r="X435" s="33"/>
      <c r="Y435" s="33"/>
      <c r="Z435" s="33"/>
      <c r="AA435" s="33"/>
      <c r="AB435" s="33"/>
      <c r="AC435" s="35"/>
      <c r="AD435" s="33"/>
      <c r="AE435" s="33"/>
      <c r="AF435" s="33"/>
      <c r="AG435" s="69"/>
      <c r="AH435" s="69"/>
      <c r="AI435" s="33"/>
      <c r="AJ435" s="33"/>
      <c r="AK435" s="33"/>
      <c r="AL435" s="33"/>
      <c r="AM435" s="33"/>
      <c r="AN435" s="33"/>
      <c r="AO435" s="33"/>
      <c r="AP435" s="33"/>
      <c r="AQ435" s="33"/>
      <c r="AR435" s="33"/>
      <c r="AS435" s="33"/>
      <c r="AT435" s="33"/>
      <c r="AU435" s="33"/>
      <c r="AV435" s="33"/>
      <c r="AW435" s="33"/>
      <c r="AX435" s="33"/>
      <c r="AY435" s="33"/>
      <c r="AZ435" s="33"/>
      <c r="BA435" s="33"/>
    </row>
    <row r="436" spans="1:53" ht="23.25" customHeight="1" x14ac:dyDescent="0.25">
      <c r="A436" s="33"/>
      <c r="B436" s="33"/>
      <c r="C436" s="33"/>
      <c r="D436" s="33"/>
      <c r="E436" s="33"/>
      <c r="F436" s="34"/>
      <c r="G436" s="33"/>
      <c r="H436" s="33"/>
      <c r="I436" s="33"/>
      <c r="J436" s="33"/>
      <c r="K436" s="33"/>
      <c r="L436" s="33"/>
      <c r="M436" s="33"/>
      <c r="N436" s="33"/>
      <c r="O436" s="33"/>
      <c r="P436" s="33"/>
      <c r="Q436" s="33"/>
      <c r="R436" s="33"/>
      <c r="S436" s="33"/>
      <c r="T436" s="33"/>
      <c r="U436" s="33"/>
      <c r="V436" s="33"/>
      <c r="W436" s="33"/>
      <c r="X436" s="33"/>
      <c r="Y436" s="33"/>
      <c r="Z436" s="33"/>
      <c r="AA436" s="33"/>
      <c r="AB436" s="33"/>
      <c r="AC436" s="35"/>
      <c r="AD436" s="33"/>
      <c r="AE436" s="33"/>
      <c r="AF436" s="33"/>
      <c r="AG436" s="69"/>
      <c r="AH436" s="69"/>
      <c r="AI436" s="33"/>
      <c r="AJ436" s="33"/>
      <c r="AK436" s="33"/>
      <c r="AL436" s="33"/>
      <c r="AM436" s="33"/>
      <c r="AN436" s="33"/>
      <c r="AO436" s="33"/>
      <c r="AP436" s="33"/>
      <c r="AQ436" s="33"/>
      <c r="AR436" s="33"/>
      <c r="AS436" s="33"/>
      <c r="AT436" s="33"/>
      <c r="AU436" s="33"/>
      <c r="AV436" s="33"/>
      <c r="AW436" s="33"/>
      <c r="AX436" s="33"/>
      <c r="AY436" s="33"/>
      <c r="AZ436" s="33"/>
      <c r="BA436" s="33"/>
    </row>
    <row r="437" spans="1:53" ht="23.25" customHeight="1" x14ac:dyDescent="0.25">
      <c r="A437" s="33"/>
      <c r="B437" s="33"/>
      <c r="C437" s="33"/>
      <c r="D437" s="33"/>
      <c r="E437" s="33"/>
      <c r="F437" s="34"/>
      <c r="G437" s="33"/>
      <c r="H437" s="33"/>
      <c r="I437" s="33"/>
      <c r="J437" s="33"/>
      <c r="K437" s="33"/>
      <c r="L437" s="33"/>
      <c r="M437" s="33"/>
      <c r="N437" s="33"/>
      <c r="O437" s="33"/>
      <c r="P437" s="33"/>
      <c r="Q437" s="33"/>
      <c r="R437" s="33"/>
      <c r="S437" s="33"/>
      <c r="T437" s="33"/>
      <c r="U437" s="33"/>
      <c r="V437" s="33"/>
      <c r="W437" s="33"/>
      <c r="X437" s="33"/>
      <c r="Y437" s="33"/>
      <c r="Z437" s="33"/>
      <c r="AA437" s="33"/>
      <c r="AB437" s="33"/>
      <c r="AC437" s="35"/>
      <c r="AD437" s="33"/>
      <c r="AE437" s="33"/>
      <c r="AF437" s="33"/>
      <c r="AG437" s="69"/>
      <c r="AH437" s="69"/>
      <c r="AI437" s="33"/>
      <c r="AJ437" s="33"/>
      <c r="AK437" s="33"/>
      <c r="AL437" s="33"/>
      <c r="AM437" s="33"/>
      <c r="AN437" s="33"/>
      <c r="AO437" s="33"/>
      <c r="AP437" s="33"/>
      <c r="AQ437" s="33"/>
      <c r="AR437" s="33"/>
      <c r="AS437" s="33"/>
      <c r="AT437" s="33"/>
      <c r="AU437" s="33"/>
      <c r="AV437" s="33"/>
      <c r="AW437" s="33"/>
      <c r="AX437" s="33"/>
      <c r="AY437" s="33"/>
      <c r="AZ437" s="33"/>
      <c r="BA437" s="33"/>
    </row>
    <row r="438" spans="1:53" ht="23.25" customHeight="1" x14ac:dyDescent="0.25">
      <c r="A438" s="33"/>
      <c r="B438" s="33"/>
      <c r="C438" s="33"/>
      <c r="D438" s="33"/>
      <c r="E438" s="33"/>
      <c r="F438" s="34"/>
      <c r="G438" s="33"/>
      <c r="H438" s="33"/>
      <c r="I438" s="33"/>
      <c r="J438" s="33"/>
      <c r="K438" s="33"/>
      <c r="L438" s="33"/>
      <c r="M438" s="33"/>
      <c r="N438" s="33"/>
      <c r="O438" s="33"/>
      <c r="P438" s="33"/>
      <c r="Q438" s="33"/>
      <c r="R438" s="33"/>
      <c r="S438" s="33"/>
      <c r="T438" s="33"/>
      <c r="U438" s="33"/>
      <c r="V438" s="33"/>
      <c r="W438" s="33"/>
      <c r="X438" s="33"/>
      <c r="Y438" s="33"/>
      <c r="Z438" s="33"/>
      <c r="AA438" s="33"/>
      <c r="AB438" s="33"/>
      <c r="AC438" s="35"/>
      <c r="AD438" s="33"/>
      <c r="AE438" s="33"/>
      <c r="AF438" s="33"/>
      <c r="AG438" s="69"/>
      <c r="AH438" s="69"/>
      <c r="AI438" s="33"/>
      <c r="AJ438" s="33"/>
      <c r="AK438" s="33"/>
      <c r="AL438" s="33"/>
      <c r="AM438" s="33"/>
      <c r="AN438" s="33"/>
      <c r="AO438" s="33"/>
      <c r="AP438" s="33"/>
      <c r="AQ438" s="33"/>
      <c r="AR438" s="33"/>
      <c r="AS438" s="33"/>
      <c r="AT438" s="33"/>
      <c r="AU438" s="33"/>
      <c r="AV438" s="33"/>
      <c r="AW438" s="33"/>
      <c r="AX438" s="33"/>
      <c r="AY438" s="33"/>
      <c r="AZ438" s="33"/>
      <c r="BA438" s="33"/>
    </row>
    <row r="439" spans="1:53" ht="23.25" customHeight="1" x14ac:dyDescent="0.25">
      <c r="A439" s="33"/>
      <c r="B439" s="33"/>
      <c r="C439" s="33"/>
      <c r="D439" s="33"/>
      <c r="E439" s="33"/>
      <c r="F439" s="34"/>
      <c r="G439" s="33"/>
      <c r="H439" s="33"/>
      <c r="I439" s="33"/>
      <c r="J439" s="33"/>
      <c r="K439" s="33"/>
      <c r="L439" s="33"/>
      <c r="M439" s="33"/>
      <c r="N439" s="33"/>
      <c r="O439" s="33"/>
      <c r="P439" s="33"/>
      <c r="Q439" s="33"/>
      <c r="R439" s="33"/>
      <c r="S439" s="33"/>
      <c r="T439" s="33"/>
      <c r="U439" s="33"/>
      <c r="V439" s="33"/>
      <c r="W439" s="33"/>
      <c r="X439" s="33"/>
      <c r="Y439" s="33"/>
      <c r="Z439" s="33"/>
      <c r="AA439" s="33"/>
      <c r="AB439" s="33"/>
      <c r="AC439" s="35"/>
      <c r="AD439" s="33"/>
      <c r="AE439" s="33"/>
      <c r="AF439" s="33"/>
      <c r="AG439" s="69"/>
      <c r="AH439" s="69"/>
      <c r="AI439" s="33"/>
      <c r="AJ439" s="33"/>
      <c r="AK439" s="33"/>
      <c r="AL439" s="33"/>
      <c r="AM439" s="33"/>
      <c r="AN439" s="33"/>
      <c r="AO439" s="33"/>
      <c r="AP439" s="33"/>
      <c r="AQ439" s="33"/>
      <c r="AR439" s="33"/>
      <c r="AS439" s="33"/>
      <c r="AT439" s="33"/>
      <c r="AU439" s="33"/>
      <c r="AV439" s="33"/>
      <c r="AW439" s="33"/>
      <c r="AX439" s="33"/>
      <c r="AY439" s="33"/>
      <c r="AZ439" s="33"/>
      <c r="BA439" s="33"/>
    </row>
    <row r="440" spans="1:53" ht="23.25" customHeight="1" x14ac:dyDescent="0.25">
      <c r="A440" s="33"/>
      <c r="B440" s="33"/>
      <c r="C440" s="33"/>
      <c r="D440" s="33"/>
      <c r="E440" s="33"/>
      <c r="F440" s="34"/>
      <c r="G440" s="33"/>
      <c r="H440" s="33"/>
      <c r="I440" s="33"/>
      <c r="J440" s="33"/>
      <c r="K440" s="33"/>
      <c r="L440" s="33"/>
      <c r="M440" s="33"/>
      <c r="N440" s="33"/>
      <c r="O440" s="33"/>
      <c r="P440" s="33"/>
      <c r="Q440" s="33"/>
      <c r="R440" s="33"/>
      <c r="S440" s="33"/>
      <c r="T440" s="33"/>
      <c r="U440" s="33"/>
      <c r="V440" s="33"/>
      <c r="W440" s="33"/>
      <c r="X440" s="33"/>
      <c r="Y440" s="33"/>
      <c r="Z440" s="33"/>
      <c r="AA440" s="33"/>
      <c r="AB440" s="33"/>
      <c r="AC440" s="35"/>
      <c r="AD440" s="33"/>
      <c r="AE440" s="33"/>
      <c r="AF440" s="33"/>
      <c r="AG440" s="69"/>
      <c r="AH440" s="69"/>
      <c r="AI440" s="33"/>
      <c r="AJ440" s="33"/>
      <c r="AK440" s="33"/>
      <c r="AL440" s="33"/>
      <c r="AM440" s="33"/>
      <c r="AN440" s="33"/>
      <c r="AO440" s="33"/>
      <c r="AP440" s="33"/>
      <c r="AQ440" s="33"/>
      <c r="AR440" s="33"/>
      <c r="AS440" s="33"/>
      <c r="AT440" s="33"/>
      <c r="AU440" s="33"/>
      <c r="AV440" s="33"/>
      <c r="AW440" s="33"/>
      <c r="AX440" s="33"/>
      <c r="AY440" s="33"/>
      <c r="AZ440" s="33"/>
      <c r="BA440" s="33"/>
    </row>
    <row r="441" spans="1:53" ht="23.25" customHeight="1" x14ac:dyDescent="0.25">
      <c r="A441" s="33"/>
      <c r="B441" s="33"/>
      <c r="C441" s="33"/>
      <c r="D441" s="33"/>
      <c r="E441" s="33"/>
      <c r="F441" s="34"/>
      <c r="G441" s="33"/>
      <c r="H441" s="33"/>
      <c r="I441" s="33"/>
      <c r="J441" s="33"/>
      <c r="K441" s="33"/>
      <c r="L441" s="33"/>
      <c r="M441" s="33"/>
      <c r="N441" s="33"/>
      <c r="O441" s="33"/>
      <c r="P441" s="33"/>
      <c r="Q441" s="33"/>
      <c r="R441" s="33"/>
      <c r="S441" s="33"/>
      <c r="T441" s="33"/>
      <c r="U441" s="33"/>
      <c r="V441" s="33"/>
      <c r="W441" s="33"/>
      <c r="X441" s="33"/>
      <c r="Y441" s="33"/>
      <c r="Z441" s="33"/>
      <c r="AA441" s="33"/>
      <c r="AB441" s="33"/>
      <c r="AC441" s="35"/>
      <c r="AD441" s="33"/>
      <c r="AE441" s="33"/>
      <c r="AF441" s="33"/>
      <c r="AG441" s="69"/>
      <c r="AH441" s="69"/>
      <c r="AI441" s="33"/>
      <c r="AJ441" s="33"/>
      <c r="AK441" s="33"/>
      <c r="AL441" s="33"/>
      <c r="AM441" s="33"/>
      <c r="AN441" s="33"/>
      <c r="AO441" s="33"/>
      <c r="AP441" s="33"/>
      <c r="AQ441" s="33"/>
      <c r="AR441" s="33"/>
      <c r="AS441" s="33"/>
      <c r="AT441" s="33"/>
      <c r="AU441" s="33"/>
      <c r="AV441" s="33"/>
      <c r="AW441" s="33"/>
      <c r="AX441" s="33"/>
      <c r="AY441" s="33"/>
      <c r="AZ441" s="33"/>
      <c r="BA441" s="33"/>
    </row>
    <row r="442" spans="1:53" ht="23.25" customHeight="1" x14ac:dyDescent="0.25">
      <c r="A442" s="33"/>
      <c r="B442" s="33"/>
      <c r="C442" s="33"/>
      <c r="D442" s="33"/>
      <c r="E442" s="33"/>
      <c r="F442" s="34"/>
      <c r="G442" s="33"/>
      <c r="H442" s="33"/>
      <c r="I442" s="33"/>
      <c r="J442" s="33"/>
      <c r="K442" s="33"/>
      <c r="L442" s="33"/>
      <c r="M442" s="33"/>
      <c r="N442" s="33"/>
      <c r="O442" s="33"/>
      <c r="P442" s="33"/>
      <c r="Q442" s="33"/>
      <c r="R442" s="33"/>
      <c r="S442" s="33"/>
      <c r="T442" s="33"/>
      <c r="U442" s="33"/>
      <c r="V442" s="33"/>
      <c r="W442" s="33"/>
      <c r="X442" s="33"/>
      <c r="Y442" s="33"/>
      <c r="Z442" s="33"/>
      <c r="AA442" s="33"/>
      <c r="AB442" s="33"/>
      <c r="AC442" s="35"/>
      <c r="AD442" s="33"/>
      <c r="AE442" s="33"/>
      <c r="AF442" s="33"/>
      <c r="AG442" s="69"/>
      <c r="AH442" s="69"/>
      <c r="AI442" s="33"/>
      <c r="AJ442" s="33"/>
      <c r="AK442" s="33"/>
      <c r="AL442" s="33"/>
      <c r="AM442" s="33"/>
      <c r="AN442" s="33"/>
      <c r="AO442" s="33"/>
      <c r="AP442" s="33"/>
      <c r="AQ442" s="33"/>
      <c r="AR442" s="33"/>
      <c r="AS442" s="33"/>
      <c r="AT442" s="33"/>
      <c r="AU442" s="33"/>
      <c r="AV442" s="33"/>
      <c r="AW442" s="33"/>
      <c r="AX442" s="33"/>
      <c r="AY442" s="33"/>
      <c r="AZ442" s="33"/>
      <c r="BA442" s="33"/>
    </row>
    <row r="443" spans="1:53" ht="23.25" customHeight="1" x14ac:dyDescent="0.25">
      <c r="A443" s="33"/>
      <c r="B443" s="33"/>
      <c r="C443" s="33"/>
      <c r="D443" s="33"/>
      <c r="E443" s="33"/>
      <c r="F443" s="34"/>
      <c r="G443" s="33"/>
      <c r="H443" s="33"/>
      <c r="I443" s="33"/>
      <c r="J443" s="33"/>
      <c r="K443" s="33"/>
      <c r="L443" s="33"/>
      <c r="M443" s="33"/>
      <c r="N443" s="33"/>
      <c r="O443" s="33"/>
      <c r="P443" s="33"/>
      <c r="Q443" s="33"/>
      <c r="R443" s="33"/>
      <c r="S443" s="33"/>
      <c r="T443" s="33"/>
      <c r="U443" s="33"/>
      <c r="V443" s="33"/>
      <c r="W443" s="33"/>
      <c r="X443" s="33"/>
      <c r="Y443" s="33"/>
      <c r="Z443" s="33"/>
      <c r="AA443" s="33"/>
      <c r="AB443" s="33"/>
      <c r="AC443" s="35"/>
      <c r="AD443" s="33"/>
      <c r="AE443" s="33"/>
      <c r="AF443" s="33"/>
      <c r="AG443" s="69"/>
      <c r="AH443" s="69"/>
      <c r="AI443" s="33"/>
      <c r="AJ443" s="33"/>
      <c r="AK443" s="33"/>
      <c r="AL443" s="33"/>
      <c r="AM443" s="33"/>
      <c r="AN443" s="33"/>
      <c r="AO443" s="33"/>
      <c r="AP443" s="33"/>
      <c r="AQ443" s="33"/>
      <c r="AR443" s="33"/>
      <c r="AS443" s="33"/>
      <c r="AT443" s="33"/>
      <c r="AU443" s="33"/>
      <c r="AV443" s="33"/>
      <c r="AW443" s="33"/>
      <c r="AX443" s="33"/>
      <c r="AY443" s="33"/>
      <c r="AZ443" s="33"/>
      <c r="BA443" s="33"/>
    </row>
    <row r="444" spans="1:53" ht="23.25" customHeight="1" x14ac:dyDescent="0.25">
      <c r="A444" s="33"/>
      <c r="B444" s="33"/>
      <c r="C444" s="33"/>
      <c r="D444" s="33"/>
      <c r="E444" s="33"/>
      <c r="F444" s="34"/>
      <c r="G444" s="33"/>
      <c r="H444" s="33"/>
      <c r="I444" s="33"/>
      <c r="J444" s="33"/>
      <c r="K444" s="33"/>
      <c r="L444" s="33"/>
      <c r="M444" s="33"/>
      <c r="N444" s="33"/>
      <c r="O444" s="33"/>
      <c r="P444" s="33"/>
      <c r="Q444" s="33"/>
      <c r="R444" s="33"/>
      <c r="S444" s="33"/>
      <c r="T444" s="33"/>
      <c r="U444" s="33"/>
      <c r="V444" s="33"/>
      <c r="W444" s="33"/>
      <c r="X444" s="33"/>
      <c r="Y444" s="33"/>
      <c r="Z444" s="33"/>
      <c r="AA444" s="33"/>
      <c r="AB444" s="33"/>
      <c r="AC444" s="35"/>
      <c r="AD444" s="33"/>
      <c r="AE444" s="33"/>
      <c r="AF444" s="33"/>
      <c r="AG444" s="69"/>
      <c r="AH444" s="69"/>
      <c r="AI444" s="33"/>
      <c r="AJ444" s="33"/>
      <c r="AK444" s="33"/>
      <c r="AL444" s="33"/>
      <c r="AM444" s="33"/>
      <c r="AN444" s="33"/>
      <c r="AO444" s="33"/>
      <c r="AP444" s="33"/>
      <c r="AQ444" s="33"/>
      <c r="AR444" s="33"/>
      <c r="AS444" s="33"/>
      <c r="AT444" s="33"/>
      <c r="AU444" s="33"/>
      <c r="AV444" s="33"/>
      <c r="AW444" s="33"/>
      <c r="AX444" s="33"/>
      <c r="AY444" s="33"/>
      <c r="AZ444" s="33"/>
      <c r="BA444" s="33"/>
    </row>
    <row r="445" spans="1:53" ht="23.25" customHeight="1" x14ac:dyDescent="0.25">
      <c r="A445" s="33"/>
      <c r="B445" s="33"/>
      <c r="C445" s="33"/>
      <c r="D445" s="33"/>
      <c r="E445" s="33"/>
      <c r="F445" s="34"/>
      <c r="G445" s="33"/>
      <c r="H445" s="33"/>
      <c r="I445" s="33"/>
      <c r="J445" s="33"/>
      <c r="K445" s="33"/>
      <c r="L445" s="33"/>
      <c r="M445" s="33"/>
      <c r="N445" s="33"/>
      <c r="O445" s="33"/>
      <c r="P445" s="33"/>
      <c r="Q445" s="33"/>
      <c r="R445" s="33"/>
      <c r="S445" s="33"/>
      <c r="T445" s="33"/>
      <c r="U445" s="33"/>
      <c r="V445" s="33"/>
      <c r="W445" s="33"/>
      <c r="X445" s="33"/>
      <c r="Y445" s="33"/>
      <c r="Z445" s="33"/>
      <c r="AA445" s="33"/>
      <c r="AB445" s="33"/>
      <c r="AC445" s="35"/>
      <c r="AD445" s="33"/>
      <c r="AE445" s="33"/>
      <c r="AF445" s="33"/>
      <c r="AG445" s="69"/>
      <c r="AH445" s="69"/>
      <c r="AI445" s="33"/>
      <c r="AJ445" s="33"/>
      <c r="AK445" s="33"/>
      <c r="AL445" s="33"/>
      <c r="AM445" s="33"/>
      <c r="AN445" s="33"/>
      <c r="AO445" s="33"/>
      <c r="AP445" s="33"/>
      <c r="AQ445" s="33"/>
      <c r="AR445" s="33"/>
      <c r="AS445" s="33"/>
      <c r="AT445" s="33"/>
      <c r="AU445" s="33"/>
      <c r="AV445" s="33"/>
      <c r="AW445" s="33"/>
      <c r="AX445" s="33"/>
      <c r="AY445" s="33"/>
      <c r="AZ445" s="33"/>
      <c r="BA445" s="33"/>
    </row>
    <row r="446" spans="1:53" ht="23.25" customHeight="1" x14ac:dyDescent="0.25">
      <c r="A446" s="33"/>
      <c r="B446" s="33"/>
      <c r="C446" s="33"/>
      <c r="D446" s="33"/>
      <c r="E446" s="33"/>
      <c r="F446" s="34"/>
      <c r="G446" s="33"/>
      <c r="H446" s="33"/>
      <c r="I446" s="33"/>
      <c r="J446" s="33"/>
      <c r="K446" s="33"/>
      <c r="L446" s="33"/>
      <c r="M446" s="33"/>
      <c r="N446" s="33"/>
      <c r="O446" s="33"/>
      <c r="P446" s="33"/>
      <c r="Q446" s="33"/>
      <c r="R446" s="33"/>
      <c r="S446" s="33"/>
      <c r="T446" s="33"/>
      <c r="U446" s="33"/>
      <c r="V446" s="33"/>
      <c r="W446" s="33"/>
      <c r="X446" s="33"/>
      <c r="Y446" s="33"/>
      <c r="Z446" s="33"/>
      <c r="AA446" s="33"/>
      <c r="AB446" s="33"/>
      <c r="AC446" s="35"/>
      <c r="AD446" s="33"/>
      <c r="AE446" s="33"/>
      <c r="AF446" s="33"/>
      <c r="AG446" s="69"/>
      <c r="AH446" s="69"/>
      <c r="AI446" s="33"/>
      <c r="AJ446" s="33"/>
      <c r="AK446" s="33"/>
      <c r="AL446" s="33"/>
      <c r="AM446" s="33"/>
      <c r="AN446" s="33"/>
      <c r="AO446" s="33"/>
      <c r="AP446" s="33"/>
      <c r="AQ446" s="33"/>
      <c r="AR446" s="33"/>
      <c r="AS446" s="33"/>
      <c r="AT446" s="33"/>
      <c r="AU446" s="33"/>
      <c r="AV446" s="33"/>
      <c r="AW446" s="33"/>
      <c r="AX446" s="33"/>
      <c r="AY446" s="33"/>
      <c r="AZ446" s="33"/>
      <c r="BA446" s="33"/>
    </row>
    <row r="447" spans="1:53" ht="23.25" customHeight="1" x14ac:dyDescent="0.25">
      <c r="A447" s="33"/>
      <c r="B447" s="33"/>
      <c r="C447" s="33"/>
      <c r="D447" s="33"/>
      <c r="E447" s="33"/>
      <c r="F447" s="34"/>
      <c r="G447" s="33"/>
      <c r="H447" s="33"/>
      <c r="I447" s="33"/>
      <c r="J447" s="33"/>
      <c r="K447" s="33"/>
      <c r="L447" s="33"/>
      <c r="M447" s="33"/>
      <c r="N447" s="33"/>
      <c r="O447" s="33"/>
      <c r="P447" s="33"/>
      <c r="Q447" s="33"/>
      <c r="R447" s="33"/>
      <c r="S447" s="33"/>
      <c r="T447" s="33"/>
      <c r="U447" s="33"/>
      <c r="V447" s="33"/>
      <c r="W447" s="33"/>
      <c r="X447" s="33"/>
      <c r="Y447" s="33"/>
      <c r="Z447" s="33"/>
      <c r="AA447" s="33"/>
      <c r="AB447" s="33"/>
      <c r="AC447" s="35"/>
      <c r="AD447" s="33"/>
      <c r="AE447" s="33"/>
      <c r="AF447" s="33"/>
      <c r="AG447" s="69"/>
      <c r="AH447" s="69"/>
      <c r="AI447" s="33"/>
      <c r="AJ447" s="33"/>
      <c r="AK447" s="33"/>
      <c r="AL447" s="33"/>
      <c r="AM447" s="33"/>
      <c r="AN447" s="33"/>
      <c r="AO447" s="33"/>
      <c r="AP447" s="33"/>
      <c r="AQ447" s="33"/>
      <c r="AR447" s="33"/>
      <c r="AS447" s="33"/>
      <c r="AT447" s="33"/>
      <c r="AU447" s="33"/>
      <c r="AV447" s="33"/>
      <c r="AW447" s="33"/>
      <c r="AX447" s="33"/>
      <c r="AY447" s="33"/>
      <c r="AZ447" s="33"/>
      <c r="BA447" s="33"/>
    </row>
    <row r="448" spans="1:53" ht="23.25" customHeight="1" x14ac:dyDescent="0.25">
      <c r="A448" s="33"/>
      <c r="B448" s="33"/>
      <c r="C448" s="33"/>
      <c r="D448" s="33"/>
      <c r="E448" s="33"/>
      <c r="F448" s="34"/>
      <c r="G448" s="33"/>
      <c r="H448" s="33"/>
      <c r="I448" s="33"/>
      <c r="J448" s="33"/>
      <c r="K448" s="33"/>
      <c r="L448" s="33"/>
      <c r="M448" s="33"/>
      <c r="N448" s="33"/>
      <c r="O448" s="33"/>
      <c r="P448" s="33"/>
      <c r="Q448" s="33"/>
      <c r="R448" s="33"/>
      <c r="S448" s="33"/>
      <c r="T448" s="33"/>
      <c r="U448" s="33"/>
      <c r="V448" s="33"/>
      <c r="W448" s="33"/>
      <c r="X448" s="33"/>
      <c r="Y448" s="33"/>
      <c r="Z448" s="33"/>
      <c r="AA448" s="33"/>
      <c r="AB448" s="33"/>
      <c r="AC448" s="35"/>
      <c r="AD448" s="33"/>
      <c r="AE448" s="33"/>
      <c r="AF448" s="33"/>
      <c r="AG448" s="69"/>
      <c r="AH448" s="69"/>
      <c r="AI448" s="33"/>
      <c r="AJ448" s="33"/>
      <c r="AK448" s="33"/>
      <c r="AL448" s="33"/>
      <c r="AM448" s="33"/>
      <c r="AN448" s="33"/>
      <c r="AO448" s="33"/>
      <c r="AP448" s="33"/>
      <c r="AQ448" s="33"/>
      <c r="AR448" s="33"/>
      <c r="AS448" s="33"/>
      <c r="AT448" s="33"/>
      <c r="AU448" s="33"/>
      <c r="AV448" s="33"/>
      <c r="AW448" s="33"/>
      <c r="AX448" s="33"/>
      <c r="AY448" s="33"/>
      <c r="AZ448" s="33"/>
      <c r="BA448" s="33"/>
    </row>
    <row r="449" spans="1:53" ht="23.25" customHeight="1" x14ac:dyDescent="0.25">
      <c r="A449" s="33"/>
      <c r="B449" s="33"/>
      <c r="C449" s="33"/>
      <c r="D449" s="33"/>
      <c r="E449" s="33"/>
      <c r="F449" s="34"/>
      <c r="G449" s="33"/>
      <c r="H449" s="33"/>
      <c r="I449" s="33"/>
      <c r="J449" s="33"/>
      <c r="K449" s="33"/>
      <c r="L449" s="33"/>
      <c r="M449" s="33"/>
      <c r="N449" s="33"/>
      <c r="O449" s="33"/>
      <c r="P449" s="33"/>
      <c r="Q449" s="33"/>
      <c r="R449" s="33"/>
      <c r="S449" s="33"/>
      <c r="T449" s="33"/>
      <c r="U449" s="33"/>
      <c r="V449" s="33"/>
      <c r="W449" s="33"/>
      <c r="X449" s="33"/>
      <c r="Y449" s="33"/>
      <c r="Z449" s="33"/>
      <c r="AA449" s="33"/>
      <c r="AB449" s="33"/>
      <c r="AC449" s="35"/>
      <c r="AD449" s="33"/>
      <c r="AE449" s="33"/>
      <c r="AF449" s="33"/>
      <c r="AG449" s="69"/>
      <c r="AH449" s="69"/>
      <c r="AI449" s="33"/>
      <c r="AJ449" s="33"/>
      <c r="AK449" s="33"/>
      <c r="AL449" s="33"/>
      <c r="AM449" s="33"/>
      <c r="AN449" s="33"/>
      <c r="AO449" s="33"/>
      <c r="AP449" s="33"/>
      <c r="AQ449" s="33"/>
      <c r="AR449" s="33"/>
      <c r="AS449" s="33"/>
      <c r="AT449" s="33"/>
      <c r="AU449" s="33"/>
      <c r="AV449" s="33"/>
      <c r="AW449" s="33"/>
      <c r="AX449" s="33"/>
      <c r="AY449" s="33"/>
      <c r="AZ449" s="33"/>
      <c r="BA449" s="33"/>
    </row>
    <row r="450" spans="1:53" ht="23.25" customHeight="1" x14ac:dyDescent="0.25">
      <c r="A450" s="33"/>
      <c r="B450" s="33"/>
      <c r="C450" s="33"/>
      <c r="D450" s="33"/>
      <c r="E450" s="33"/>
      <c r="F450" s="34"/>
      <c r="G450" s="33"/>
      <c r="H450" s="33"/>
      <c r="I450" s="33"/>
      <c r="J450" s="33"/>
      <c r="K450" s="33"/>
      <c r="L450" s="33"/>
      <c r="M450" s="33"/>
      <c r="N450" s="33"/>
      <c r="O450" s="33"/>
      <c r="P450" s="33"/>
      <c r="Q450" s="33"/>
      <c r="R450" s="33"/>
      <c r="S450" s="33"/>
      <c r="T450" s="33"/>
      <c r="U450" s="33"/>
      <c r="V450" s="33"/>
      <c r="W450" s="33"/>
      <c r="X450" s="33"/>
      <c r="Y450" s="33"/>
      <c r="Z450" s="33"/>
      <c r="AA450" s="33"/>
      <c r="AB450" s="33"/>
      <c r="AC450" s="35"/>
      <c r="AD450" s="33"/>
      <c r="AE450" s="33"/>
      <c r="AF450" s="33"/>
      <c r="AG450" s="69"/>
      <c r="AH450" s="69"/>
      <c r="AI450" s="33"/>
      <c r="AJ450" s="33"/>
      <c r="AK450" s="33"/>
      <c r="AL450" s="33"/>
      <c r="AM450" s="33"/>
      <c r="AN450" s="33"/>
      <c r="AO450" s="33"/>
      <c r="AP450" s="33"/>
      <c r="AQ450" s="33"/>
      <c r="AR450" s="33"/>
      <c r="AS450" s="33"/>
      <c r="AT450" s="33"/>
      <c r="AU450" s="33"/>
      <c r="AV450" s="33"/>
      <c r="AW450" s="33"/>
      <c r="AX450" s="33"/>
      <c r="AY450" s="33"/>
      <c r="AZ450" s="33"/>
      <c r="BA450" s="33"/>
    </row>
    <row r="451" spans="1:53" ht="23.25" customHeight="1" x14ac:dyDescent="0.25">
      <c r="A451" s="33"/>
      <c r="B451" s="33"/>
      <c r="C451" s="33"/>
      <c r="D451" s="33"/>
      <c r="E451" s="33"/>
      <c r="F451" s="34"/>
      <c r="G451" s="33"/>
      <c r="H451" s="33"/>
      <c r="I451" s="33"/>
      <c r="J451" s="33"/>
      <c r="K451" s="33"/>
      <c r="L451" s="33"/>
      <c r="M451" s="33"/>
      <c r="N451" s="33"/>
      <c r="O451" s="33"/>
      <c r="P451" s="33"/>
      <c r="Q451" s="33"/>
      <c r="R451" s="33"/>
      <c r="S451" s="33"/>
      <c r="T451" s="33"/>
      <c r="U451" s="33"/>
      <c r="V451" s="33"/>
      <c r="W451" s="33"/>
      <c r="X451" s="33"/>
      <c r="Y451" s="33"/>
      <c r="Z451" s="33"/>
      <c r="AA451" s="33"/>
      <c r="AB451" s="33"/>
      <c r="AC451" s="35"/>
      <c r="AD451" s="33"/>
      <c r="AE451" s="33"/>
      <c r="AF451" s="33"/>
      <c r="AG451" s="69"/>
      <c r="AH451" s="69"/>
      <c r="AI451" s="33"/>
      <c r="AJ451" s="33"/>
      <c r="AK451" s="33"/>
      <c r="AL451" s="33"/>
      <c r="AM451" s="33"/>
      <c r="AN451" s="33"/>
      <c r="AO451" s="33"/>
      <c r="AP451" s="33"/>
      <c r="AQ451" s="33"/>
      <c r="AR451" s="33"/>
      <c r="AS451" s="33"/>
      <c r="AT451" s="33"/>
      <c r="AU451" s="33"/>
      <c r="AV451" s="33"/>
      <c r="AW451" s="33"/>
      <c r="AX451" s="33"/>
      <c r="AY451" s="33"/>
      <c r="AZ451" s="33"/>
      <c r="BA451" s="33"/>
    </row>
    <row r="452" spans="1:53" ht="23.25" customHeight="1" x14ac:dyDescent="0.25">
      <c r="A452" s="33"/>
      <c r="B452" s="33"/>
      <c r="C452" s="33"/>
      <c r="D452" s="33"/>
      <c r="E452" s="33"/>
      <c r="F452" s="34"/>
      <c r="G452" s="33"/>
      <c r="H452" s="33"/>
      <c r="I452" s="33"/>
      <c r="J452" s="33"/>
      <c r="K452" s="33"/>
      <c r="L452" s="33"/>
      <c r="M452" s="33"/>
      <c r="N452" s="33"/>
      <c r="O452" s="33"/>
      <c r="P452" s="33"/>
      <c r="Q452" s="33"/>
      <c r="R452" s="33"/>
      <c r="S452" s="33"/>
      <c r="T452" s="33"/>
      <c r="U452" s="33"/>
      <c r="V452" s="33"/>
      <c r="W452" s="33"/>
      <c r="X452" s="33"/>
      <c r="Y452" s="33"/>
      <c r="Z452" s="33"/>
      <c r="AA452" s="33"/>
      <c r="AB452" s="33"/>
      <c r="AC452" s="35"/>
      <c r="AD452" s="33"/>
      <c r="AE452" s="33"/>
      <c r="AF452" s="33"/>
      <c r="AG452" s="69"/>
      <c r="AH452" s="69"/>
      <c r="AI452" s="33"/>
      <c r="AJ452" s="33"/>
      <c r="AK452" s="33"/>
      <c r="AL452" s="33"/>
      <c r="AM452" s="33"/>
      <c r="AN452" s="33"/>
      <c r="AO452" s="33"/>
      <c r="AP452" s="33"/>
      <c r="AQ452" s="33"/>
      <c r="AR452" s="33"/>
      <c r="AS452" s="33"/>
      <c r="AT452" s="33"/>
      <c r="AU452" s="33"/>
      <c r="AV452" s="33"/>
      <c r="AW452" s="33"/>
      <c r="AX452" s="33"/>
      <c r="AY452" s="33"/>
      <c r="AZ452" s="33"/>
      <c r="BA452" s="33"/>
    </row>
    <row r="453" spans="1:53" ht="23.25" customHeight="1" x14ac:dyDescent="0.25">
      <c r="A453" s="33"/>
      <c r="B453" s="33"/>
      <c r="C453" s="33"/>
      <c r="D453" s="33"/>
      <c r="E453" s="33"/>
      <c r="F453" s="34"/>
      <c r="G453" s="33"/>
      <c r="H453" s="33"/>
      <c r="I453" s="33"/>
      <c r="J453" s="33"/>
      <c r="K453" s="33"/>
      <c r="L453" s="33"/>
      <c r="M453" s="33"/>
      <c r="N453" s="33"/>
      <c r="O453" s="33"/>
      <c r="P453" s="33"/>
      <c r="Q453" s="33"/>
      <c r="R453" s="33"/>
      <c r="S453" s="33"/>
      <c r="T453" s="33"/>
      <c r="U453" s="33"/>
      <c r="V453" s="33"/>
      <c r="W453" s="33"/>
      <c r="X453" s="33"/>
      <c r="Y453" s="33"/>
      <c r="Z453" s="33"/>
      <c r="AA453" s="33"/>
      <c r="AB453" s="33"/>
      <c r="AC453" s="35"/>
      <c r="AD453" s="33"/>
      <c r="AE453" s="33"/>
      <c r="AF453" s="33"/>
      <c r="AG453" s="69"/>
      <c r="AH453" s="69"/>
      <c r="AI453" s="33"/>
      <c r="AJ453" s="33"/>
      <c r="AK453" s="33"/>
      <c r="AL453" s="33"/>
      <c r="AM453" s="33"/>
      <c r="AN453" s="33"/>
      <c r="AO453" s="33"/>
      <c r="AP453" s="33"/>
      <c r="AQ453" s="33"/>
      <c r="AR453" s="33"/>
      <c r="AS453" s="33"/>
      <c r="AT453" s="33"/>
      <c r="AU453" s="33"/>
      <c r="AV453" s="33"/>
      <c r="AW453" s="33"/>
      <c r="AX453" s="33"/>
      <c r="AY453" s="33"/>
      <c r="AZ453" s="33"/>
      <c r="BA453" s="33"/>
    </row>
    <row r="454" spans="1:53" ht="23.25" customHeight="1" x14ac:dyDescent="0.25">
      <c r="A454" s="33"/>
      <c r="B454" s="33"/>
      <c r="C454" s="33"/>
      <c r="D454" s="33"/>
      <c r="E454" s="33"/>
      <c r="F454" s="34"/>
      <c r="G454" s="33"/>
      <c r="H454" s="33"/>
      <c r="I454" s="33"/>
      <c r="J454" s="33"/>
      <c r="K454" s="33"/>
      <c r="L454" s="33"/>
      <c r="M454" s="33"/>
      <c r="N454" s="33"/>
      <c r="O454" s="33"/>
      <c r="P454" s="33"/>
      <c r="Q454" s="33"/>
      <c r="R454" s="33"/>
      <c r="S454" s="33"/>
      <c r="T454" s="33"/>
      <c r="U454" s="33"/>
      <c r="V454" s="33"/>
      <c r="W454" s="33"/>
      <c r="X454" s="33"/>
      <c r="Y454" s="33"/>
      <c r="Z454" s="33"/>
      <c r="AA454" s="33"/>
      <c r="AB454" s="33"/>
      <c r="AC454" s="35"/>
      <c r="AD454" s="33"/>
      <c r="AE454" s="33"/>
      <c r="AF454" s="33"/>
      <c r="AG454" s="69"/>
      <c r="AH454" s="69"/>
      <c r="AI454" s="33"/>
      <c r="AJ454" s="33"/>
      <c r="AK454" s="33"/>
      <c r="AL454" s="33"/>
      <c r="AM454" s="33"/>
      <c r="AN454" s="33"/>
      <c r="AO454" s="33"/>
      <c r="AP454" s="33"/>
      <c r="AQ454" s="33"/>
      <c r="AR454" s="33"/>
      <c r="AS454" s="33"/>
      <c r="AT454" s="33"/>
      <c r="AU454" s="33"/>
      <c r="AV454" s="33"/>
      <c r="AW454" s="33"/>
      <c r="AX454" s="33"/>
      <c r="AY454" s="33"/>
      <c r="AZ454" s="33"/>
      <c r="BA454" s="33"/>
    </row>
    <row r="455" spans="1:53" ht="23.25" customHeight="1" x14ac:dyDescent="0.25">
      <c r="A455" s="33"/>
      <c r="B455" s="33"/>
      <c r="C455" s="33"/>
      <c r="D455" s="33"/>
      <c r="E455" s="33"/>
      <c r="F455" s="34"/>
      <c r="G455" s="33"/>
      <c r="H455" s="33"/>
      <c r="I455" s="33"/>
      <c r="J455" s="33"/>
      <c r="K455" s="33"/>
      <c r="L455" s="33"/>
      <c r="M455" s="33"/>
      <c r="N455" s="33"/>
      <c r="O455" s="33"/>
      <c r="P455" s="33"/>
      <c r="Q455" s="33"/>
      <c r="R455" s="33"/>
      <c r="S455" s="33"/>
      <c r="T455" s="33"/>
      <c r="U455" s="33"/>
      <c r="V455" s="33"/>
      <c r="W455" s="33"/>
      <c r="X455" s="33"/>
      <c r="Y455" s="33"/>
      <c r="Z455" s="33"/>
      <c r="AA455" s="33"/>
      <c r="AB455" s="33"/>
      <c r="AC455" s="35"/>
      <c r="AD455" s="33"/>
      <c r="AE455" s="33"/>
      <c r="AF455" s="33"/>
      <c r="AG455" s="69"/>
      <c r="AH455" s="69"/>
      <c r="AI455" s="33"/>
      <c r="AJ455" s="33"/>
      <c r="AK455" s="33"/>
      <c r="AL455" s="33"/>
      <c r="AM455" s="33"/>
      <c r="AN455" s="33"/>
      <c r="AO455" s="33"/>
      <c r="AP455" s="33"/>
      <c r="AQ455" s="33"/>
      <c r="AR455" s="33"/>
      <c r="AS455" s="33"/>
      <c r="AT455" s="33"/>
      <c r="AU455" s="33"/>
      <c r="AV455" s="33"/>
      <c r="AW455" s="33"/>
      <c r="AX455" s="33"/>
      <c r="AY455" s="33"/>
      <c r="AZ455" s="33"/>
      <c r="BA455" s="33"/>
    </row>
    <row r="456" spans="1:53" ht="23.25" customHeight="1" x14ac:dyDescent="0.25">
      <c r="A456" s="33"/>
      <c r="B456" s="33"/>
      <c r="C456" s="33"/>
      <c r="D456" s="33"/>
      <c r="E456" s="33"/>
      <c r="F456" s="34"/>
      <c r="G456" s="33"/>
      <c r="H456" s="33"/>
      <c r="I456" s="33"/>
      <c r="J456" s="33"/>
      <c r="K456" s="33"/>
      <c r="L456" s="33"/>
      <c r="M456" s="33"/>
      <c r="N456" s="33"/>
      <c r="O456" s="33"/>
      <c r="P456" s="33"/>
      <c r="Q456" s="33"/>
      <c r="R456" s="33"/>
      <c r="S456" s="33"/>
      <c r="T456" s="33"/>
      <c r="U456" s="33"/>
      <c r="V456" s="33"/>
      <c r="W456" s="33"/>
      <c r="X456" s="33"/>
      <c r="Y456" s="33"/>
      <c r="Z456" s="33"/>
      <c r="AA456" s="33"/>
      <c r="AB456" s="33"/>
      <c r="AC456" s="35"/>
      <c r="AD456" s="33"/>
      <c r="AE456" s="33"/>
      <c r="AF456" s="33"/>
      <c r="AG456" s="69"/>
      <c r="AH456" s="69"/>
      <c r="AI456" s="33"/>
      <c r="AJ456" s="33"/>
      <c r="AK456" s="33"/>
      <c r="AL456" s="33"/>
      <c r="AM456" s="33"/>
      <c r="AN456" s="33"/>
      <c r="AO456" s="33"/>
      <c r="AP456" s="33"/>
      <c r="AQ456" s="33"/>
      <c r="AR456" s="33"/>
      <c r="AS456" s="33"/>
      <c r="AT456" s="33"/>
      <c r="AU456" s="33"/>
      <c r="AV456" s="33"/>
      <c r="AW456" s="33"/>
      <c r="AX456" s="33"/>
      <c r="AY456" s="33"/>
      <c r="AZ456" s="33"/>
      <c r="BA456" s="33"/>
    </row>
    <row r="457" spans="1:53" ht="23.25" customHeight="1" x14ac:dyDescent="0.25">
      <c r="A457" s="33"/>
      <c r="B457" s="33"/>
      <c r="C457" s="33"/>
      <c r="D457" s="33"/>
      <c r="E457" s="33"/>
      <c r="F457" s="34"/>
      <c r="G457" s="33"/>
      <c r="H457" s="33"/>
      <c r="I457" s="33"/>
      <c r="J457" s="33"/>
      <c r="K457" s="33"/>
      <c r="L457" s="33"/>
      <c r="M457" s="33"/>
      <c r="N457" s="33"/>
      <c r="O457" s="33"/>
      <c r="P457" s="33"/>
      <c r="Q457" s="33"/>
      <c r="R457" s="33"/>
      <c r="S457" s="33"/>
      <c r="T457" s="33"/>
      <c r="U457" s="33"/>
      <c r="V457" s="33"/>
      <c r="W457" s="33"/>
      <c r="X457" s="33"/>
      <c r="Y457" s="33"/>
      <c r="Z457" s="33"/>
      <c r="AA457" s="33"/>
      <c r="AB457" s="33"/>
      <c r="AC457" s="35"/>
      <c r="AD457" s="33"/>
      <c r="AE457" s="33"/>
      <c r="AF457" s="33"/>
      <c r="AG457" s="69"/>
      <c r="AH457" s="69"/>
      <c r="AI457" s="33"/>
      <c r="AJ457" s="33"/>
      <c r="AK457" s="33"/>
      <c r="AL457" s="33"/>
      <c r="AM457" s="33"/>
      <c r="AN457" s="33"/>
      <c r="AO457" s="33"/>
      <c r="AP457" s="33"/>
      <c r="AQ457" s="33"/>
      <c r="AR457" s="33"/>
      <c r="AS457" s="33"/>
      <c r="AT457" s="33"/>
      <c r="AU457" s="33"/>
      <c r="AV457" s="33"/>
      <c r="AW457" s="33"/>
      <c r="AX457" s="33"/>
      <c r="AY457" s="33"/>
      <c r="AZ457" s="33"/>
      <c r="BA457" s="33"/>
    </row>
    <row r="458" spans="1:53" ht="23.25" customHeight="1" x14ac:dyDescent="0.25">
      <c r="A458" s="33"/>
      <c r="B458" s="33"/>
      <c r="C458" s="33"/>
      <c r="D458" s="33"/>
      <c r="E458" s="33"/>
      <c r="F458" s="34"/>
      <c r="G458" s="33"/>
      <c r="H458" s="33"/>
      <c r="I458" s="33"/>
      <c r="J458" s="33"/>
      <c r="K458" s="33"/>
      <c r="L458" s="33"/>
      <c r="M458" s="33"/>
      <c r="N458" s="33"/>
      <c r="O458" s="33"/>
      <c r="P458" s="33"/>
      <c r="Q458" s="33"/>
      <c r="R458" s="33"/>
      <c r="S458" s="33"/>
      <c r="T458" s="33"/>
      <c r="U458" s="33"/>
      <c r="V458" s="33"/>
      <c r="W458" s="33"/>
      <c r="X458" s="33"/>
      <c r="Y458" s="33"/>
      <c r="Z458" s="33"/>
      <c r="AA458" s="33"/>
      <c r="AB458" s="33"/>
      <c r="AC458" s="35"/>
      <c r="AD458" s="33"/>
      <c r="AE458" s="33"/>
      <c r="AF458" s="33"/>
      <c r="AG458" s="69"/>
      <c r="AH458" s="69"/>
      <c r="AI458" s="33"/>
      <c r="AJ458" s="33"/>
      <c r="AK458" s="33"/>
      <c r="AL458" s="33"/>
      <c r="AM458" s="33"/>
      <c r="AN458" s="33"/>
      <c r="AO458" s="33"/>
      <c r="AP458" s="33"/>
      <c r="AQ458" s="33"/>
      <c r="AR458" s="33"/>
      <c r="AS458" s="33"/>
      <c r="AT458" s="33"/>
      <c r="AU458" s="33"/>
      <c r="AV458" s="33"/>
      <c r="AW458" s="33"/>
      <c r="AX458" s="33"/>
      <c r="AY458" s="33"/>
      <c r="AZ458" s="33"/>
      <c r="BA458" s="33"/>
    </row>
    <row r="459" spans="1:53" ht="23.25" customHeight="1" x14ac:dyDescent="0.25">
      <c r="A459" s="33"/>
      <c r="B459" s="33"/>
      <c r="C459" s="33"/>
      <c r="D459" s="33"/>
      <c r="E459" s="33"/>
      <c r="F459" s="34"/>
      <c r="G459" s="33"/>
      <c r="H459" s="33"/>
      <c r="I459" s="33"/>
      <c r="J459" s="33"/>
      <c r="K459" s="33"/>
      <c r="L459" s="33"/>
      <c r="M459" s="33"/>
      <c r="N459" s="33"/>
      <c r="O459" s="33"/>
      <c r="P459" s="33"/>
      <c r="Q459" s="33"/>
      <c r="R459" s="33"/>
      <c r="S459" s="33"/>
      <c r="T459" s="33"/>
      <c r="U459" s="33"/>
      <c r="V459" s="33"/>
      <c r="W459" s="33"/>
      <c r="X459" s="33"/>
      <c r="Y459" s="33"/>
      <c r="Z459" s="33"/>
      <c r="AA459" s="33"/>
      <c r="AB459" s="33"/>
      <c r="AC459" s="35"/>
      <c r="AD459" s="33"/>
      <c r="AE459" s="33"/>
      <c r="AF459" s="33"/>
      <c r="AG459" s="69"/>
      <c r="AH459" s="69"/>
      <c r="AI459" s="33"/>
      <c r="AJ459" s="33"/>
      <c r="AK459" s="33"/>
      <c r="AL459" s="33"/>
      <c r="AM459" s="33"/>
      <c r="AN459" s="33"/>
      <c r="AO459" s="33"/>
      <c r="AP459" s="33"/>
      <c r="AQ459" s="33"/>
      <c r="AR459" s="33"/>
      <c r="AS459" s="33"/>
      <c r="AT459" s="33"/>
      <c r="AU459" s="33"/>
      <c r="AV459" s="33"/>
      <c r="AW459" s="33"/>
      <c r="AX459" s="33"/>
      <c r="AY459" s="33"/>
      <c r="AZ459" s="33"/>
      <c r="BA459" s="33"/>
    </row>
    <row r="460" spans="1:53" ht="23.25" customHeight="1" x14ac:dyDescent="0.25">
      <c r="A460" s="33"/>
      <c r="B460" s="33"/>
      <c r="C460" s="33"/>
      <c r="D460" s="33"/>
      <c r="E460" s="33"/>
      <c r="F460" s="34"/>
      <c r="G460" s="33"/>
      <c r="H460" s="33"/>
      <c r="I460" s="33"/>
      <c r="J460" s="33"/>
      <c r="K460" s="33"/>
      <c r="L460" s="33"/>
      <c r="M460" s="33"/>
      <c r="N460" s="33"/>
      <c r="O460" s="33"/>
      <c r="P460" s="33"/>
      <c r="Q460" s="33"/>
      <c r="R460" s="33"/>
      <c r="S460" s="33"/>
      <c r="T460" s="33"/>
      <c r="U460" s="33"/>
      <c r="V460" s="33"/>
      <c r="W460" s="33"/>
      <c r="X460" s="33"/>
      <c r="Y460" s="33"/>
      <c r="Z460" s="33"/>
      <c r="AA460" s="33"/>
      <c r="AB460" s="33"/>
      <c r="AC460" s="35"/>
      <c r="AD460" s="33"/>
      <c r="AE460" s="33"/>
      <c r="AF460" s="33"/>
      <c r="AG460" s="69"/>
      <c r="AH460" s="69"/>
      <c r="AI460" s="33"/>
      <c r="AJ460" s="33"/>
      <c r="AK460" s="33"/>
      <c r="AL460" s="33"/>
      <c r="AM460" s="33"/>
      <c r="AN460" s="33"/>
      <c r="AO460" s="33"/>
      <c r="AP460" s="33"/>
      <c r="AQ460" s="33"/>
      <c r="AR460" s="33"/>
      <c r="AS460" s="33"/>
      <c r="AT460" s="33"/>
      <c r="AU460" s="33"/>
      <c r="AV460" s="33"/>
      <c r="AW460" s="33"/>
      <c r="AX460" s="33"/>
      <c r="AY460" s="33"/>
      <c r="AZ460" s="33"/>
      <c r="BA460" s="33"/>
    </row>
    <row r="461" spans="1:53" ht="23.25" customHeight="1" x14ac:dyDescent="0.25">
      <c r="A461" s="33"/>
      <c r="B461" s="33"/>
      <c r="C461" s="33"/>
      <c r="D461" s="33"/>
      <c r="E461" s="33"/>
      <c r="F461" s="34"/>
      <c r="G461" s="33"/>
      <c r="H461" s="33"/>
      <c r="I461" s="33"/>
      <c r="J461" s="33"/>
      <c r="K461" s="33"/>
      <c r="L461" s="33"/>
      <c r="M461" s="33"/>
      <c r="N461" s="33"/>
      <c r="O461" s="33"/>
      <c r="P461" s="33"/>
      <c r="Q461" s="33"/>
      <c r="R461" s="33"/>
      <c r="S461" s="33"/>
      <c r="T461" s="33"/>
      <c r="U461" s="33"/>
      <c r="V461" s="33"/>
      <c r="W461" s="33"/>
      <c r="X461" s="33"/>
      <c r="Y461" s="33"/>
      <c r="Z461" s="33"/>
      <c r="AA461" s="33"/>
      <c r="AB461" s="33"/>
      <c r="AC461" s="35"/>
      <c r="AD461" s="33"/>
      <c r="AE461" s="33"/>
      <c r="AF461" s="33"/>
      <c r="AG461" s="69"/>
      <c r="AH461" s="69"/>
      <c r="AI461" s="33"/>
      <c r="AJ461" s="33"/>
      <c r="AK461" s="33"/>
      <c r="AL461" s="33"/>
      <c r="AM461" s="33"/>
      <c r="AN461" s="33"/>
      <c r="AO461" s="33"/>
      <c r="AP461" s="33"/>
      <c r="AQ461" s="33"/>
      <c r="AR461" s="33"/>
      <c r="AS461" s="33"/>
      <c r="AT461" s="33"/>
      <c r="AU461" s="33"/>
      <c r="AV461" s="33"/>
      <c r="AW461" s="33"/>
      <c r="AX461" s="33"/>
      <c r="AY461" s="33"/>
      <c r="AZ461" s="33"/>
      <c r="BA461" s="33"/>
    </row>
    <row r="462" spans="1:53" ht="23.25" customHeight="1" x14ac:dyDescent="0.25">
      <c r="A462" s="33"/>
      <c r="B462" s="33"/>
      <c r="C462" s="33"/>
      <c r="D462" s="33"/>
      <c r="E462" s="33"/>
      <c r="F462" s="34"/>
      <c r="G462" s="33"/>
      <c r="H462" s="33"/>
      <c r="I462" s="33"/>
      <c r="J462" s="33"/>
      <c r="K462" s="33"/>
      <c r="L462" s="33"/>
      <c r="M462" s="33"/>
      <c r="N462" s="33"/>
      <c r="O462" s="33"/>
      <c r="P462" s="33"/>
      <c r="Q462" s="33"/>
      <c r="R462" s="33"/>
      <c r="S462" s="33"/>
      <c r="T462" s="33"/>
      <c r="U462" s="33"/>
      <c r="V462" s="33"/>
      <c r="W462" s="33"/>
      <c r="X462" s="33"/>
      <c r="Y462" s="33"/>
      <c r="Z462" s="33"/>
      <c r="AA462" s="33"/>
      <c r="AB462" s="33"/>
      <c r="AC462" s="35"/>
      <c r="AD462" s="33"/>
      <c r="AE462" s="33"/>
      <c r="AF462" s="33"/>
      <c r="AG462" s="69"/>
      <c r="AH462" s="69"/>
      <c r="AI462" s="33"/>
      <c r="AJ462" s="33"/>
      <c r="AK462" s="33"/>
      <c r="AL462" s="33"/>
      <c r="AM462" s="33"/>
      <c r="AN462" s="33"/>
      <c r="AO462" s="33"/>
      <c r="AP462" s="33"/>
      <c r="AQ462" s="33"/>
      <c r="AR462" s="33"/>
      <c r="AS462" s="33"/>
      <c r="AT462" s="33"/>
      <c r="AU462" s="33"/>
      <c r="AV462" s="33"/>
      <c r="AW462" s="33"/>
      <c r="AX462" s="33"/>
      <c r="AY462" s="33"/>
      <c r="AZ462" s="33"/>
      <c r="BA462" s="33"/>
    </row>
    <row r="463" spans="1:53" ht="23.25" customHeight="1" x14ac:dyDescent="0.25">
      <c r="A463" s="33"/>
      <c r="B463" s="33"/>
      <c r="C463" s="33"/>
      <c r="D463" s="33"/>
      <c r="E463" s="33"/>
      <c r="F463" s="34"/>
      <c r="G463" s="33"/>
      <c r="H463" s="33"/>
      <c r="I463" s="33"/>
      <c r="J463" s="33"/>
      <c r="K463" s="33"/>
      <c r="L463" s="33"/>
      <c r="M463" s="33"/>
      <c r="N463" s="33"/>
      <c r="O463" s="33"/>
      <c r="P463" s="33"/>
      <c r="Q463" s="33"/>
      <c r="R463" s="33"/>
      <c r="S463" s="33"/>
      <c r="T463" s="33"/>
      <c r="U463" s="33"/>
      <c r="V463" s="33"/>
      <c r="W463" s="33"/>
      <c r="X463" s="33"/>
      <c r="Y463" s="33"/>
      <c r="Z463" s="33"/>
      <c r="AA463" s="33"/>
      <c r="AB463" s="33"/>
      <c r="AC463" s="35"/>
      <c r="AD463" s="33"/>
      <c r="AE463" s="33"/>
      <c r="AF463" s="33"/>
      <c r="AG463" s="69"/>
      <c r="AH463" s="69"/>
      <c r="AI463" s="33"/>
      <c r="AJ463" s="33"/>
      <c r="AK463" s="33"/>
      <c r="AL463" s="33"/>
      <c r="AM463" s="33"/>
      <c r="AN463" s="33"/>
      <c r="AO463" s="33"/>
      <c r="AP463" s="33"/>
      <c r="AQ463" s="33"/>
      <c r="AR463" s="33"/>
      <c r="AS463" s="33"/>
      <c r="AT463" s="33"/>
      <c r="AU463" s="33"/>
      <c r="AV463" s="33"/>
      <c r="AW463" s="33"/>
      <c r="AX463" s="33"/>
      <c r="AY463" s="33"/>
      <c r="AZ463" s="33"/>
      <c r="BA463" s="33"/>
    </row>
    <row r="464" spans="1:53" ht="23.25" customHeight="1" x14ac:dyDescent="0.25">
      <c r="A464" s="33"/>
      <c r="B464" s="33"/>
      <c r="C464" s="33"/>
      <c r="D464" s="33"/>
      <c r="E464" s="33"/>
      <c r="F464" s="34"/>
      <c r="G464" s="33"/>
      <c r="H464" s="33"/>
      <c r="I464" s="33"/>
      <c r="J464" s="33"/>
      <c r="K464" s="33"/>
      <c r="L464" s="33"/>
      <c r="M464" s="33"/>
      <c r="N464" s="33"/>
      <c r="O464" s="33"/>
      <c r="P464" s="33"/>
      <c r="Q464" s="33"/>
      <c r="R464" s="33"/>
      <c r="S464" s="33"/>
      <c r="T464" s="33"/>
      <c r="U464" s="33"/>
      <c r="V464" s="33"/>
      <c r="W464" s="33"/>
      <c r="X464" s="33"/>
      <c r="Y464" s="33"/>
      <c r="Z464" s="33"/>
      <c r="AA464" s="33"/>
      <c r="AB464" s="33"/>
      <c r="AC464" s="35"/>
      <c r="AD464" s="33"/>
      <c r="AE464" s="33"/>
      <c r="AF464" s="33"/>
      <c r="AG464" s="69"/>
      <c r="AH464" s="69"/>
      <c r="AI464" s="33"/>
      <c r="AJ464" s="33"/>
      <c r="AK464" s="33"/>
      <c r="AL464" s="33"/>
      <c r="AM464" s="33"/>
      <c r="AN464" s="33"/>
      <c r="AO464" s="33"/>
      <c r="AP464" s="33"/>
      <c r="AQ464" s="33"/>
      <c r="AR464" s="33"/>
      <c r="AS464" s="33"/>
      <c r="AT464" s="33"/>
      <c r="AU464" s="33"/>
      <c r="AV464" s="33"/>
      <c r="AW464" s="33"/>
      <c r="AX464" s="33"/>
      <c r="AY464" s="33"/>
      <c r="AZ464" s="33"/>
      <c r="BA464" s="33"/>
    </row>
    <row r="465" spans="1:53" ht="23.25" customHeight="1" x14ac:dyDescent="0.25">
      <c r="A465" s="33"/>
      <c r="B465" s="33"/>
      <c r="C465" s="33"/>
      <c r="D465" s="33"/>
      <c r="E465" s="33"/>
      <c r="F465" s="34"/>
      <c r="G465" s="33"/>
      <c r="H465" s="33"/>
      <c r="I465" s="33"/>
      <c r="J465" s="33"/>
      <c r="K465" s="33"/>
      <c r="L465" s="33"/>
      <c r="M465" s="33"/>
      <c r="N465" s="33"/>
      <c r="O465" s="33"/>
      <c r="P465" s="33"/>
      <c r="Q465" s="33"/>
      <c r="R465" s="33"/>
      <c r="S465" s="33"/>
      <c r="T465" s="33"/>
      <c r="U465" s="33"/>
      <c r="V465" s="33"/>
      <c r="W465" s="33"/>
      <c r="X465" s="33"/>
      <c r="Y465" s="33"/>
      <c r="Z465" s="33"/>
      <c r="AA465" s="33"/>
      <c r="AB465" s="33"/>
      <c r="AC465" s="35"/>
      <c r="AD465" s="33"/>
      <c r="AE465" s="33"/>
      <c r="AF465" s="33"/>
      <c r="AG465" s="69"/>
      <c r="AH465" s="69"/>
      <c r="AI465" s="33"/>
      <c r="AJ465" s="33"/>
      <c r="AK465" s="33"/>
      <c r="AL465" s="33"/>
      <c r="AM465" s="33"/>
      <c r="AN465" s="33"/>
      <c r="AO465" s="33"/>
      <c r="AP465" s="33"/>
      <c r="AQ465" s="33"/>
      <c r="AR465" s="33"/>
      <c r="AS465" s="33"/>
      <c r="AT465" s="33"/>
      <c r="AU465" s="33"/>
      <c r="AV465" s="33"/>
      <c r="AW465" s="33"/>
      <c r="AX465" s="33"/>
      <c r="AY465" s="33"/>
      <c r="AZ465" s="33"/>
      <c r="BA465" s="33"/>
    </row>
    <row r="466" spans="1:53" ht="23.25" customHeight="1" x14ac:dyDescent="0.25">
      <c r="A466" s="33"/>
      <c r="B466" s="33"/>
      <c r="C466" s="33"/>
      <c r="D466" s="33"/>
      <c r="E466" s="33"/>
      <c r="F466" s="34"/>
      <c r="G466" s="33"/>
      <c r="H466" s="33"/>
      <c r="I466" s="33"/>
      <c r="J466" s="33"/>
      <c r="K466" s="33"/>
      <c r="L466" s="33"/>
      <c r="M466" s="33"/>
      <c r="N466" s="33"/>
      <c r="O466" s="33"/>
      <c r="P466" s="33"/>
      <c r="Q466" s="33"/>
      <c r="R466" s="33"/>
      <c r="S466" s="33"/>
      <c r="T466" s="33"/>
      <c r="U466" s="33"/>
      <c r="V466" s="33"/>
      <c r="W466" s="33"/>
      <c r="X466" s="33"/>
      <c r="Y466" s="33"/>
      <c r="Z466" s="33"/>
      <c r="AA466" s="33"/>
      <c r="AB466" s="33"/>
      <c r="AC466" s="35"/>
      <c r="AD466" s="33"/>
      <c r="AE466" s="33"/>
      <c r="AF466" s="33"/>
      <c r="AG466" s="69"/>
      <c r="AH466" s="69"/>
      <c r="AI466" s="33"/>
      <c r="AJ466" s="33"/>
      <c r="AK466" s="33"/>
      <c r="AL466" s="33"/>
      <c r="AM466" s="33"/>
      <c r="AN466" s="33"/>
      <c r="AO466" s="33"/>
      <c r="AP466" s="33"/>
      <c r="AQ466" s="33"/>
      <c r="AR466" s="33"/>
      <c r="AS466" s="33"/>
      <c r="AT466" s="33"/>
      <c r="AU466" s="33"/>
      <c r="AV466" s="33"/>
      <c r="AW466" s="33"/>
      <c r="AX466" s="33"/>
      <c r="AY466" s="33"/>
      <c r="AZ466" s="33"/>
      <c r="BA466" s="33"/>
    </row>
    <row r="467" spans="1:53" ht="23.25" customHeight="1" x14ac:dyDescent="0.25">
      <c r="A467" s="33"/>
      <c r="B467" s="33"/>
      <c r="C467" s="33"/>
      <c r="D467" s="33"/>
      <c r="E467" s="33"/>
      <c r="F467" s="34"/>
      <c r="G467" s="33"/>
      <c r="H467" s="33"/>
      <c r="I467" s="33"/>
      <c r="J467" s="33"/>
      <c r="K467" s="33"/>
      <c r="L467" s="33"/>
      <c r="M467" s="33"/>
      <c r="N467" s="33"/>
      <c r="O467" s="33"/>
      <c r="P467" s="33"/>
      <c r="Q467" s="33"/>
      <c r="R467" s="33"/>
      <c r="S467" s="33"/>
      <c r="T467" s="33"/>
      <c r="U467" s="33"/>
      <c r="V467" s="33"/>
      <c r="W467" s="33"/>
      <c r="X467" s="33"/>
      <c r="Y467" s="33"/>
      <c r="Z467" s="33"/>
      <c r="AA467" s="33"/>
      <c r="AB467" s="33"/>
      <c r="AC467" s="35"/>
      <c r="AD467" s="33"/>
      <c r="AE467" s="33"/>
      <c r="AF467" s="33"/>
      <c r="AG467" s="69"/>
      <c r="AH467" s="69"/>
      <c r="AI467" s="33"/>
      <c r="AJ467" s="33"/>
      <c r="AK467" s="33"/>
      <c r="AL467" s="33"/>
      <c r="AM467" s="33"/>
      <c r="AN467" s="33"/>
      <c r="AO467" s="33"/>
      <c r="AP467" s="33"/>
      <c r="AQ467" s="33"/>
      <c r="AR467" s="33"/>
      <c r="AS467" s="33"/>
      <c r="AT467" s="33"/>
      <c r="AU467" s="33"/>
      <c r="AV467" s="33"/>
      <c r="AW467" s="33"/>
      <c r="AX467" s="33"/>
      <c r="AY467" s="33"/>
      <c r="AZ467" s="33"/>
      <c r="BA467" s="33"/>
    </row>
    <row r="468" spans="1:53" ht="23.25" customHeight="1" x14ac:dyDescent="0.25">
      <c r="A468" s="33"/>
      <c r="B468" s="33"/>
      <c r="C468" s="33"/>
      <c r="D468" s="33"/>
      <c r="E468" s="33"/>
      <c r="F468" s="34"/>
      <c r="G468" s="33"/>
      <c r="H468" s="33"/>
      <c r="I468" s="33"/>
      <c r="J468" s="33"/>
      <c r="K468" s="33"/>
      <c r="L468" s="33"/>
      <c r="M468" s="33"/>
      <c r="N468" s="33"/>
      <c r="O468" s="33"/>
      <c r="P468" s="33"/>
      <c r="Q468" s="33"/>
      <c r="R468" s="33"/>
      <c r="S468" s="33"/>
      <c r="T468" s="33"/>
      <c r="U468" s="33"/>
      <c r="V468" s="33"/>
      <c r="W468" s="33"/>
      <c r="X468" s="33"/>
      <c r="Y468" s="33"/>
      <c r="Z468" s="33"/>
      <c r="AA468" s="33"/>
      <c r="AB468" s="33"/>
      <c r="AC468" s="35"/>
      <c r="AD468" s="33"/>
      <c r="AE468" s="33"/>
      <c r="AF468" s="33"/>
      <c r="AG468" s="69"/>
      <c r="AH468" s="69"/>
      <c r="AI468" s="33"/>
      <c r="AJ468" s="33"/>
      <c r="AK468" s="33"/>
      <c r="AL468" s="33"/>
      <c r="AM468" s="33"/>
      <c r="AN468" s="33"/>
      <c r="AO468" s="33"/>
      <c r="AP468" s="33"/>
      <c r="AQ468" s="33"/>
      <c r="AR468" s="33"/>
      <c r="AS468" s="33"/>
      <c r="AT468" s="33"/>
      <c r="AU468" s="33"/>
      <c r="AV468" s="33"/>
      <c r="AW468" s="33"/>
      <c r="AX468" s="33"/>
      <c r="AY468" s="33"/>
      <c r="AZ468" s="33"/>
      <c r="BA468" s="33"/>
    </row>
    <row r="469" spans="1:53" ht="23.25" customHeight="1" x14ac:dyDescent="0.25">
      <c r="A469" s="33"/>
      <c r="B469" s="33"/>
      <c r="C469" s="33"/>
      <c r="D469" s="33"/>
      <c r="E469" s="33"/>
      <c r="F469" s="34"/>
      <c r="G469" s="33"/>
      <c r="H469" s="33"/>
      <c r="I469" s="33"/>
      <c r="J469" s="33"/>
      <c r="K469" s="33"/>
      <c r="L469" s="33"/>
      <c r="M469" s="33"/>
      <c r="N469" s="33"/>
      <c r="O469" s="33"/>
      <c r="P469" s="33"/>
      <c r="Q469" s="33"/>
      <c r="R469" s="33"/>
      <c r="S469" s="33"/>
      <c r="T469" s="33"/>
      <c r="U469" s="33"/>
      <c r="V469" s="33"/>
      <c r="W469" s="33"/>
      <c r="X469" s="33"/>
      <c r="Y469" s="33"/>
      <c r="Z469" s="33"/>
      <c r="AA469" s="33"/>
      <c r="AB469" s="33"/>
      <c r="AC469" s="35"/>
      <c r="AD469" s="33"/>
      <c r="AE469" s="33"/>
      <c r="AF469" s="33"/>
      <c r="AG469" s="69"/>
      <c r="AH469" s="69"/>
      <c r="AI469" s="33"/>
      <c r="AJ469" s="33"/>
      <c r="AK469" s="33"/>
      <c r="AL469" s="33"/>
      <c r="AM469" s="33"/>
      <c r="AN469" s="33"/>
      <c r="AO469" s="33"/>
      <c r="AP469" s="33"/>
      <c r="AQ469" s="33"/>
      <c r="AR469" s="33"/>
      <c r="AS469" s="33"/>
      <c r="AT469" s="33"/>
      <c r="AU469" s="33"/>
      <c r="AV469" s="33"/>
      <c r="AW469" s="33"/>
      <c r="AX469" s="33"/>
      <c r="AY469" s="33"/>
      <c r="AZ469" s="33"/>
      <c r="BA469" s="33"/>
    </row>
    <row r="470" spans="1:53" ht="23.25" customHeight="1" x14ac:dyDescent="0.25">
      <c r="A470" s="33"/>
      <c r="B470" s="33"/>
      <c r="C470" s="33"/>
      <c r="D470" s="33"/>
      <c r="E470" s="33"/>
      <c r="F470" s="34"/>
      <c r="G470" s="33"/>
      <c r="H470" s="33"/>
      <c r="I470" s="33"/>
      <c r="J470" s="33"/>
      <c r="K470" s="33"/>
      <c r="L470" s="33"/>
      <c r="M470" s="33"/>
      <c r="N470" s="33"/>
      <c r="O470" s="33"/>
      <c r="P470" s="33"/>
      <c r="Q470" s="33"/>
      <c r="R470" s="33"/>
      <c r="S470" s="33"/>
      <c r="T470" s="33"/>
      <c r="U470" s="33"/>
      <c r="V470" s="33"/>
      <c r="W470" s="33"/>
      <c r="X470" s="33"/>
      <c r="Y470" s="33"/>
      <c r="Z470" s="33"/>
      <c r="AA470" s="33"/>
      <c r="AB470" s="33"/>
      <c r="AC470" s="35"/>
      <c r="AD470" s="33"/>
      <c r="AE470" s="33"/>
      <c r="AF470" s="33"/>
      <c r="AG470" s="69"/>
      <c r="AH470" s="69"/>
      <c r="AI470" s="33"/>
      <c r="AJ470" s="33"/>
      <c r="AK470" s="33"/>
      <c r="AL470" s="33"/>
      <c r="AM470" s="33"/>
      <c r="AN470" s="33"/>
      <c r="AO470" s="33"/>
      <c r="AP470" s="33"/>
      <c r="AQ470" s="33"/>
      <c r="AR470" s="33"/>
      <c r="AS470" s="33"/>
      <c r="AT470" s="33"/>
      <c r="AU470" s="33"/>
      <c r="AV470" s="33"/>
      <c r="AW470" s="33"/>
      <c r="AX470" s="33"/>
      <c r="AY470" s="33"/>
      <c r="AZ470" s="33"/>
      <c r="BA470" s="33"/>
    </row>
    <row r="471" spans="1:53" ht="23.25" customHeight="1" x14ac:dyDescent="0.25">
      <c r="A471" s="33"/>
      <c r="B471" s="33"/>
      <c r="C471" s="33"/>
      <c r="D471" s="33"/>
      <c r="E471" s="33"/>
      <c r="F471" s="34"/>
      <c r="G471" s="33"/>
      <c r="H471" s="33"/>
      <c r="I471" s="33"/>
      <c r="J471" s="33"/>
      <c r="K471" s="33"/>
      <c r="L471" s="33"/>
      <c r="M471" s="33"/>
      <c r="N471" s="33"/>
      <c r="O471" s="33"/>
      <c r="P471" s="33"/>
      <c r="Q471" s="33"/>
      <c r="R471" s="33"/>
      <c r="S471" s="33"/>
      <c r="T471" s="33"/>
      <c r="U471" s="33"/>
      <c r="V471" s="33"/>
      <c r="W471" s="33"/>
      <c r="X471" s="33"/>
      <c r="Y471" s="33"/>
      <c r="Z471" s="33"/>
      <c r="AA471" s="33"/>
      <c r="AB471" s="33"/>
      <c r="AC471" s="35"/>
      <c r="AD471" s="33"/>
      <c r="AE471" s="33"/>
      <c r="AF471" s="33"/>
      <c r="AG471" s="69"/>
      <c r="AH471" s="69"/>
      <c r="AI471" s="33"/>
      <c r="AJ471" s="33"/>
      <c r="AK471" s="33"/>
      <c r="AL471" s="33"/>
      <c r="AM471" s="33"/>
      <c r="AN471" s="33"/>
      <c r="AO471" s="33"/>
      <c r="AP471" s="33"/>
      <c r="AQ471" s="33"/>
      <c r="AR471" s="33"/>
      <c r="AS471" s="33"/>
      <c r="AT471" s="33"/>
      <c r="AU471" s="33"/>
      <c r="AV471" s="33"/>
      <c r="AW471" s="33"/>
      <c r="AX471" s="33"/>
      <c r="AY471" s="33"/>
      <c r="AZ471" s="33"/>
      <c r="BA471" s="33"/>
    </row>
    <row r="472" spans="1:53" ht="23.25" customHeight="1" x14ac:dyDescent="0.25">
      <c r="A472" s="33"/>
      <c r="B472" s="33"/>
      <c r="C472" s="33"/>
      <c r="D472" s="33"/>
      <c r="E472" s="33"/>
      <c r="F472" s="34"/>
      <c r="G472" s="33"/>
      <c r="H472" s="33"/>
      <c r="I472" s="33"/>
      <c r="J472" s="33"/>
      <c r="K472" s="33"/>
      <c r="L472" s="33"/>
      <c r="M472" s="33"/>
      <c r="N472" s="33"/>
      <c r="O472" s="33"/>
      <c r="P472" s="33"/>
      <c r="Q472" s="33"/>
      <c r="R472" s="33"/>
      <c r="S472" s="33"/>
      <c r="T472" s="33"/>
      <c r="U472" s="33"/>
      <c r="V472" s="33"/>
      <c r="W472" s="33"/>
      <c r="X472" s="33"/>
      <c r="Y472" s="33"/>
      <c r="Z472" s="33"/>
      <c r="AA472" s="33"/>
      <c r="AB472" s="33"/>
      <c r="AC472" s="35"/>
      <c r="AD472" s="33"/>
      <c r="AE472" s="33"/>
      <c r="AF472" s="33"/>
      <c r="AG472" s="69"/>
      <c r="AH472" s="69"/>
      <c r="AI472" s="33"/>
      <c r="AJ472" s="33"/>
      <c r="AK472" s="33"/>
      <c r="AL472" s="33"/>
      <c r="AM472" s="33"/>
      <c r="AN472" s="33"/>
      <c r="AO472" s="33"/>
      <c r="AP472" s="33"/>
      <c r="AQ472" s="33"/>
      <c r="AR472" s="33"/>
      <c r="AS472" s="33"/>
      <c r="AT472" s="33"/>
      <c r="AU472" s="33"/>
      <c r="AV472" s="33"/>
      <c r="AW472" s="33"/>
      <c r="AX472" s="33"/>
      <c r="AY472" s="33"/>
      <c r="AZ472" s="33"/>
      <c r="BA472" s="33"/>
    </row>
    <row r="473" spans="1:53" ht="23.25" customHeight="1" x14ac:dyDescent="0.25">
      <c r="A473" s="33"/>
      <c r="B473" s="33"/>
      <c r="C473" s="33"/>
      <c r="D473" s="33"/>
      <c r="E473" s="33"/>
      <c r="F473" s="34"/>
      <c r="G473" s="33"/>
      <c r="H473" s="33"/>
      <c r="I473" s="33"/>
      <c r="J473" s="33"/>
      <c r="K473" s="33"/>
      <c r="L473" s="33"/>
      <c r="M473" s="33"/>
      <c r="N473" s="33"/>
      <c r="O473" s="33"/>
      <c r="P473" s="33"/>
      <c r="Q473" s="33"/>
      <c r="R473" s="33"/>
      <c r="S473" s="33"/>
      <c r="T473" s="33"/>
      <c r="U473" s="33"/>
      <c r="V473" s="33"/>
      <c r="W473" s="33"/>
      <c r="X473" s="33"/>
      <c r="Y473" s="33"/>
      <c r="Z473" s="33"/>
      <c r="AA473" s="33"/>
      <c r="AB473" s="33"/>
      <c r="AC473" s="35"/>
      <c r="AD473" s="33"/>
      <c r="AE473" s="33"/>
      <c r="AF473" s="33"/>
      <c r="AG473" s="69"/>
      <c r="AH473" s="69"/>
      <c r="AI473" s="33"/>
      <c r="AJ473" s="33"/>
      <c r="AK473" s="33"/>
      <c r="AL473" s="33"/>
      <c r="AM473" s="33"/>
      <c r="AN473" s="33"/>
      <c r="AO473" s="33"/>
      <c r="AP473" s="33"/>
      <c r="AQ473" s="33"/>
      <c r="AR473" s="33"/>
      <c r="AS473" s="33"/>
      <c r="AT473" s="33"/>
      <c r="AU473" s="33"/>
      <c r="AV473" s="33"/>
      <c r="AW473" s="33"/>
      <c r="AX473" s="33"/>
      <c r="AY473" s="33"/>
      <c r="AZ473" s="33"/>
      <c r="BA473" s="33"/>
    </row>
    <row r="474" spans="1:53" ht="23.25" customHeight="1" x14ac:dyDescent="0.25">
      <c r="A474" s="33"/>
      <c r="B474" s="33"/>
      <c r="C474" s="33"/>
      <c r="D474" s="33"/>
      <c r="E474" s="33"/>
      <c r="F474" s="34"/>
      <c r="G474" s="33"/>
      <c r="H474" s="33"/>
      <c r="I474" s="33"/>
      <c r="J474" s="33"/>
      <c r="K474" s="33"/>
      <c r="L474" s="33"/>
      <c r="M474" s="33"/>
      <c r="N474" s="33"/>
      <c r="O474" s="33"/>
      <c r="P474" s="33"/>
      <c r="Q474" s="33"/>
      <c r="R474" s="33"/>
      <c r="S474" s="33"/>
      <c r="T474" s="33"/>
      <c r="U474" s="33"/>
      <c r="V474" s="33"/>
      <c r="W474" s="33"/>
      <c r="X474" s="33"/>
      <c r="Y474" s="33"/>
      <c r="Z474" s="33"/>
      <c r="AA474" s="33"/>
      <c r="AB474" s="33"/>
      <c r="AC474" s="35"/>
      <c r="AD474" s="33"/>
      <c r="AE474" s="33"/>
      <c r="AF474" s="33"/>
      <c r="AG474" s="69"/>
      <c r="AH474" s="69"/>
      <c r="AI474" s="33"/>
      <c r="AJ474" s="33"/>
      <c r="AK474" s="33"/>
      <c r="AL474" s="33"/>
      <c r="AM474" s="33"/>
      <c r="AN474" s="33"/>
      <c r="AO474" s="33"/>
      <c r="AP474" s="33"/>
      <c r="AQ474" s="33"/>
      <c r="AR474" s="33"/>
      <c r="AS474" s="33"/>
      <c r="AT474" s="33"/>
      <c r="AU474" s="33"/>
      <c r="AV474" s="33"/>
      <c r="AW474" s="33"/>
      <c r="AX474" s="33"/>
      <c r="AY474" s="33"/>
      <c r="AZ474" s="33"/>
      <c r="BA474" s="33"/>
    </row>
    <row r="475" spans="1:53" ht="23.25" customHeight="1" x14ac:dyDescent="0.25">
      <c r="A475" s="33"/>
      <c r="B475" s="33"/>
      <c r="C475" s="33"/>
      <c r="D475" s="33"/>
      <c r="E475" s="33"/>
      <c r="F475" s="34"/>
      <c r="G475" s="33"/>
      <c r="H475" s="33"/>
      <c r="I475" s="33"/>
      <c r="J475" s="33"/>
      <c r="K475" s="33"/>
      <c r="L475" s="33"/>
      <c r="M475" s="33"/>
      <c r="N475" s="33"/>
      <c r="O475" s="33"/>
      <c r="P475" s="33"/>
      <c r="Q475" s="33"/>
      <c r="R475" s="33"/>
      <c r="S475" s="33"/>
      <c r="T475" s="33"/>
      <c r="U475" s="33"/>
      <c r="V475" s="33"/>
      <c r="W475" s="33"/>
      <c r="X475" s="33"/>
      <c r="Y475" s="33"/>
      <c r="Z475" s="33"/>
      <c r="AA475" s="33"/>
      <c r="AB475" s="33"/>
      <c r="AC475" s="35"/>
      <c r="AD475" s="33"/>
      <c r="AE475" s="33"/>
      <c r="AF475" s="33"/>
      <c r="AG475" s="69"/>
      <c r="AH475" s="69"/>
      <c r="AI475" s="33"/>
      <c r="AJ475" s="33"/>
      <c r="AK475" s="33"/>
      <c r="AL475" s="33"/>
      <c r="AM475" s="33"/>
      <c r="AN475" s="33"/>
      <c r="AO475" s="33"/>
      <c r="AP475" s="33"/>
      <c r="AQ475" s="33"/>
      <c r="AR475" s="33"/>
      <c r="AS475" s="33"/>
      <c r="AT475" s="33"/>
      <c r="AU475" s="33"/>
      <c r="AV475" s="33"/>
      <c r="AW475" s="33"/>
      <c r="AX475" s="33"/>
      <c r="AY475" s="33"/>
      <c r="AZ475" s="33"/>
      <c r="BA475" s="33"/>
    </row>
    <row r="476" spans="1:53" ht="23.25" customHeight="1" x14ac:dyDescent="0.25">
      <c r="A476" s="33"/>
      <c r="B476" s="33"/>
      <c r="C476" s="33"/>
      <c r="D476" s="33"/>
      <c r="E476" s="33"/>
      <c r="F476" s="34"/>
      <c r="G476" s="33"/>
      <c r="H476" s="33"/>
      <c r="I476" s="33"/>
      <c r="J476" s="33"/>
      <c r="K476" s="33"/>
      <c r="L476" s="33"/>
      <c r="M476" s="33"/>
      <c r="N476" s="33"/>
      <c r="O476" s="33"/>
      <c r="P476" s="33"/>
      <c r="Q476" s="33"/>
      <c r="R476" s="33"/>
      <c r="S476" s="33"/>
      <c r="T476" s="33"/>
      <c r="U476" s="33"/>
      <c r="V476" s="33"/>
      <c r="W476" s="33"/>
      <c r="X476" s="33"/>
      <c r="Y476" s="33"/>
      <c r="Z476" s="33"/>
      <c r="AA476" s="33"/>
      <c r="AB476" s="33"/>
      <c r="AC476" s="35"/>
      <c r="AD476" s="33"/>
      <c r="AE476" s="33"/>
      <c r="AF476" s="33"/>
      <c r="AG476" s="69"/>
      <c r="AH476" s="69"/>
      <c r="AI476" s="33"/>
      <c r="AJ476" s="33"/>
      <c r="AK476" s="33"/>
      <c r="AL476" s="33"/>
      <c r="AM476" s="33"/>
      <c r="AN476" s="33"/>
      <c r="AO476" s="33"/>
      <c r="AP476" s="33"/>
      <c r="AQ476" s="33"/>
      <c r="AR476" s="33"/>
      <c r="AS476" s="33"/>
      <c r="AT476" s="33"/>
      <c r="AU476" s="33"/>
      <c r="AV476" s="33"/>
      <c r="AW476" s="33"/>
      <c r="AX476" s="33"/>
      <c r="AY476" s="33"/>
      <c r="AZ476" s="33"/>
      <c r="BA476" s="33"/>
    </row>
    <row r="477" spans="1:53" ht="23.25" customHeight="1" x14ac:dyDescent="0.25">
      <c r="A477" s="33"/>
      <c r="B477" s="33"/>
      <c r="C477" s="33"/>
      <c r="D477" s="33"/>
      <c r="E477" s="33"/>
      <c r="F477" s="34"/>
      <c r="G477" s="33"/>
      <c r="H477" s="33"/>
      <c r="I477" s="33"/>
      <c r="J477" s="33"/>
      <c r="K477" s="33"/>
      <c r="L477" s="33"/>
      <c r="M477" s="33"/>
      <c r="N477" s="33"/>
      <c r="O477" s="33"/>
      <c r="P477" s="33"/>
      <c r="Q477" s="33"/>
      <c r="R477" s="33"/>
      <c r="S477" s="33"/>
      <c r="T477" s="33"/>
      <c r="U477" s="33"/>
      <c r="V477" s="33"/>
      <c r="W477" s="33"/>
      <c r="X477" s="33"/>
      <c r="Y477" s="33"/>
      <c r="Z477" s="33"/>
      <c r="AA477" s="33"/>
      <c r="AB477" s="33"/>
      <c r="AC477" s="35"/>
      <c r="AD477" s="33"/>
      <c r="AE477" s="33"/>
      <c r="AF477" s="33"/>
      <c r="AG477" s="69"/>
      <c r="AH477" s="69"/>
      <c r="AI477" s="33"/>
      <c r="AJ477" s="33"/>
      <c r="AK477" s="33"/>
      <c r="AL477" s="33"/>
      <c r="AM477" s="33"/>
      <c r="AN477" s="33"/>
      <c r="AO477" s="33"/>
      <c r="AP477" s="33"/>
      <c r="AQ477" s="33"/>
      <c r="AR477" s="33"/>
      <c r="AS477" s="33"/>
      <c r="AT477" s="33"/>
      <c r="AU477" s="33"/>
      <c r="AV477" s="33"/>
      <c r="AW477" s="33"/>
      <c r="AX477" s="33"/>
      <c r="AY477" s="33"/>
      <c r="AZ477" s="33"/>
      <c r="BA477" s="33"/>
    </row>
    <row r="478" spans="1:53" ht="23.25" customHeight="1" x14ac:dyDescent="0.25">
      <c r="A478" s="33"/>
      <c r="B478" s="33"/>
      <c r="C478" s="33"/>
      <c r="D478" s="33"/>
      <c r="E478" s="33"/>
      <c r="F478" s="34"/>
      <c r="G478" s="33"/>
      <c r="H478" s="33"/>
      <c r="I478" s="33"/>
      <c r="J478" s="33"/>
      <c r="K478" s="33"/>
      <c r="L478" s="33"/>
      <c r="M478" s="33"/>
      <c r="N478" s="33"/>
      <c r="O478" s="33"/>
      <c r="P478" s="33"/>
      <c r="Q478" s="33"/>
      <c r="R478" s="33"/>
      <c r="S478" s="33"/>
      <c r="T478" s="33"/>
      <c r="U478" s="33"/>
      <c r="V478" s="33"/>
      <c r="W478" s="33"/>
      <c r="X478" s="33"/>
      <c r="Y478" s="33"/>
      <c r="Z478" s="33"/>
      <c r="AA478" s="33"/>
      <c r="AB478" s="33"/>
      <c r="AC478" s="35"/>
      <c r="AD478" s="33"/>
      <c r="AE478" s="33"/>
      <c r="AF478" s="33"/>
      <c r="AG478" s="69"/>
      <c r="AH478" s="69"/>
      <c r="AI478" s="33"/>
      <c r="AJ478" s="33"/>
      <c r="AK478" s="33"/>
      <c r="AL478" s="33"/>
      <c r="AM478" s="33"/>
      <c r="AN478" s="33"/>
      <c r="AO478" s="33"/>
      <c r="AP478" s="33"/>
      <c r="AQ478" s="33"/>
      <c r="AR478" s="33"/>
      <c r="AS478" s="33"/>
      <c r="AT478" s="33"/>
      <c r="AU478" s="33"/>
      <c r="AV478" s="33"/>
      <c r="AW478" s="33"/>
      <c r="AX478" s="33"/>
      <c r="AY478" s="33"/>
      <c r="AZ478" s="33"/>
      <c r="BA478" s="33"/>
    </row>
    <row r="479" spans="1:53" ht="23.25" customHeight="1" x14ac:dyDescent="0.25">
      <c r="A479" s="33"/>
      <c r="B479" s="33"/>
      <c r="C479" s="33"/>
      <c r="D479" s="33"/>
      <c r="E479" s="33"/>
      <c r="F479" s="34"/>
      <c r="G479" s="33"/>
      <c r="H479" s="33"/>
      <c r="I479" s="33"/>
      <c r="J479" s="33"/>
      <c r="K479" s="33"/>
      <c r="L479" s="33"/>
      <c r="M479" s="33"/>
      <c r="N479" s="33"/>
      <c r="O479" s="33"/>
      <c r="P479" s="33"/>
      <c r="Q479" s="33"/>
      <c r="R479" s="33"/>
      <c r="S479" s="33"/>
      <c r="T479" s="33"/>
      <c r="U479" s="33"/>
      <c r="V479" s="33"/>
      <c r="W479" s="33"/>
      <c r="X479" s="33"/>
      <c r="Y479" s="33"/>
      <c r="Z479" s="33"/>
      <c r="AA479" s="33"/>
      <c r="AB479" s="33"/>
      <c r="AC479" s="35"/>
      <c r="AD479" s="33"/>
      <c r="AE479" s="33"/>
      <c r="AF479" s="33"/>
      <c r="AG479" s="69"/>
      <c r="AH479" s="69"/>
      <c r="AI479" s="33"/>
      <c r="AJ479" s="33"/>
      <c r="AK479" s="33"/>
      <c r="AL479" s="33"/>
      <c r="AM479" s="33"/>
      <c r="AN479" s="33"/>
      <c r="AO479" s="33"/>
      <c r="AP479" s="33"/>
      <c r="AQ479" s="33"/>
      <c r="AR479" s="33"/>
      <c r="AS479" s="33"/>
      <c r="AT479" s="33"/>
      <c r="AU479" s="33"/>
      <c r="AV479" s="33"/>
      <c r="AW479" s="33"/>
      <c r="AX479" s="33"/>
      <c r="AY479" s="33"/>
      <c r="AZ479" s="33"/>
      <c r="BA479" s="33"/>
    </row>
    <row r="480" spans="1:53" ht="23.25" customHeight="1" x14ac:dyDescent="0.25">
      <c r="A480" s="33"/>
      <c r="B480" s="33"/>
      <c r="C480" s="33"/>
      <c r="D480" s="33"/>
      <c r="E480" s="33"/>
      <c r="F480" s="34"/>
      <c r="G480" s="33"/>
      <c r="H480" s="33"/>
      <c r="I480" s="33"/>
      <c r="J480" s="33"/>
      <c r="K480" s="33"/>
      <c r="L480" s="33"/>
      <c r="M480" s="33"/>
      <c r="N480" s="33"/>
      <c r="O480" s="33"/>
      <c r="P480" s="33"/>
      <c r="Q480" s="33"/>
      <c r="R480" s="33"/>
      <c r="S480" s="33"/>
      <c r="T480" s="33"/>
      <c r="U480" s="33"/>
      <c r="V480" s="33"/>
      <c r="W480" s="33"/>
      <c r="X480" s="33"/>
      <c r="Y480" s="33"/>
      <c r="Z480" s="33"/>
      <c r="AA480" s="33"/>
      <c r="AB480" s="33"/>
      <c r="AC480" s="35"/>
      <c r="AD480" s="33"/>
      <c r="AE480" s="33"/>
      <c r="AF480" s="33"/>
      <c r="AG480" s="69"/>
      <c r="AH480" s="69"/>
      <c r="AI480" s="33"/>
      <c r="AJ480" s="33"/>
      <c r="AK480" s="33"/>
      <c r="AL480" s="33"/>
      <c r="AM480" s="33"/>
      <c r="AN480" s="33"/>
      <c r="AO480" s="33"/>
      <c r="AP480" s="33"/>
      <c r="AQ480" s="33"/>
      <c r="AR480" s="33"/>
      <c r="AS480" s="33"/>
      <c r="AT480" s="33"/>
      <c r="AU480" s="33"/>
      <c r="AV480" s="33"/>
      <c r="AW480" s="33"/>
      <c r="AX480" s="33"/>
      <c r="AY480" s="33"/>
      <c r="AZ480" s="33"/>
      <c r="BA480" s="33"/>
    </row>
    <row r="481" spans="1:53" ht="23.25" customHeight="1" x14ac:dyDescent="0.25">
      <c r="A481" s="33"/>
      <c r="B481" s="33"/>
      <c r="C481" s="33"/>
      <c r="D481" s="33"/>
      <c r="E481" s="33"/>
      <c r="F481" s="34"/>
      <c r="G481" s="33"/>
      <c r="H481" s="33"/>
      <c r="I481" s="33"/>
      <c r="J481" s="33"/>
      <c r="K481" s="33"/>
      <c r="L481" s="33"/>
      <c r="M481" s="33"/>
      <c r="N481" s="33"/>
      <c r="O481" s="33"/>
      <c r="P481" s="33"/>
      <c r="Q481" s="33"/>
      <c r="R481" s="33"/>
      <c r="S481" s="33"/>
      <c r="T481" s="33"/>
      <c r="U481" s="33"/>
      <c r="V481" s="33"/>
      <c r="W481" s="33"/>
      <c r="X481" s="33"/>
      <c r="Y481" s="33"/>
      <c r="Z481" s="33"/>
      <c r="AA481" s="33"/>
      <c r="AB481" s="33"/>
      <c r="AC481" s="35"/>
      <c r="AD481" s="33"/>
      <c r="AE481" s="33"/>
      <c r="AF481" s="33"/>
      <c r="AG481" s="69"/>
      <c r="AH481" s="69"/>
      <c r="AI481" s="33"/>
      <c r="AJ481" s="33"/>
      <c r="AK481" s="33"/>
      <c r="AL481" s="33"/>
      <c r="AM481" s="33"/>
      <c r="AN481" s="33"/>
      <c r="AO481" s="33"/>
      <c r="AP481" s="33"/>
      <c r="AQ481" s="33"/>
      <c r="AR481" s="33"/>
      <c r="AS481" s="33"/>
      <c r="AT481" s="33"/>
      <c r="AU481" s="33"/>
      <c r="AV481" s="33"/>
      <c r="AW481" s="33"/>
      <c r="AX481" s="33"/>
      <c r="AY481" s="33"/>
      <c r="AZ481" s="33"/>
      <c r="BA481" s="33"/>
    </row>
    <row r="482" spans="1:53" ht="23.25" customHeight="1" x14ac:dyDescent="0.25">
      <c r="A482" s="33"/>
      <c r="B482" s="33"/>
      <c r="C482" s="33"/>
      <c r="D482" s="33"/>
      <c r="E482" s="33"/>
      <c r="F482" s="34"/>
      <c r="G482" s="33"/>
      <c r="H482" s="33"/>
      <c r="I482" s="33"/>
      <c r="J482" s="33"/>
      <c r="K482" s="33"/>
      <c r="L482" s="33"/>
      <c r="M482" s="33"/>
      <c r="N482" s="33"/>
      <c r="O482" s="33"/>
      <c r="P482" s="33"/>
      <c r="Q482" s="33"/>
      <c r="R482" s="33"/>
      <c r="S482" s="33"/>
      <c r="T482" s="33"/>
      <c r="U482" s="33"/>
      <c r="V482" s="33"/>
      <c r="W482" s="33"/>
      <c r="X482" s="33"/>
      <c r="Y482" s="33"/>
      <c r="Z482" s="33"/>
      <c r="AA482" s="33"/>
      <c r="AB482" s="33"/>
      <c r="AC482" s="35"/>
      <c r="AD482" s="33"/>
      <c r="AE482" s="33"/>
      <c r="AF482" s="33"/>
      <c r="AG482" s="69"/>
      <c r="AH482" s="69"/>
      <c r="AI482" s="33"/>
      <c r="AJ482" s="33"/>
      <c r="AK482" s="33"/>
      <c r="AL482" s="33"/>
      <c r="AM482" s="33"/>
      <c r="AN482" s="33"/>
      <c r="AO482" s="33"/>
      <c r="AP482" s="33"/>
      <c r="AQ482" s="33"/>
      <c r="AR482" s="33"/>
      <c r="AS482" s="33"/>
      <c r="AT482" s="33"/>
      <c r="AU482" s="33"/>
      <c r="AV482" s="33"/>
      <c r="AW482" s="33"/>
      <c r="AX482" s="33"/>
      <c r="AY482" s="33"/>
      <c r="AZ482" s="33"/>
      <c r="BA482" s="33"/>
    </row>
    <row r="483" spans="1:53" ht="23.25" customHeight="1" x14ac:dyDescent="0.25">
      <c r="A483" s="33"/>
    </row>
    <row r="484" spans="1:53" ht="23.25" customHeight="1" x14ac:dyDescent="0.25">
      <c r="A484" s="33"/>
    </row>
    <row r="485" spans="1:53" ht="23.25" customHeight="1" x14ac:dyDescent="0.25">
      <c r="A485" s="33"/>
    </row>
    <row r="486" spans="1:53" ht="23.25" customHeight="1" x14ac:dyDescent="0.25">
      <c r="A486" s="33"/>
    </row>
    <row r="487" spans="1:53" ht="23.25" customHeight="1" x14ac:dyDescent="0.25">
      <c r="A487" s="33"/>
    </row>
    <row r="488" spans="1:53" ht="23.25" customHeight="1" x14ac:dyDescent="0.25">
      <c r="A488" s="33"/>
    </row>
    <row r="489" spans="1:53" ht="23.25" customHeight="1" x14ac:dyDescent="0.25">
      <c r="A489" s="33"/>
    </row>
    <row r="490" spans="1:53" ht="23.25" customHeight="1" x14ac:dyDescent="0.25">
      <c r="A490" s="33"/>
    </row>
    <row r="491" spans="1:53" ht="23.25" customHeight="1" x14ac:dyDescent="0.25">
      <c r="A491" s="33"/>
    </row>
    <row r="492" spans="1:53" ht="23.25" customHeight="1" x14ac:dyDescent="0.25">
      <c r="A492" s="33"/>
    </row>
    <row r="493" spans="1:53" ht="23.25" customHeight="1" x14ac:dyDescent="0.25">
      <c r="A493" s="33"/>
    </row>
    <row r="494" spans="1:53" ht="23.25" customHeight="1" x14ac:dyDescent="0.25">
      <c r="A494" s="33"/>
    </row>
    <row r="495" spans="1:53" ht="23.25" customHeight="1" x14ac:dyDescent="0.25">
      <c r="A495" s="33"/>
    </row>
    <row r="496" spans="1:53" ht="23.25" customHeight="1" x14ac:dyDescent="0.25">
      <c r="A496" s="33"/>
    </row>
    <row r="497" spans="1:1" ht="23.25" customHeight="1" x14ac:dyDescent="0.25">
      <c r="A497" s="33"/>
    </row>
    <row r="498" spans="1:1" ht="23.25" customHeight="1" x14ac:dyDescent="0.25">
      <c r="A498" s="33"/>
    </row>
    <row r="499" spans="1:1" ht="23.25" customHeight="1" x14ac:dyDescent="0.25">
      <c r="A499" s="33"/>
    </row>
    <row r="500" spans="1:1" ht="23.25" customHeight="1" x14ac:dyDescent="0.25">
      <c r="A500" s="33"/>
    </row>
    <row r="501" spans="1:1" ht="23.25" customHeight="1" x14ac:dyDescent="0.25">
      <c r="A501" s="33"/>
    </row>
    <row r="502" spans="1:1" ht="23.25" customHeight="1" x14ac:dyDescent="0.25">
      <c r="A502" s="33"/>
    </row>
    <row r="503" spans="1:1" ht="23.25" customHeight="1" x14ac:dyDescent="0.25">
      <c r="A503" s="33"/>
    </row>
    <row r="504" spans="1:1" ht="23.25" customHeight="1" x14ac:dyDescent="0.25">
      <c r="A504" s="33"/>
    </row>
    <row r="505" spans="1:1" ht="23.25" customHeight="1" x14ac:dyDescent="0.25">
      <c r="A505" s="33"/>
    </row>
    <row r="506" spans="1:1" ht="23.25" customHeight="1" x14ac:dyDescent="0.25">
      <c r="A506" s="33"/>
    </row>
    <row r="507" spans="1:1" ht="23.25" customHeight="1" x14ac:dyDescent="0.25">
      <c r="A507" s="33"/>
    </row>
    <row r="508" spans="1:1" ht="23.25" customHeight="1" x14ac:dyDescent="0.25">
      <c r="A508" s="33"/>
    </row>
    <row r="509" spans="1:1" ht="23.25" customHeight="1" x14ac:dyDescent="0.25">
      <c r="A509" s="33"/>
    </row>
    <row r="510" spans="1:1" ht="23.25" customHeight="1" x14ac:dyDescent="0.25">
      <c r="A510" s="33"/>
    </row>
    <row r="511" spans="1:1" ht="23.25" customHeight="1" x14ac:dyDescent="0.25">
      <c r="A511" s="33"/>
    </row>
    <row r="512" spans="1:1" ht="23.25" customHeight="1" x14ac:dyDescent="0.25">
      <c r="A512" s="33"/>
    </row>
    <row r="513" spans="1:1" ht="23.25" customHeight="1" x14ac:dyDescent="0.25">
      <c r="A513" s="33"/>
    </row>
    <row r="514" spans="1:1" ht="23.25" customHeight="1" x14ac:dyDescent="0.25">
      <c r="A514" s="33"/>
    </row>
    <row r="515" spans="1:1" ht="23.25" customHeight="1" x14ac:dyDescent="0.25">
      <c r="A515" s="33"/>
    </row>
  </sheetData>
  <sheetProtection password="FD6B" sheet="1" objects="1" scenarios="1"/>
  <autoFilter ref="A1:AD371"/>
  <mergeCells count="2">
    <mergeCell ref="C388:H388"/>
    <mergeCell ref="C387:H387"/>
  </mergeCells>
  <dataValidations count="6">
    <dataValidation type="list" allowBlank="1" showInputMessage="1" showErrorMessage="1" sqref="E380">
      <formula1>IF(D380="1",_1,IF(D380="2",_2,IF(D380="3",_3,IF(D380="4",_4,IF(D380="5",_5,IF(D380="6",_6,IF(D380="7",_7,IF(D380="8",_8,IF(D380="9",_9,IF(D380="10",_10,IF(D380="11",_11,IF(D380="12",_12,IF(D380="13",_13)))))))))))))</formula1>
    </dataValidation>
    <dataValidation type="list" allowBlank="1" showInputMessage="1" showErrorMessage="1" sqref="C380 C385">
      <formula1>Bioregion</formula1>
    </dataValidation>
    <dataValidation type="list" allowBlank="1" showInputMessage="1" showErrorMessage="1" sqref="H380 H385">
      <formula1>OHQ</formula1>
    </dataValidation>
    <dataValidation type="list" allowBlank="1" showInputMessage="1" showErrorMessage="1" sqref="G380 G385">
      <formula1>IHQ</formula1>
    </dataValidation>
    <dataValidation type="list" allowBlank="1" showInputMessage="1" showErrorMessage="1" sqref="E385">
      <formula1>IF(D385="1",A,IF(D385="2",B,IF(D385="3",CY,IF(D385="4",D,IF(D385="5",E,IF(D385="6",F,IF(D385="7",G,IF(D385="8",H,IF(D385="9",I,IF(D385="10",J,IF(D385="11",K,IF(D385="12",L,IF(D385="13",M)))))))))))))</formula1>
    </dataValidation>
    <dataValidation type="list" allowBlank="1" showInputMessage="1" showErrorMessage="1" sqref="K380 K385">
      <formula1>PG</formula1>
    </dataValidation>
  </dataValidations>
  <hyperlinks>
    <hyperlink ref="C388"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32" r:id="rId5" name="Button 8">
              <controlPr defaultSize="0" print="0" autoFill="0" autoPict="0" macro="[0]!Update_multiplier_Click">
                <anchor moveWithCells="1" sizeWithCells="1">
                  <from>
                    <xdr:col>9</xdr:col>
                    <xdr:colOff>342900</xdr:colOff>
                    <xdr:row>386</xdr:row>
                    <xdr:rowOff>200025</xdr:rowOff>
                  </from>
                  <to>
                    <xdr:col>11</xdr:col>
                    <xdr:colOff>619125</xdr:colOff>
                    <xdr:row>389</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387"/>
  <sheetViews>
    <sheetView workbookViewId="0">
      <pane ySplit="1" topLeftCell="A2" activePane="bottomLeft" state="frozen"/>
      <selection pane="bottomLeft" activeCell="AA6" sqref="AA6"/>
    </sheetView>
  </sheetViews>
  <sheetFormatPr defaultRowHeight="33" customHeight="1" x14ac:dyDescent="0.25"/>
  <cols>
    <col min="1" max="1" width="8.42578125" style="14" bestFit="1" customWidth="1"/>
    <col min="2" max="2" width="6.140625" style="14" bestFit="1" customWidth="1"/>
    <col min="3" max="3" width="8.85546875" style="14" bestFit="1" customWidth="1"/>
    <col min="4" max="4" width="9" style="14" bestFit="1" customWidth="1"/>
    <col min="5" max="5" width="12.28515625" style="14" bestFit="1" customWidth="1"/>
    <col min="6" max="6" width="9.140625" style="14"/>
    <col min="7" max="7" width="9" style="14" bestFit="1" customWidth="1"/>
    <col min="8" max="9" width="9.140625" style="14"/>
    <col min="10" max="10" width="12" style="14" bestFit="1" customWidth="1"/>
    <col min="11" max="13" width="9.140625" style="14"/>
    <col min="14" max="14" width="11.28515625" style="14" bestFit="1" customWidth="1"/>
    <col min="15" max="15" width="10.85546875" style="14" bestFit="1" customWidth="1"/>
    <col min="16" max="17" width="9.140625" style="14"/>
    <col min="18" max="19" width="9.28515625" style="14" bestFit="1" customWidth="1"/>
    <col min="20" max="20" width="8.7109375" style="14" bestFit="1" customWidth="1"/>
    <col min="21" max="21" width="14.5703125" style="14" bestFit="1" customWidth="1"/>
    <col min="22" max="22" width="7.42578125" style="14" bestFit="1" customWidth="1"/>
    <col min="23" max="23" width="6.42578125" style="14" bestFit="1" customWidth="1"/>
    <col min="24" max="24" width="8.140625" style="14" bestFit="1" customWidth="1"/>
    <col min="25" max="16384" width="9.140625" style="14"/>
  </cols>
  <sheetData>
    <row r="1" spans="1:24" ht="33" customHeight="1" x14ac:dyDescent="0.25">
      <c r="A1" s="126" t="s">
        <v>10304</v>
      </c>
      <c r="B1" s="126" t="s">
        <v>10303</v>
      </c>
      <c r="C1" s="126" t="s">
        <v>10302</v>
      </c>
      <c r="D1" s="126" t="s">
        <v>10301</v>
      </c>
      <c r="E1" s="126" t="s">
        <v>10300</v>
      </c>
      <c r="F1" s="126" t="s">
        <v>10299</v>
      </c>
      <c r="G1" s="126" t="s">
        <v>10298</v>
      </c>
      <c r="H1" s="126" t="s">
        <v>10297</v>
      </c>
      <c r="I1" s="126" t="s">
        <v>10296</v>
      </c>
      <c r="J1" s="126" t="s">
        <v>10295</v>
      </c>
      <c r="K1" s="126" t="s">
        <v>10294</v>
      </c>
      <c r="L1" s="126" t="s">
        <v>10293</v>
      </c>
      <c r="M1" s="126" t="s">
        <v>10292</v>
      </c>
      <c r="N1" s="126" t="s">
        <v>10291</v>
      </c>
      <c r="O1" s="126" t="s">
        <v>10290</v>
      </c>
      <c r="P1" s="126" t="s">
        <v>10289</v>
      </c>
      <c r="Q1" s="126" t="s">
        <v>10288</v>
      </c>
      <c r="R1" s="126" t="s">
        <v>10287</v>
      </c>
      <c r="S1" s="126" t="s">
        <v>10286</v>
      </c>
      <c r="T1" s="126" t="s">
        <v>10285</v>
      </c>
      <c r="U1" s="126" t="s">
        <v>10284</v>
      </c>
      <c r="V1" s="126" t="s">
        <v>10283</v>
      </c>
      <c r="W1" s="126" t="s">
        <v>10282</v>
      </c>
      <c r="X1" s="126" t="s">
        <v>10281</v>
      </c>
    </row>
    <row r="2" spans="1:24" ht="33" customHeight="1" x14ac:dyDescent="0.25">
      <c r="A2" s="124" t="s">
        <v>10280</v>
      </c>
      <c r="B2" s="125">
        <v>10301</v>
      </c>
      <c r="C2" s="124" t="s">
        <v>393</v>
      </c>
      <c r="D2" s="124" t="s">
        <v>392</v>
      </c>
      <c r="E2" s="124" t="s">
        <v>341</v>
      </c>
      <c r="F2" s="124" t="s">
        <v>391</v>
      </c>
      <c r="G2" s="124" t="s">
        <v>360</v>
      </c>
      <c r="H2" s="124" t="s">
        <v>10279</v>
      </c>
      <c r="I2" s="124" t="s">
        <v>10278</v>
      </c>
      <c r="J2" s="124" t="s">
        <v>10277</v>
      </c>
      <c r="K2" s="124" t="s">
        <v>10276</v>
      </c>
      <c r="L2" s="124" t="s">
        <v>3474</v>
      </c>
      <c r="M2" s="124" t="s">
        <v>7502</v>
      </c>
      <c r="N2" s="124" t="s">
        <v>341</v>
      </c>
      <c r="O2" s="124" t="s">
        <v>10263</v>
      </c>
      <c r="P2" s="124" t="s">
        <v>10275</v>
      </c>
      <c r="Q2" s="124" t="s">
        <v>341</v>
      </c>
      <c r="R2" s="125">
        <v>1</v>
      </c>
      <c r="S2" s="125">
        <v>3</v>
      </c>
      <c r="T2" s="124" t="s">
        <v>630</v>
      </c>
      <c r="U2" s="124" t="s">
        <v>1114</v>
      </c>
      <c r="V2" s="124" t="s">
        <v>620</v>
      </c>
      <c r="W2" s="124" t="s">
        <v>2769</v>
      </c>
      <c r="X2" s="124" t="s">
        <v>38</v>
      </c>
    </row>
    <row r="3" spans="1:24" ht="33" customHeight="1" x14ac:dyDescent="0.25">
      <c r="A3" s="124" t="s">
        <v>10274</v>
      </c>
      <c r="B3" s="125">
        <v>10302</v>
      </c>
      <c r="C3" s="124" t="s">
        <v>393</v>
      </c>
      <c r="D3" s="124" t="s">
        <v>381</v>
      </c>
      <c r="E3" s="124" t="s">
        <v>2164</v>
      </c>
      <c r="F3" s="124" t="s">
        <v>391</v>
      </c>
      <c r="G3" s="124" t="s">
        <v>343</v>
      </c>
      <c r="H3" s="124" t="s">
        <v>10273</v>
      </c>
      <c r="I3" s="124" t="s">
        <v>10272</v>
      </c>
      <c r="J3" s="124" t="s">
        <v>10271</v>
      </c>
      <c r="K3" s="124" t="s">
        <v>10270</v>
      </c>
      <c r="L3" s="124" t="s">
        <v>407</v>
      </c>
      <c r="M3" s="124" t="s">
        <v>343</v>
      </c>
      <c r="N3" s="124" t="s">
        <v>341</v>
      </c>
      <c r="O3" s="124" t="s">
        <v>10216</v>
      </c>
      <c r="P3" s="124" t="s">
        <v>10269</v>
      </c>
      <c r="Q3" s="124" t="s">
        <v>341</v>
      </c>
      <c r="R3" s="125">
        <v>1</v>
      </c>
      <c r="S3" s="125">
        <v>3</v>
      </c>
      <c r="T3" s="124" t="s">
        <v>503</v>
      </c>
      <c r="U3" s="124" t="s">
        <v>510</v>
      </c>
      <c r="V3" s="124" t="s">
        <v>1354</v>
      </c>
      <c r="W3" s="124" t="s">
        <v>521</v>
      </c>
      <c r="X3" s="124" t="s">
        <v>273</v>
      </c>
    </row>
    <row r="4" spans="1:24" ht="33" customHeight="1" x14ac:dyDescent="0.25">
      <c r="A4" s="124" t="s">
        <v>10268</v>
      </c>
      <c r="B4" s="125">
        <v>10303</v>
      </c>
      <c r="C4" s="124" t="s">
        <v>381</v>
      </c>
      <c r="D4" s="124" t="s">
        <v>381</v>
      </c>
      <c r="E4" s="124" t="s">
        <v>341</v>
      </c>
      <c r="F4" s="124" t="s">
        <v>380</v>
      </c>
      <c r="G4" s="124" t="s">
        <v>343</v>
      </c>
      <c r="H4" s="124" t="s">
        <v>10267</v>
      </c>
      <c r="I4" s="124" t="s">
        <v>10266</v>
      </c>
      <c r="J4" s="124" t="s">
        <v>10265</v>
      </c>
      <c r="K4" s="124" t="s">
        <v>10264</v>
      </c>
      <c r="L4" s="124" t="s">
        <v>1813</v>
      </c>
      <c r="M4" s="124" t="s">
        <v>343</v>
      </c>
      <c r="N4" s="124" t="s">
        <v>341</v>
      </c>
      <c r="O4" s="124" t="s">
        <v>10263</v>
      </c>
      <c r="P4" s="124" t="s">
        <v>10262</v>
      </c>
      <c r="Q4" s="124" t="s">
        <v>341</v>
      </c>
      <c r="R4" s="125">
        <v>1</v>
      </c>
      <c r="S4" s="125">
        <v>3</v>
      </c>
      <c r="T4" s="124" t="s">
        <v>341</v>
      </c>
      <c r="U4" s="124" t="s">
        <v>340</v>
      </c>
      <c r="V4" s="124" t="s">
        <v>1046</v>
      </c>
      <c r="W4" s="124" t="s">
        <v>2590</v>
      </c>
      <c r="X4" s="124" t="s">
        <v>29</v>
      </c>
    </row>
    <row r="5" spans="1:24" ht="33" customHeight="1" x14ac:dyDescent="0.25">
      <c r="A5" s="124" t="s">
        <v>10261</v>
      </c>
      <c r="B5" s="125">
        <v>10304</v>
      </c>
      <c r="C5" s="124" t="s">
        <v>393</v>
      </c>
      <c r="D5" s="124" t="s">
        <v>381</v>
      </c>
      <c r="E5" s="124" t="s">
        <v>2164</v>
      </c>
      <c r="F5" s="124" t="s">
        <v>391</v>
      </c>
      <c r="G5" s="124" t="s">
        <v>343</v>
      </c>
      <c r="H5" s="124" t="s">
        <v>10260</v>
      </c>
      <c r="I5" s="124" t="s">
        <v>10259</v>
      </c>
      <c r="J5" s="124" t="s">
        <v>10258</v>
      </c>
      <c r="K5" s="124" t="s">
        <v>10257</v>
      </c>
      <c r="L5" s="124" t="s">
        <v>10256</v>
      </c>
      <c r="M5" s="124" t="s">
        <v>343</v>
      </c>
      <c r="N5" s="124" t="s">
        <v>341</v>
      </c>
      <c r="O5" s="124" t="s">
        <v>10157</v>
      </c>
      <c r="P5" s="124" t="s">
        <v>10255</v>
      </c>
      <c r="Q5" s="124" t="s">
        <v>341</v>
      </c>
      <c r="R5" s="125">
        <v>1</v>
      </c>
      <c r="S5" s="125">
        <v>3</v>
      </c>
      <c r="T5" s="124" t="s">
        <v>341</v>
      </c>
      <c r="U5" s="124" t="s">
        <v>340</v>
      </c>
      <c r="V5" s="124" t="s">
        <v>1354</v>
      </c>
      <c r="W5" s="124" t="s">
        <v>2590</v>
      </c>
      <c r="X5" s="124" t="s">
        <v>29</v>
      </c>
    </row>
    <row r="6" spans="1:24" ht="33" customHeight="1" x14ac:dyDescent="0.25">
      <c r="A6" s="124" t="s">
        <v>10254</v>
      </c>
      <c r="B6" s="125">
        <v>10305</v>
      </c>
      <c r="C6" s="124" t="s">
        <v>393</v>
      </c>
      <c r="D6" s="124" t="s">
        <v>381</v>
      </c>
      <c r="E6" s="124" t="s">
        <v>2164</v>
      </c>
      <c r="F6" s="124" t="s">
        <v>391</v>
      </c>
      <c r="G6" s="124" t="s">
        <v>379</v>
      </c>
      <c r="H6" s="124" t="s">
        <v>10253</v>
      </c>
      <c r="I6" s="124" t="s">
        <v>10252</v>
      </c>
      <c r="J6" s="124" t="s">
        <v>10252</v>
      </c>
      <c r="K6" s="124" t="s">
        <v>10251</v>
      </c>
      <c r="L6" s="124" t="s">
        <v>10250</v>
      </c>
      <c r="M6" s="124" t="s">
        <v>10249</v>
      </c>
      <c r="N6" s="124" t="s">
        <v>341</v>
      </c>
      <c r="O6" s="124" t="s">
        <v>10248</v>
      </c>
      <c r="P6" s="124" t="s">
        <v>10247</v>
      </c>
      <c r="Q6" s="124" t="s">
        <v>341</v>
      </c>
      <c r="R6" s="125">
        <v>1</v>
      </c>
      <c r="S6" s="125">
        <v>3</v>
      </c>
      <c r="T6" s="124" t="s">
        <v>341</v>
      </c>
      <c r="U6" s="124" t="s">
        <v>510</v>
      </c>
      <c r="V6" s="124" t="s">
        <v>787</v>
      </c>
      <c r="W6" s="124" t="s">
        <v>501</v>
      </c>
      <c r="X6" s="124" t="s">
        <v>275</v>
      </c>
    </row>
    <row r="7" spans="1:24" ht="33" customHeight="1" x14ac:dyDescent="0.25">
      <c r="A7" s="124" t="s">
        <v>10246</v>
      </c>
      <c r="B7" s="125">
        <v>10306</v>
      </c>
      <c r="C7" s="124" t="s">
        <v>393</v>
      </c>
      <c r="D7" s="124" t="s">
        <v>381</v>
      </c>
      <c r="E7" s="124" t="s">
        <v>2164</v>
      </c>
      <c r="F7" s="124" t="s">
        <v>391</v>
      </c>
      <c r="G7" s="124" t="s">
        <v>360</v>
      </c>
      <c r="H7" s="124" t="s">
        <v>10245</v>
      </c>
      <c r="I7" s="124" t="s">
        <v>10244</v>
      </c>
      <c r="J7" s="124" t="s">
        <v>10243</v>
      </c>
      <c r="K7" s="124" t="s">
        <v>10242</v>
      </c>
      <c r="L7" s="124" t="s">
        <v>10241</v>
      </c>
      <c r="M7" s="124" t="s">
        <v>10240</v>
      </c>
      <c r="N7" s="124" t="s">
        <v>10239</v>
      </c>
      <c r="O7" s="124" t="s">
        <v>10238</v>
      </c>
      <c r="P7" s="124" t="s">
        <v>10237</v>
      </c>
      <c r="Q7" s="124" t="s">
        <v>341</v>
      </c>
      <c r="R7" s="125">
        <v>1</v>
      </c>
      <c r="S7" s="125">
        <v>3</v>
      </c>
      <c r="T7" s="124" t="s">
        <v>630</v>
      </c>
      <c r="U7" s="124" t="s">
        <v>510</v>
      </c>
      <c r="V7" s="124" t="s">
        <v>339</v>
      </c>
      <c r="W7" s="124" t="s">
        <v>501</v>
      </c>
      <c r="X7" s="124" t="s">
        <v>275</v>
      </c>
    </row>
    <row r="8" spans="1:24" ht="33" customHeight="1" x14ac:dyDescent="0.25">
      <c r="A8" s="124" t="s">
        <v>10236</v>
      </c>
      <c r="B8" s="125">
        <v>10307</v>
      </c>
      <c r="C8" s="124" t="s">
        <v>393</v>
      </c>
      <c r="D8" s="124" t="s">
        <v>349</v>
      </c>
      <c r="E8" s="124" t="s">
        <v>2164</v>
      </c>
      <c r="F8" s="124" t="s">
        <v>391</v>
      </c>
      <c r="G8" s="124" t="s">
        <v>360</v>
      </c>
      <c r="H8" s="124" t="s">
        <v>10235</v>
      </c>
      <c r="I8" s="124" t="s">
        <v>10234</v>
      </c>
      <c r="J8" s="124" t="s">
        <v>10233</v>
      </c>
      <c r="K8" s="124" t="s">
        <v>10232</v>
      </c>
      <c r="L8" s="124" t="s">
        <v>10231</v>
      </c>
      <c r="M8" s="124" t="s">
        <v>7502</v>
      </c>
      <c r="N8" s="124" t="s">
        <v>10230</v>
      </c>
      <c r="O8" s="124" t="s">
        <v>10223</v>
      </c>
      <c r="P8" s="124" t="s">
        <v>10229</v>
      </c>
      <c r="Q8" s="124" t="s">
        <v>341</v>
      </c>
      <c r="R8" s="125">
        <v>1</v>
      </c>
      <c r="S8" s="125">
        <v>3</v>
      </c>
      <c r="T8" s="124" t="s">
        <v>522</v>
      </c>
      <c r="U8" s="124" t="s">
        <v>340</v>
      </c>
      <c r="V8" s="124" t="s">
        <v>339</v>
      </c>
      <c r="W8" s="124" t="s">
        <v>521</v>
      </c>
      <c r="X8" s="124" t="s">
        <v>273</v>
      </c>
    </row>
    <row r="9" spans="1:24" ht="33" customHeight="1" x14ac:dyDescent="0.25">
      <c r="A9" s="124" t="s">
        <v>10228</v>
      </c>
      <c r="B9" s="125">
        <v>10308</v>
      </c>
      <c r="C9" s="124" t="s">
        <v>393</v>
      </c>
      <c r="D9" s="124" t="s">
        <v>349</v>
      </c>
      <c r="E9" s="124" t="s">
        <v>2164</v>
      </c>
      <c r="F9" s="124" t="s">
        <v>391</v>
      </c>
      <c r="G9" s="124" t="s">
        <v>379</v>
      </c>
      <c r="H9" s="124" t="s">
        <v>10227</v>
      </c>
      <c r="I9" s="124" t="s">
        <v>10226</v>
      </c>
      <c r="J9" s="124" t="s">
        <v>10225</v>
      </c>
      <c r="K9" s="124" t="s">
        <v>10074</v>
      </c>
      <c r="L9" s="124" t="s">
        <v>3398</v>
      </c>
      <c r="M9" s="124" t="s">
        <v>10224</v>
      </c>
      <c r="N9" s="124" t="s">
        <v>341</v>
      </c>
      <c r="O9" s="124" t="s">
        <v>10223</v>
      </c>
      <c r="P9" s="124" t="s">
        <v>10222</v>
      </c>
      <c r="Q9" s="124" t="s">
        <v>341</v>
      </c>
      <c r="R9" s="125">
        <v>1</v>
      </c>
      <c r="S9" s="125">
        <v>3</v>
      </c>
      <c r="T9" s="124" t="s">
        <v>522</v>
      </c>
      <c r="U9" s="124" t="s">
        <v>340</v>
      </c>
      <c r="V9" s="124" t="s">
        <v>339</v>
      </c>
      <c r="W9" s="124" t="s">
        <v>521</v>
      </c>
      <c r="X9" s="124" t="s">
        <v>273</v>
      </c>
    </row>
    <row r="10" spans="1:24" ht="33" customHeight="1" x14ac:dyDescent="0.25">
      <c r="A10" s="124" t="s">
        <v>10221</v>
      </c>
      <c r="B10" s="125">
        <v>10309</v>
      </c>
      <c r="C10" s="124" t="s">
        <v>381</v>
      </c>
      <c r="D10" s="124" t="s">
        <v>381</v>
      </c>
      <c r="E10" s="124" t="s">
        <v>341</v>
      </c>
      <c r="F10" s="124" t="s">
        <v>380</v>
      </c>
      <c r="G10" s="124" t="s">
        <v>379</v>
      </c>
      <c r="H10" s="124" t="s">
        <v>10220</v>
      </c>
      <c r="I10" s="124" t="s">
        <v>10219</v>
      </c>
      <c r="J10" s="124" t="s">
        <v>10219</v>
      </c>
      <c r="K10" s="124" t="s">
        <v>10097</v>
      </c>
      <c r="L10" s="124" t="s">
        <v>3285</v>
      </c>
      <c r="M10" s="124" t="s">
        <v>10218</v>
      </c>
      <c r="N10" s="124" t="s">
        <v>10217</v>
      </c>
      <c r="O10" s="124" t="s">
        <v>10216</v>
      </c>
      <c r="P10" s="124" t="s">
        <v>10215</v>
      </c>
      <c r="Q10" s="124" t="s">
        <v>341</v>
      </c>
      <c r="R10" s="125">
        <v>1</v>
      </c>
      <c r="S10" s="125">
        <v>3</v>
      </c>
      <c r="T10" s="124" t="s">
        <v>522</v>
      </c>
      <c r="U10" s="124" t="s">
        <v>340</v>
      </c>
      <c r="V10" s="124" t="s">
        <v>339</v>
      </c>
      <c r="W10" s="124" t="s">
        <v>3420</v>
      </c>
      <c r="X10" s="124" t="s">
        <v>229</v>
      </c>
    </row>
    <row r="11" spans="1:24" ht="33" customHeight="1" x14ac:dyDescent="0.25">
      <c r="A11" s="124" t="s">
        <v>10214</v>
      </c>
      <c r="B11" s="125">
        <v>10501</v>
      </c>
      <c r="C11" s="124" t="s">
        <v>381</v>
      </c>
      <c r="D11" s="124" t="s">
        <v>381</v>
      </c>
      <c r="E11" s="124" t="s">
        <v>341</v>
      </c>
      <c r="F11" s="124" t="s">
        <v>380</v>
      </c>
      <c r="G11" s="124" t="s">
        <v>379</v>
      </c>
      <c r="H11" s="124" t="s">
        <v>10213</v>
      </c>
      <c r="I11" s="124" t="s">
        <v>10212</v>
      </c>
      <c r="J11" s="124" t="s">
        <v>10211</v>
      </c>
      <c r="K11" s="124" t="s">
        <v>10210</v>
      </c>
      <c r="L11" s="124" t="s">
        <v>3897</v>
      </c>
      <c r="M11" s="124" t="s">
        <v>10209</v>
      </c>
      <c r="N11" s="124" t="s">
        <v>341</v>
      </c>
      <c r="O11" s="124" t="s">
        <v>10034</v>
      </c>
      <c r="P11" s="124" t="s">
        <v>10208</v>
      </c>
      <c r="Q11" s="124" t="s">
        <v>341</v>
      </c>
      <c r="R11" s="125">
        <v>1</v>
      </c>
      <c r="S11" s="125">
        <v>5</v>
      </c>
      <c r="T11" s="124" t="s">
        <v>341</v>
      </c>
      <c r="U11" s="124" t="s">
        <v>340</v>
      </c>
      <c r="V11" s="124" t="s">
        <v>339</v>
      </c>
      <c r="W11" s="124" t="s">
        <v>4106</v>
      </c>
      <c r="X11" s="124" t="s">
        <v>219</v>
      </c>
    </row>
    <row r="12" spans="1:24" ht="33" customHeight="1" x14ac:dyDescent="0.25">
      <c r="A12" s="124" t="s">
        <v>10207</v>
      </c>
      <c r="B12" s="125">
        <v>10502</v>
      </c>
      <c r="C12" s="124" t="s">
        <v>381</v>
      </c>
      <c r="D12" s="124" t="s">
        <v>381</v>
      </c>
      <c r="E12" s="124" t="s">
        <v>341</v>
      </c>
      <c r="F12" s="124" t="s">
        <v>380</v>
      </c>
      <c r="G12" s="124" t="s">
        <v>379</v>
      </c>
      <c r="H12" s="124" t="s">
        <v>10206</v>
      </c>
      <c r="I12" s="124" t="s">
        <v>10205</v>
      </c>
      <c r="J12" s="124" t="s">
        <v>10205</v>
      </c>
      <c r="K12" s="124" t="s">
        <v>341</v>
      </c>
      <c r="L12" s="124" t="s">
        <v>10204</v>
      </c>
      <c r="M12" s="124" t="s">
        <v>10203</v>
      </c>
      <c r="N12" s="124" t="s">
        <v>341</v>
      </c>
      <c r="O12" s="124" t="s">
        <v>10135</v>
      </c>
      <c r="P12" s="124" t="s">
        <v>10202</v>
      </c>
      <c r="Q12" s="124" t="s">
        <v>341</v>
      </c>
      <c r="R12" s="125">
        <v>1</v>
      </c>
      <c r="S12" s="125">
        <v>5</v>
      </c>
      <c r="T12" s="124" t="s">
        <v>341</v>
      </c>
      <c r="U12" s="124" t="s">
        <v>340</v>
      </c>
      <c r="V12" s="124" t="s">
        <v>339</v>
      </c>
      <c r="W12" s="124" t="s">
        <v>10004</v>
      </c>
      <c r="X12" s="124" t="s">
        <v>224</v>
      </c>
    </row>
    <row r="13" spans="1:24" ht="33" customHeight="1" x14ac:dyDescent="0.25">
      <c r="A13" s="124" t="s">
        <v>10201</v>
      </c>
      <c r="B13" s="125">
        <v>10503</v>
      </c>
      <c r="C13" s="124" t="s">
        <v>393</v>
      </c>
      <c r="D13" s="124" t="s">
        <v>392</v>
      </c>
      <c r="E13" s="124" t="s">
        <v>341</v>
      </c>
      <c r="F13" s="124" t="s">
        <v>391</v>
      </c>
      <c r="G13" s="124" t="s">
        <v>360</v>
      </c>
      <c r="H13" s="124" t="s">
        <v>10200</v>
      </c>
      <c r="I13" s="124" t="s">
        <v>10199</v>
      </c>
      <c r="J13" s="124" t="s">
        <v>10198</v>
      </c>
      <c r="K13" s="124" t="s">
        <v>10197</v>
      </c>
      <c r="L13" s="124" t="s">
        <v>10196</v>
      </c>
      <c r="M13" s="124" t="s">
        <v>10195</v>
      </c>
      <c r="N13" s="124" t="s">
        <v>341</v>
      </c>
      <c r="O13" s="124" t="s">
        <v>10034</v>
      </c>
      <c r="P13" s="124" t="s">
        <v>10194</v>
      </c>
      <c r="Q13" s="124" t="s">
        <v>341</v>
      </c>
      <c r="R13" s="125">
        <v>1</v>
      </c>
      <c r="S13" s="125">
        <v>5</v>
      </c>
      <c r="T13" s="124" t="s">
        <v>341</v>
      </c>
      <c r="U13" s="124" t="s">
        <v>510</v>
      </c>
      <c r="V13" s="124" t="s">
        <v>1354</v>
      </c>
      <c r="W13" s="124" t="s">
        <v>9533</v>
      </c>
      <c r="X13" s="124" t="s">
        <v>224</v>
      </c>
    </row>
    <row r="14" spans="1:24" ht="33" customHeight="1" x14ac:dyDescent="0.25">
      <c r="A14" s="124" t="s">
        <v>10193</v>
      </c>
      <c r="B14" s="125">
        <v>10504</v>
      </c>
      <c r="C14" s="124" t="s">
        <v>393</v>
      </c>
      <c r="D14" s="124" t="s">
        <v>381</v>
      </c>
      <c r="E14" s="124" t="s">
        <v>2164</v>
      </c>
      <c r="F14" s="124" t="s">
        <v>391</v>
      </c>
      <c r="G14" s="124" t="s">
        <v>360</v>
      </c>
      <c r="H14" s="124" t="s">
        <v>10192</v>
      </c>
      <c r="I14" s="124" t="s">
        <v>10191</v>
      </c>
      <c r="J14" s="124" t="s">
        <v>10190</v>
      </c>
      <c r="K14" s="124" t="s">
        <v>10189</v>
      </c>
      <c r="L14" s="124" t="s">
        <v>10188</v>
      </c>
      <c r="M14" s="124" t="s">
        <v>10187</v>
      </c>
      <c r="N14" s="124" t="s">
        <v>341</v>
      </c>
      <c r="O14" s="124" t="s">
        <v>10186</v>
      </c>
      <c r="P14" s="124" t="s">
        <v>10185</v>
      </c>
      <c r="Q14" s="124" t="s">
        <v>341</v>
      </c>
      <c r="R14" s="125">
        <v>1</v>
      </c>
      <c r="S14" s="125">
        <v>5</v>
      </c>
      <c r="T14" s="124" t="s">
        <v>341</v>
      </c>
      <c r="U14" s="124" t="s">
        <v>510</v>
      </c>
      <c r="V14" s="124" t="s">
        <v>1354</v>
      </c>
      <c r="W14" s="124" t="s">
        <v>7398</v>
      </c>
      <c r="X14" s="124" t="s">
        <v>224</v>
      </c>
    </row>
    <row r="15" spans="1:24" ht="33" customHeight="1" x14ac:dyDescent="0.25">
      <c r="A15" s="124" t="s">
        <v>10184</v>
      </c>
      <c r="B15" s="125">
        <v>10505</v>
      </c>
      <c r="C15" s="124" t="s">
        <v>393</v>
      </c>
      <c r="D15" s="124" t="s">
        <v>381</v>
      </c>
      <c r="E15" s="124" t="s">
        <v>2164</v>
      </c>
      <c r="F15" s="124" t="s">
        <v>391</v>
      </c>
      <c r="G15" s="124" t="s">
        <v>390</v>
      </c>
      <c r="H15" s="124" t="s">
        <v>10183</v>
      </c>
      <c r="I15" s="124" t="s">
        <v>10182</v>
      </c>
      <c r="J15" s="124" t="s">
        <v>10182</v>
      </c>
      <c r="K15" s="124" t="s">
        <v>10181</v>
      </c>
      <c r="L15" s="124" t="s">
        <v>3263</v>
      </c>
      <c r="M15" s="124" t="s">
        <v>10180</v>
      </c>
      <c r="N15" s="124" t="s">
        <v>341</v>
      </c>
      <c r="O15" s="124" t="s">
        <v>10135</v>
      </c>
      <c r="P15" s="124" t="s">
        <v>10179</v>
      </c>
      <c r="Q15" s="124" t="s">
        <v>341</v>
      </c>
      <c r="R15" s="125">
        <v>1</v>
      </c>
      <c r="S15" s="125">
        <v>5</v>
      </c>
      <c r="T15" s="124" t="s">
        <v>341</v>
      </c>
      <c r="U15" s="124" t="s">
        <v>510</v>
      </c>
      <c r="V15" s="124" t="s">
        <v>1354</v>
      </c>
      <c r="W15" s="124" t="s">
        <v>10004</v>
      </c>
      <c r="X15" s="124" t="s">
        <v>224</v>
      </c>
    </row>
    <row r="16" spans="1:24" ht="33" customHeight="1" x14ac:dyDescent="0.25">
      <c r="A16" s="124" t="s">
        <v>10178</v>
      </c>
      <c r="B16" s="125">
        <v>10506</v>
      </c>
      <c r="C16" s="124" t="s">
        <v>393</v>
      </c>
      <c r="D16" s="124" t="s">
        <v>381</v>
      </c>
      <c r="E16" s="124" t="s">
        <v>2164</v>
      </c>
      <c r="F16" s="124" t="s">
        <v>391</v>
      </c>
      <c r="G16" s="124" t="s">
        <v>360</v>
      </c>
      <c r="H16" s="124" t="s">
        <v>10177</v>
      </c>
      <c r="I16" s="124" t="s">
        <v>10176</v>
      </c>
      <c r="J16" s="124" t="s">
        <v>10175</v>
      </c>
      <c r="K16" s="124" t="s">
        <v>10174</v>
      </c>
      <c r="L16" s="124" t="s">
        <v>10173</v>
      </c>
      <c r="M16" s="124" t="s">
        <v>7568</v>
      </c>
      <c r="N16" s="124" t="s">
        <v>341</v>
      </c>
      <c r="O16" s="124" t="s">
        <v>10172</v>
      </c>
      <c r="P16" s="124" t="s">
        <v>10171</v>
      </c>
      <c r="Q16" s="124" t="s">
        <v>341</v>
      </c>
      <c r="R16" s="125">
        <v>1</v>
      </c>
      <c r="S16" s="125">
        <v>5</v>
      </c>
      <c r="T16" s="124" t="s">
        <v>341</v>
      </c>
      <c r="U16" s="124" t="s">
        <v>510</v>
      </c>
      <c r="V16" s="124" t="s">
        <v>1354</v>
      </c>
      <c r="W16" s="124" t="s">
        <v>9648</v>
      </c>
      <c r="X16" s="124" t="s">
        <v>32</v>
      </c>
    </row>
    <row r="17" spans="1:24" ht="33" customHeight="1" x14ac:dyDescent="0.25">
      <c r="A17" s="124" t="s">
        <v>10170</v>
      </c>
      <c r="B17" s="125">
        <v>10507</v>
      </c>
      <c r="C17" s="124" t="s">
        <v>393</v>
      </c>
      <c r="D17" s="124" t="s">
        <v>392</v>
      </c>
      <c r="E17" s="124" t="s">
        <v>341</v>
      </c>
      <c r="F17" s="124" t="s">
        <v>391</v>
      </c>
      <c r="G17" s="124" t="s">
        <v>360</v>
      </c>
      <c r="H17" s="124" t="s">
        <v>10169</v>
      </c>
      <c r="I17" s="124" t="s">
        <v>10168</v>
      </c>
      <c r="J17" s="124" t="s">
        <v>10167</v>
      </c>
      <c r="K17" s="124" t="s">
        <v>10166</v>
      </c>
      <c r="L17" s="124" t="s">
        <v>10165</v>
      </c>
      <c r="M17" s="124" t="s">
        <v>7568</v>
      </c>
      <c r="N17" s="124" t="s">
        <v>341</v>
      </c>
      <c r="O17" s="124" t="s">
        <v>10164</v>
      </c>
      <c r="P17" s="124" t="s">
        <v>341</v>
      </c>
      <c r="Q17" s="124" t="s">
        <v>341</v>
      </c>
      <c r="R17" s="125">
        <v>1</v>
      </c>
      <c r="S17" s="125">
        <v>5</v>
      </c>
      <c r="T17" s="124" t="s">
        <v>341</v>
      </c>
      <c r="U17" s="124" t="s">
        <v>510</v>
      </c>
      <c r="V17" s="124" t="s">
        <v>1354</v>
      </c>
      <c r="W17" s="124" t="s">
        <v>6586</v>
      </c>
      <c r="X17" s="124" t="s">
        <v>232</v>
      </c>
    </row>
    <row r="18" spans="1:24" ht="33" customHeight="1" x14ac:dyDescent="0.25">
      <c r="A18" s="124" t="s">
        <v>10163</v>
      </c>
      <c r="B18" s="125">
        <v>10508</v>
      </c>
      <c r="C18" s="124" t="s">
        <v>393</v>
      </c>
      <c r="D18" s="124" t="s">
        <v>392</v>
      </c>
      <c r="E18" s="124" t="s">
        <v>341</v>
      </c>
      <c r="F18" s="124" t="s">
        <v>391</v>
      </c>
      <c r="G18" s="124" t="s">
        <v>343</v>
      </c>
      <c r="H18" s="124" t="s">
        <v>10162</v>
      </c>
      <c r="I18" s="124" t="s">
        <v>10161</v>
      </c>
      <c r="J18" s="124" t="s">
        <v>10160</v>
      </c>
      <c r="K18" s="124" t="s">
        <v>10159</v>
      </c>
      <c r="L18" s="124" t="s">
        <v>10158</v>
      </c>
      <c r="M18" s="124" t="s">
        <v>343</v>
      </c>
      <c r="N18" s="124" t="s">
        <v>341</v>
      </c>
      <c r="O18" s="124" t="s">
        <v>10157</v>
      </c>
      <c r="P18" s="124" t="s">
        <v>10156</v>
      </c>
      <c r="Q18" s="124" t="s">
        <v>341</v>
      </c>
      <c r="R18" s="125">
        <v>1</v>
      </c>
      <c r="S18" s="125">
        <v>5</v>
      </c>
      <c r="T18" s="124" t="s">
        <v>341</v>
      </c>
      <c r="U18" s="124" t="s">
        <v>510</v>
      </c>
      <c r="V18" s="124" t="s">
        <v>1354</v>
      </c>
      <c r="W18" s="124" t="s">
        <v>2590</v>
      </c>
      <c r="X18" s="124" t="s">
        <v>29</v>
      </c>
    </row>
    <row r="19" spans="1:24" ht="33" customHeight="1" x14ac:dyDescent="0.25">
      <c r="A19" s="124" t="s">
        <v>10155</v>
      </c>
      <c r="B19" s="125">
        <v>10509</v>
      </c>
      <c r="C19" s="124" t="s">
        <v>393</v>
      </c>
      <c r="D19" s="124" t="s">
        <v>381</v>
      </c>
      <c r="E19" s="124" t="s">
        <v>2164</v>
      </c>
      <c r="F19" s="124" t="s">
        <v>391</v>
      </c>
      <c r="G19" s="124" t="s">
        <v>390</v>
      </c>
      <c r="H19" s="124" t="s">
        <v>10154</v>
      </c>
      <c r="I19" s="124" t="s">
        <v>10153</v>
      </c>
      <c r="J19" s="124" t="s">
        <v>10152</v>
      </c>
      <c r="K19" s="124" t="s">
        <v>10151</v>
      </c>
      <c r="L19" s="124" t="s">
        <v>10150</v>
      </c>
      <c r="M19" s="124" t="s">
        <v>7568</v>
      </c>
      <c r="N19" s="124" t="s">
        <v>341</v>
      </c>
      <c r="O19" s="124" t="s">
        <v>10135</v>
      </c>
      <c r="P19" s="124" t="s">
        <v>10149</v>
      </c>
      <c r="Q19" s="124" t="s">
        <v>341</v>
      </c>
      <c r="R19" s="125">
        <v>1</v>
      </c>
      <c r="S19" s="125">
        <v>5</v>
      </c>
      <c r="T19" s="124" t="s">
        <v>341</v>
      </c>
      <c r="U19" s="124" t="s">
        <v>510</v>
      </c>
      <c r="V19" s="124" t="s">
        <v>1354</v>
      </c>
      <c r="W19" s="124" t="s">
        <v>2124</v>
      </c>
      <c r="X19" s="124" t="s">
        <v>32</v>
      </c>
    </row>
    <row r="20" spans="1:24" ht="33" customHeight="1" x14ac:dyDescent="0.25">
      <c r="A20" s="124" t="s">
        <v>10148</v>
      </c>
      <c r="B20" s="125">
        <v>10701</v>
      </c>
      <c r="C20" s="124" t="s">
        <v>393</v>
      </c>
      <c r="D20" s="124" t="s">
        <v>392</v>
      </c>
      <c r="E20" s="124" t="s">
        <v>341</v>
      </c>
      <c r="F20" s="124" t="s">
        <v>391</v>
      </c>
      <c r="G20" s="124" t="s">
        <v>379</v>
      </c>
      <c r="H20" s="124" t="s">
        <v>10147</v>
      </c>
      <c r="I20" s="124" t="s">
        <v>10146</v>
      </c>
      <c r="J20" s="124" t="s">
        <v>10145</v>
      </c>
      <c r="K20" s="124" t="s">
        <v>10144</v>
      </c>
      <c r="L20" s="124" t="s">
        <v>10143</v>
      </c>
      <c r="M20" s="124" t="s">
        <v>10142</v>
      </c>
      <c r="N20" s="124" t="s">
        <v>341</v>
      </c>
      <c r="O20" s="124" t="s">
        <v>10141</v>
      </c>
      <c r="P20" s="124" t="s">
        <v>341</v>
      </c>
      <c r="Q20" s="124" t="s">
        <v>341</v>
      </c>
      <c r="R20" s="125">
        <v>1</v>
      </c>
      <c r="S20" s="125">
        <v>7</v>
      </c>
      <c r="T20" s="124" t="s">
        <v>341</v>
      </c>
      <c r="U20" s="124" t="s">
        <v>510</v>
      </c>
      <c r="V20" s="124" t="s">
        <v>1354</v>
      </c>
      <c r="W20" s="124" t="s">
        <v>9533</v>
      </c>
      <c r="X20" s="124" t="s">
        <v>224</v>
      </c>
    </row>
    <row r="21" spans="1:24" ht="33" customHeight="1" x14ac:dyDescent="0.25">
      <c r="A21" s="124" t="s">
        <v>10140</v>
      </c>
      <c r="B21" s="125">
        <v>10702</v>
      </c>
      <c r="C21" s="124" t="s">
        <v>393</v>
      </c>
      <c r="D21" s="124" t="s">
        <v>381</v>
      </c>
      <c r="E21" s="124" t="s">
        <v>2164</v>
      </c>
      <c r="F21" s="124" t="s">
        <v>391</v>
      </c>
      <c r="G21" s="124" t="s">
        <v>390</v>
      </c>
      <c r="H21" s="124" t="s">
        <v>10139</v>
      </c>
      <c r="I21" s="124" t="s">
        <v>10138</v>
      </c>
      <c r="J21" s="124" t="s">
        <v>10137</v>
      </c>
      <c r="K21" s="124" t="s">
        <v>10136</v>
      </c>
      <c r="L21" s="124" t="s">
        <v>364</v>
      </c>
      <c r="M21" s="124" t="s">
        <v>7568</v>
      </c>
      <c r="N21" s="124" t="s">
        <v>341</v>
      </c>
      <c r="O21" s="124" t="s">
        <v>10135</v>
      </c>
      <c r="P21" s="124" t="s">
        <v>10134</v>
      </c>
      <c r="Q21" s="124" t="s">
        <v>341</v>
      </c>
      <c r="R21" s="125">
        <v>1</v>
      </c>
      <c r="S21" s="125">
        <v>7</v>
      </c>
      <c r="T21" s="124" t="s">
        <v>341</v>
      </c>
      <c r="U21" s="124" t="s">
        <v>510</v>
      </c>
      <c r="V21" s="124" t="s">
        <v>1354</v>
      </c>
      <c r="W21" s="124" t="s">
        <v>10004</v>
      </c>
      <c r="X21" s="124" t="s">
        <v>224</v>
      </c>
    </row>
    <row r="22" spans="1:24" ht="33" customHeight="1" x14ac:dyDescent="0.25">
      <c r="A22" s="124" t="s">
        <v>10133</v>
      </c>
      <c r="B22" s="125">
        <v>10901</v>
      </c>
      <c r="C22" s="124" t="s">
        <v>393</v>
      </c>
      <c r="D22" s="124" t="s">
        <v>392</v>
      </c>
      <c r="E22" s="124" t="s">
        <v>341</v>
      </c>
      <c r="F22" s="124" t="s">
        <v>391</v>
      </c>
      <c r="G22" s="124" t="s">
        <v>360</v>
      </c>
      <c r="H22" s="124" t="s">
        <v>10132</v>
      </c>
      <c r="I22" s="124" t="s">
        <v>10131</v>
      </c>
      <c r="J22" s="124" t="s">
        <v>10130</v>
      </c>
      <c r="K22" s="124" t="s">
        <v>10129</v>
      </c>
      <c r="L22" s="124" t="s">
        <v>10128</v>
      </c>
      <c r="M22" s="124" t="s">
        <v>7509</v>
      </c>
      <c r="N22" s="124" t="s">
        <v>10127</v>
      </c>
      <c r="O22" s="124" t="s">
        <v>10126</v>
      </c>
      <c r="P22" s="124" t="s">
        <v>10125</v>
      </c>
      <c r="Q22" s="124" t="s">
        <v>341</v>
      </c>
      <c r="R22" s="125">
        <v>1</v>
      </c>
      <c r="S22" s="125">
        <v>9</v>
      </c>
      <c r="T22" s="124" t="s">
        <v>341</v>
      </c>
      <c r="U22" s="124" t="s">
        <v>1114</v>
      </c>
      <c r="V22" s="124" t="s">
        <v>1600</v>
      </c>
      <c r="W22" s="124" t="s">
        <v>1113</v>
      </c>
      <c r="X22" s="124" t="s">
        <v>38</v>
      </c>
    </row>
    <row r="23" spans="1:24" ht="33" customHeight="1" x14ac:dyDescent="0.25">
      <c r="A23" s="124" t="s">
        <v>10124</v>
      </c>
      <c r="B23" s="125">
        <v>10902</v>
      </c>
      <c r="C23" s="124" t="s">
        <v>381</v>
      </c>
      <c r="D23" s="124" t="s">
        <v>381</v>
      </c>
      <c r="E23" s="124" t="s">
        <v>341</v>
      </c>
      <c r="F23" s="124" t="s">
        <v>380</v>
      </c>
      <c r="G23" s="124" t="s">
        <v>390</v>
      </c>
      <c r="H23" s="124" t="s">
        <v>10123</v>
      </c>
      <c r="I23" s="124" t="s">
        <v>10122</v>
      </c>
      <c r="J23" s="124" t="s">
        <v>10122</v>
      </c>
      <c r="K23" s="124" t="s">
        <v>341</v>
      </c>
      <c r="L23" s="124" t="s">
        <v>3520</v>
      </c>
      <c r="M23" s="124" t="s">
        <v>7502</v>
      </c>
      <c r="N23" s="124" t="s">
        <v>10121</v>
      </c>
      <c r="O23" s="124" t="s">
        <v>10120</v>
      </c>
      <c r="P23" s="124" t="s">
        <v>341</v>
      </c>
      <c r="Q23" s="124" t="s">
        <v>341</v>
      </c>
      <c r="R23" s="125">
        <v>1</v>
      </c>
      <c r="S23" s="125">
        <v>9</v>
      </c>
      <c r="T23" s="124" t="s">
        <v>341</v>
      </c>
      <c r="U23" s="124" t="s">
        <v>340</v>
      </c>
      <c r="V23" s="124" t="s">
        <v>339</v>
      </c>
      <c r="W23" s="124" t="s">
        <v>1783</v>
      </c>
      <c r="X23" s="124" t="s">
        <v>32</v>
      </c>
    </row>
    <row r="24" spans="1:24" ht="33" customHeight="1" x14ac:dyDescent="0.25">
      <c r="A24" s="124" t="s">
        <v>10119</v>
      </c>
      <c r="B24" s="125">
        <v>10903</v>
      </c>
      <c r="C24" s="124" t="s">
        <v>381</v>
      </c>
      <c r="D24" s="124" t="s">
        <v>381</v>
      </c>
      <c r="E24" s="124" t="s">
        <v>341</v>
      </c>
      <c r="F24" s="124" t="s">
        <v>380</v>
      </c>
      <c r="G24" s="124" t="s">
        <v>343</v>
      </c>
      <c r="H24" s="124" t="s">
        <v>10118</v>
      </c>
      <c r="I24" s="124" t="s">
        <v>10117</v>
      </c>
      <c r="J24" s="124" t="s">
        <v>10116</v>
      </c>
      <c r="K24" s="124" t="s">
        <v>341</v>
      </c>
      <c r="L24" s="124" t="s">
        <v>344</v>
      </c>
      <c r="M24" s="124" t="s">
        <v>343</v>
      </c>
      <c r="N24" s="124" t="s">
        <v>341</v>
      </c>
      <c r="O24" s="124" t="s">
        <v>10013</v>
      </c>
      <c r="P24" s="124" t="s">
        <v>10115</v>
      </c>
      <c r="Q24" s="124" t="s">
        <v>341</v>
      </c>
      <c r="R24" s="125">
        <v>1</v>
      </c>
      <c r="S24" s="125">
        <v>9</v>
      </c>
      <c r="T24" s="124" t="s">
        <v>341</v>
      </c>
      <c r="U24" s="124" t="s">
        <v>510</v>
      </c>
      <c r="V24" s="124" t="s">
        <v>1354</v>
      </c>
      <c r="W24" s="124" t="s">
        <v>7398</v>
      </c>
      <c r="X24" s="124" t="s">
        <v>224</v>
      </c>
    </row>
    <row r="25" spans="1:24" ht="33" customHeight="1" x14ac:dyDescent="0.25">
      <c r="A25" s="124" t="s">
        <v>10114</v>
      </c>
      <c r="B25" s="125">
        <v>10904</v>
      </c>
      <c r="C25" s="124" t="s">
        <v>393</v>
      </c>
      <c r="D25" s="124" t="s">
        <v>392</v>
      </c>
      <c r="E25" s="124" t="s">
        <v>341</v>
      </c>
      <c r="F25" s="124" t="s">
        <v>391</v>
      </c>
      <c r="G25" s="124" t="s">
        <v>379</v>
      </c>
      <c r="H25" s="124" t="s">
        <v>10113</v>
      </c>
      <c r="I25" s="124" t="s">
        <v>10112</v>
      </c>
      <c r="J25" s="124" t="s">
        <v>10112</v>
      </c>
      <c r="K25" s="124" t="s">
        <v>10111</v>
      </c>
      <c r="L25" s="124" t="s">
        <v>10110</v>
      </c>
      <c r="M25" s="124" t="s">
        <v>10109</v>
      </c>
      <c r="N25" s="124" t="s">
        <v>341</v>
      </c>
      <c r="O25" s="124" t="s">
        <v>10028</v>
      </c>
      <c r="P25" s="124" t="s">
        <v>341</v>
      </c>
      <c r="Q25" s="124" t="s">
        <v>341</v>
      </c>
      <c r="R25" s="125">
        <v>1</v>
      </c>
      <c r="S25" s="125">
        <v>9</v>
      </c>
      <c r="T25" s="124" t="s">
        <v>341</v>
      </c>
      <c r="U25" s="124" t="s">
        <v>340</v>
      </c>
      <c r="V25" s="124" t="s">
        <v>339</v>
      </c>
      <c r="W25" s="124" t="s">
        <v>1783</v>
      </c>
      <c r="X25" s="124" t="s">
        <v>32</v>
      </c>
    </row>
    <row r="26" spans="1:24" ht="33" customHeight="1" x14ac:dyDescent="0.25">
      <c r="A26" s="124" t="s">
        <v>10108</v>
      </c>
      <c r="B26" s="125">
        <v>10905</v>
      </c>
      <c r="C26" s="124" t="s">
        <v>393</v>
      </c>
      <c r="D26" s="124" t="s">
        <v>392</v>
      </c>
      <c r="E26" s="124" t="s">
        <v>341</v>
      </c>
      <c r="F26" s="124" t="s">
        <v>391</v>
      </c>
      <c r="G26" s="124" t="s">
        <v>390</v>
      </c>
      <c r="H26" s="124" t="s">
        <v>10107</v>
      </c>
      <c r="I26" s="124" t="s">
        <v>10106</v>
      </c>
      <c r="J26" s="124" t="s">
        <v>10105</v>
      </c>
      <c r="K26" s="124" t="s">
        <v>10104</v>
      </c>
      <c r="L26" s="124" t="s">
        <v>10103</v>
      </c>
      <c r="M26" s="124" t="s">
        <v>10102</v>
      </c>
      <c r="N26" s="124" t="s">
        <v>341</v>
      </c>
      <c r="O26" s="124" t="s">
        <v>10013</v>
      </c>
      <c r="P26" s="124" t="s">
        <v>341</v>
      </c>
      <c r="Q26" s="124" t="s">
        <v>341</v>
      </c>
      <c r="R26" s="125">
        <v>1</v>
      </c>
      <c r="S26" s="125">
        <v>9</v>
      </c>
      <c r="T26" s="124" t="s">
        <v>341</v>
      </c>
      <c r="U26" s="124" t="s">
        <v>340</v>
      </c>
      <c r="V26" s="124" t="s">
        <v>1046</v>
      </c>
      <c r="W26" s="124" t="s">
        <v>7398</v>
      </c>
      <c r="X26" s="124" t="s">
        <v>224</v>
      </c>
    </row>
    <row r="27" spans="1:24" ht="33" customHeight="1" x14ac:dyDescent="0.25">
      <c r="A27" s="124" t="s">
        <v>10101</v>
      </c>
      <c r="B27" s="125">
        <v>10906</v>
      </c>
      <c r="C27" s="124" t="s">
        <v>393</v>
      </c>
      <c r="D27" s="124" t="s">
        <v>392</v>
      </c>
      <c r="E27" s="124" t="s">
        <v>341</v>
      </c>
      <c r="F27" s="124" t="s">
        <v>391</v>
      </c>
      <c r="G27" s="124" t="s">
        <v>343</v>
      </c>
      <c r="H27" s="124" t="s">
        <v>10100</v>
      </c>
      <c r="I27" s="124" t="s">
        <v>10099</v>
      </c>
      <c r="J27" s="124" t="s">
        <v>10098</v>
      </c>
      <c r="K27" s="124" t="s">
        <v>10097</v>
      </c>
      <c r="L27" s="124" t="s">
        <v>7686</v>
      </c>
      <c r="M27" s="124" t="s">
        <v>343</v>
      </c>
      <c r="N27" s="124" t="s">
        <v>341</v>
      </c>
      <c r="O27" s="124" t="s">
        <v>10096</v>
      </c>
      <c r="P27" s="124" t="s">
        <v>341</v>
      </c>
      <c r="Q27" s="124" t="s">
        <v>341</v>
      </c>
      <c r="R27" s="125">
        <v>1</v>
      </c>
      <c r="S27" s="125">
        <v>9</v>
      </c>
      <c r="T27" s="124" t="s">
        <v>341</v>
      </c>
      <c r="U27" s="124" t="s">
        <v>510</v>
      </c>
      <c r="V27" s="124" t="s">
        <v>1046</v>
      </c>
      <c r="W27" s="124" t="s">
        <v>9533</v>
      </c>
      <c r="X27" s="124" t="s">
        <v>224</v>
      </c>
    </row>
    <row r="28" spans="1:24" ht="33" customHeight="1" x14ac:dyDescent="0.25">
      <c r="A28" s="124" t="s">
        <v>10095</v>
      </c>
      <c r="B28" s="125">
        <v>10907</v>
      </c>
      <c r="C28" s="124" t="s">
        <v>393</v>
      </c>
      <c r="D28" s="124" t="s">
        <v>392</v>
      </c>
      <c r="E28" s="124" t="s">
        <v>341</v>
      </c>
      <c r="F28" s="124" t="s">
        <v>391</v>
      </c>
      <c r="G28" s="124" t="s">
        <v>379</v>
      </c>
      <c r="H28" s="124" t="s">
        <v>10094</v>
      </c>
      <c r="I28" s="124" t="s">
        <v>10093</v>
      </c>
      <c r="J28" s="124" t="s">
        <v>10092</v>
      </c>
      <c r="K28" s="124" t="s">
        <v>10091</v>
      </c>
      <c r="L28" s="124" t="s">
        <v>8575</v>
      </c>
      <c r="M28" s="124" t="s">
        <v>10090</v>
      </c>
      <c r="N28" s="124" t="s">
        <v>341</v>
      </c>
      <c r="O28" s="124" t="s">
        <v>10034</v>
      </c>
      <c r="P28" s="124" t="s">
        <v>341</v>
      </c>
      <c r="Q28" s="124" t="s">
        <v>341</v>
      </c>
      <c r="R28" s="125">
        <v>1</v>
      </c>
      <c r="S28" s="125">
        <v>9</v>
      </c>
      <c r="T28" s="124" t="s">
        <v>341</v>
      </c>
      <c r="U28" s="124" t="s">
        <v>510</v>
      </c>
      <c r="V28" s="124" t="s">
        <v>1354</v>
      </c>
      <c r="W28" s="124" t="s">
        <v>10004</v>
      </c>
      <c r="X28" s="124" t="s">
        <v>224</v>
      </c>
    </row>
    <row r="29" spans="1:24" ht="33" customHeight="1" x14ac:dyDescent="0.25">
      <c r="A29" s="124" t="s">
        <v>10089</v>
      </c>
      <c r="B29" s="125">
        <v>10908</v>
      </c>
      <c r="C29" s="124" t="s">
        <v>381</v>
      </c>
      <c r="D29" s="124" t="s">
        <v>381</v>
      </c>
      <c r="E29" s="124" t="s">
        <v>341</v>
      </c>
      <c r="F29" s="124" t="s">
        <v>380</v>
      </c>
      <c r="G29" s="124" t="s">
        <v>360</v>
      </c>
      <c r="H29" s="124" t="s">
        <v>10088</v>
      </c>
      <c r="I29" s="124" t="s">
        <v>10087</v>
      </c>
      <c r="J29" s="124" t="s">
        <v>10087</v>
      </c>
      <c r="K29" s="124" t="s">
        <v>10086</v>
      </c>
      <c r="L29" s="124" t="s">
        <v>407</v>
      </c>
      <c r="M29" s="124" t="s">
        <v>7502</v>
      </c>
      <c r="N29" s="124" t="s">
        <v>10085</v>
      </c>
      <c r="O29" s="124" t="s">
        <v>341</v>
      </c>
      <c r="P29" s="124" t="s">
        <v>10084</v>
      </c>
      <c r="Q29" s="124" t="s">
        <v>341</v>
      </c>
      <c r="R29" s="125">
        <v>1</v>
      </c>
      <c r="S29" s="125">
        <v>9</v>
      </c>
      <c r="T29" s="124" t="s">
        <v>511</v>
      </c>
      <c r="U29" s="124" t="s">
        <v>510</v>
      </c>
      <c r="V29" s="124" t="s">
        <v>1585</v>
      </c>
      <c r="W29" s="124" t="s">
        <v>2024</v>
      </c>
      <c r="X29" s="124" t="s">
        <v>44</v>
      </c>
    </row>
    <row r="30" spans="1:24" ht="33" customHeight="1" x14ac:dyDescent="0.25">
      <c r="A30" s="124" t="s">
        <v>10083</v>
      </c>
      <c r="B30" s="125">
        <v>11001</v>
      </c>
      <c r="C30" s="124" t="s">
        <v>393</v>
      </c>
      <c r="D30" s="124" t="s">
        <v>392</v>
      </c>
      <c r="E30" s="124" t="s">
        <v>341</v>
      </c>
      <c r="F30" s="124" t="s">
        <v>391</v>
      </c>
      <c r="G30" s="124" t="s">
        <v>379</v>
      </c>
      <c r="H30" s="124" t="s">
        <v>10082</v>
      </c>
      <c r="I30" s="124" t="s">
        <v>10081</v>
      </c>
      <c r="J30" s="124" t="s">
        <v>10081</v>
      </c>
      <c r="K30" s="124" t="s">
        <v>10080</v>
      </c>
      <c r="L30" s="124" t="s">
        <v>1636</v>
      </c>
      <c r="M30" s="124" t="s">
        <v>10079</v>
      </c>
      <c r="N30" s="124" t="s">
        <v>341</v>
      </c>
      <c r="O30" s="124" t="s">
        <v>10034</v>
      </c>
      <c r="P30" s="124" t="s">
        <v>341</v>
      </c>
      <c r="Q30" s="124" t="s">
        <v>341</v>
      </c>
      <c r="R30" s="125">
        <v>1</v>
      </c>
      <c r="S30" s="125">
        <v>10</v>
      </c>
      <c r="T30" s="124" t="s">
        <v>341</v>
      </c>
      <c r="U30" s="124" t="s">
        <v>510</v>
      </c>
      <c r="V30" s="124" t="s">
        <v>1354</v>
      </c>
      <c r="W30" s="124" t="s">
        <v>9533</v>
      </c>
      <c r="X30" s="124" t="s">
        <v>224</v>
      </c>
    </row>
    <row r="31" spans="1:24" ht="33" customHeight="1" x14ac:dyDescent="0.25">
      <c r="A31" s="124" t="s">
        <v>10078</v>
      </c>
      <c r="B31" s="125">
        <v>11002</v>
      </c>
      <c r="C31" s="124" t="s">
        <v>393</v>
      </c>
      <c r="D31" s="124" t="s">
        <v>392</v>
      </c>
      <c r="E31" s="124" t="s">
        <v>341</v>
      </c>
      <c r="F31" s="124" t="s">
        <v>391</v>
      </c>
      <c r="G31" s="124" t="s">
        <v>379</v>
      </c>
      <c r="H31" s="124" t="s">
        <v>10077</v>
      </c>
      <c r="I31" s="124" t="s">
        <v>10076</v>
      </c>
      <c r="J31" s="124" t="s">
        <v>10075</v>
      </c>
      <c r="K31" s="124" t="s">
        <v>10074</v>
      </c>
      <c r="L31" s="124" t="s">
        <v>10073</v>
      </c>
      <c r="M31" s="124" t="s">
        <v>10072</v>
      </c>
      <c r="N31" s="124" t="s">
        <v>341</v>
      </c>
      <c r="O31" s="124" t="s">
        <v>10034</v>
      </c>
      <c r="P31" s="124" t="s">
        <v>341</v>
      </c>
      <c r="Q31" s="124" t="s">
        <v>341</v>
      </c>
      <c r="R31" s="125">
        <v>1</v>
      </c>
      <c r="S31" s="125">
        <v>10</v>
      </c>
      <c r="T31" s="124" t="s">
        <v>341</v>
      </c>
      <c r="U31" s="124" t="s">
        <v>340</v>
      </c>
      <c r="V31" s="124" t="s">
        <v>339</v>
      </c>
      <c r="W31" s="124" t="s">
        <v>4106</v>
      </c>
      <c r="X31" s="124" t="s">
        <v>219</v>
      </c>
    </row>
    <row r="32" spans="1:24" ht="33" customHeight="1" x14ac:dyDescent="0.25">
      <c r="A32" s="124" t="s">
        <v>10071</v>
      </c>
      <c r="B32" s="125">
        <v>11003</v>
      </c>
      <c r="C32" s="124" t="s">
        <v>393</v>
      </c>
      <c r="D32" s="124" t="s">
        <v>392</v>
      </c>
      <c r="E32" s="124" t="s">
        <v>341</v>
      </c>
      <c r="F32" s="124" t="s">
        <v>391</v>
      </c>
      <c r="G32" s="124" t="s">
        <v>379</v>
      </c>
      <c r="H32" s="124" t="s">
        <v>10070</v>
      </c>
      <c r="I32" s="124" t="s">
        <v>10069</v>
      </c>
      <c r="J32" s="124" t="s">
        <v>10069</v>
      </c>
      <c r="K32" s="124" t="s">
        <v>10068</v>
      </c>
      <c r="L32" s="124" t="s">
        <v>10048</v>
      </c>
      <c r="M32" s="124" t="s">
        <v>10067</v>
      </c>
      <c r="N32" s="124" t="s">
        <v>341</v>
      </c>
      <c r="O32" s="124" t="s">
        <v>10066</v>
      </c>
      <c r="P32" s="124" t="s">
        <v>341</v>
      </c>
      <c r="Q32" s="124" t="s">
        <v>341</v>
      </c>
      <c r="R32" s="125">
        <v>1</v>
      </c>
      <c r="S32" s="125">
        <v>10</v>
      </c>
      <c r="T32" s="124" t="s">
        <v>341</v>
      </c>
      <c r="U32" s="124" t="s">
        <v>510</v>
      </c>
      <c r="V32" s="124" t="s">
        <v>1354</v>
      </c>
      <c r="W32" s="124" t="s">
        <v>9533</v>
      </c>
      <c r="X32" s="124" t="s">
        <v>224</v>
      </c>
    </row>
    <row r="33" spans="1:24" ht="33" customHeight="1" x14ac:dyDescent="0.25">
      <c r="A33" s="124" t="s">
        <v>10065</v>
      </c>
      <c r="B33" s="125">
        <v>11004</v>
      </c>
      <c r="C33" s="124" t="s">
        <v>393</v>
      </c>
      <c r="D33" s="124" t="s">
        <v>392</v>
      </c>
      <c r="E33" s="124" t="s">
        <v>341</v>
      </c>
      <c r="F33" s="124" t="s">
        <v>391</v>
      </c>
      <c r="G33" s="124" t="s">
        <v>390</v>
      </c>
      <c r="H33" s="124" t="s">
        <v>10064</v>
      </c>
      <c r="I33" s="124" t="s">
        <v>10063</v>
      </c>
      <c r="J33" s="124" t="s">
        <v>10062</v>
      </c>
      <c r="K33" s="124" t="s">
        <v>10061</v>
      </c>
      <c r="L33" s="124" t="s">
        <v>10060</v>
      </c>
      <c r="M33" s="124" t="s">
        <v>10059</v>
      </c>
      <c r="N33" s="124" t="s">
        <v>341</v>
      </c>
      <c r="O33" s="124" t="s">
        <v>10034</v>
      </c>
      <c r="P33" s="124" t="s">
        <v>341</v>
      </c>
      <c r="Q33" s="124" t="s">
        <v>341</v>
      </c>
      <c r="R33" s="125">
        <v>1</v>
      </c>
      <c r="S33" s="125">
        <v>10</v>
      </c>
      <c r="T33" s="124" t="s">
        <v>341</v>
      </c>
      <c r="U33" s="124" t="s">
        <v>510</v>
      </c>
      <c r="V33" s="124" t="s">
        <v>1354</v>
      </c>
      <c r="W33" s="124" t="s">
        <v>9533</v>
      </c>
      <c r="X33" s="124" t="s">
        <v>224</v>
      </c>
    </row>
    <row r="34" spans="1:24" ht="33" customHeight="1" x14ac:dyDescent="0.25">
      <c r="A34" s="124" t="s">
        <v>10058</v>
      </c>
      <c r="B34" s="125">
        <v>11005</v>
      </c>
      <c r="C34" s="124" t="s">
        <v>393</v>
      </c>
      <c r="D34" s="124" t="s">
        <v>392</v>
      </c>
      <c r="E34" s="124" t="s">
        <v>341</v>
      </c>
      <c r="F34" s="124" t="s">
        <v>391</v>
      </c>
      <c r="G34" s="124" t="s">
        <v>343</v>
      </c>
      <c r="H34" s="124" t="s">
        <v>10057</v>
      </c>
      <c r="I34" s="124" t="s">
        <v>10056</v>
      </c>
      <c r="J34" s="124" t="s">
        <v>10055</v>
      </c>
      <c r="K34" s="124" t="s">
        <v>10054</v>
      </c>
      <c r="L34" s="124" t="s">
        <v>1636</v>
      </c>
      <c r="M34" s="124" t="s">
        <v>343</v>
      </c>
      <c r="N34" s="124" t="s">
        <v>341</v>
      </c>
      <c r="O34" s="124" t="s">
        <v>10053</v>
      </c>
      <c r="P34" s="124" t="s">
        <v>341</v>
      </c>
      <c r="Q34" s="124" t="s">
        <v>341</v>
      </c>
      <c r="R34" s="125">
        <v>1</v>
      </c>
      <c r="S34" s="125">
        <v>10</v>
      </c>
      <c r="T34" s="124" t="s">
        <v>341</v>
      </c>
      <c r="U34" s="124" t="s">
        <v>396</v>
      </c>
      <c r="V34" s="124" t="s">
        <v>395</v>
      </c>
      <c r="W34" s="124" t="s">
        <v>1773</v>
      </c>
      <c r="X34" s="124" t="s">
        <v>233</v>
      </c>
    </row>
    <row r="35" spans="1:24" ht="33" customHeight="1" x14ac:dyDescent="0.25">
      <c r="A35" s="124" t="s">
        <v>10052</v>
      </c>
      <c r="B35" s="125">
        <v>11006</v>
      </c>
      <c r="C35" s="124" t="s">
        <v>381</v>
      </c>
      <c r="D35" s="124" t="s">
        <v>349</v>
      </c>
      <c r="E35" s="124" t="s">
        <v>2164</v>
      </c>
      <c r="F35" s="124" t="s">
        <v>380</v>
      </c>
      <c r="G35" s="124" t="s">
        <v>379</v>
      </c>
      <c r="H35" s="124" t="s">
        <v>10051</v>
      </c>
      <c r="I35" s="124" t="s">
        <v>10050</v>
      </c>
      <c r="J35" s="124" t="s">
        <v>10050</v>
      </c>
      <c r="K35" s="124" t="s">
        <v>10049</v>
      </c>
      <c r="L35" s="124" t="s">
        <v>10048</v>
      </c>
      <c r="M35" s="124" t="s">
        <v>10047</v>
      </c>
      <c r="N35" s="124" t="s">
        <v>10046</v>
      </c>
      <c r="O35" s="124" t="s">
        <v>10045</v>
      </c>
      <c r="P35" s="124" t="s">
        <v>10044</v>
      </c>
      <c r="Q35" s="124" t="s">
        <v>341</v>
      </c>
      <c r="R35" s="125">
        <v>1</v>
      </c>
      <c r="S35" s="125">
        <v>10</v>
      </c>
      <c r="T35" s="124" t="s">
        <v>511</v>
      </c>
      <c r="U35" s="124" t="s">
        <v>396</v>
      </c>
      <c r="V35" s="124" t="s">
        <v>395</v>
      </c>
      <c r="W35" s="124" t="s">
        <v>2024</v>
      </c>
      <c r="X35" s="124" t="s">
        <v>44</v>
      </c>
    </row>
    <row r="36" spans="1:24" ht="33" customHeight="1" x14ac:dyDescent="0.25">
      <c r="A36" s="124" t="s">
        <v>10043</v>
      </c>
      <c r="B36" s="125">
        <v>11007</v>
      </c>
      <c r="C36" s="124" t="s">
        <v>393</v>
      </c>
      <c r="D36" s="124" t="s">
        <v>392</v>
      </c>
      <c r="E36" s="124" t="s">
        <v>341</v>
      </c>
      <c r="F36" s="124" t="s">
        <v>391</v>
      </c>
      <c r="G36" s="124" t="s">
        <v>343</v>
      </c>
      <c r="H36" s="124" t="s">
        <v>10042</v>
      </c>
      <c r="I36" s="124" t="s">
        <v>10041</v>
      </c>
      <c r="J36" s="124" t="s">
        <v>10040</v>
      </c>
      <c r="K36" s="124" t="s">
        <v>10039</v>
      </c>
      <c r="L36" s="124" t="s">
        <v>1813</v>
      </c>
      <c r="M36" s="124" t="s">
        <v>343</v>
      </c>
      <c r="N36" s="124" t="s">
        <v>341</v>
      </c>
      <c r="O36" s="124" t="s">
        <v>10034</v>
      </c>
      <c r="P36" s="124" t="s">
        <v>341</v>
      </c>
      <c r="Q36" s="124" t="s">
        <v>341</v>
      </c>
      <c r="R36" s="125">
        <v>1</v>
      </c>
      <c r="S36" s="125">
        <v>10</v>
      </c>
      <c r="T36" s="124" t="s">
        <v>341</v>
      </c>
      <c r="U36" s="124" t="s">
        <v>510</v>
      </c>
      <c r="V36" s="124" t="s">
        <v>1354</v>
      </c>
      <c r="W36" s="124" t="s">
        <v>9533</v>
      </c>
      <c r="X36" s="124" t="s">
        <v>224</v>
      </c>
    </row>
    <row r="37" spans="1:24" ht="33" customHeight="1" x14ac:dyDescent="0.25">
      <c r="A37" s="124" t="s">
        <v>10038</v>
      </c>
      <c r="B37" s="125">
        <v>11008</v>
      </c>
      <c r="C37" s="124" t="s">
        <v>393</v>
      </c>
      <c r="D37" s="124" t="s">
        <v>392</v>
      </c>
      <c r="E37" s="124" t="s">
        <v>341</v>
      </c>
      <c r="F37" s="124" t="s">
        <v>391</v>
      </c>
      <c r="G37" s="124" t="s">
        <v>343</v>
      </c>
      <c r="H37" s="124" t="s">
        <v>10037</v>
      </c>
      <c r="I37" s="124" t="s">
        <v>10036</v>
      </c>
      <c r="J37" s="124" t="s">
        <v>10035</v>
      </c>
      <c r="K37" s="124" t="s">
        <v>10008</v>
      </c>
      <c r="L37" s="124" t="s">
        <v>1813</v>
      </c>
      <c r="M37" s="124" t="s">
        <v>343</v>
      </c>
      <c r="N37" s="124" t="s">
        <v>341</v>
      </c>
      <c r="O37" s="124" t="s">
        <v>10034</v>
      </c>
      <c r="P37" s="124" t="s">
        <v>10033</v>
      </c>
      <c r="Q37" s="124" t="s">
        <v>341</v>
      </c>
      <c r="R37" s="125">
        <v>1</v>
      </c>
      <c r="S37" s="125">
        <v>10</v>
      </c>
      <c r="T37" s="124" t="s">
        <v>341</v>
      </c>
      <c r="U37" s="124" t="s">
        <v>510</v>
      </c>
      <c r="V37" s="124" t="s">
        <v>787</v>
      </c>
      <c r="W37" s="124" t="s">
        <v>10004</v>
      </c>
      <c r="X37" s="124" t="s">
        <v>224</v>
      </c>
    </row>
    <row r="38" spans="1:24" ht="33" customHeight="1" x14ac:dyDescent="0.25">
      <c r="A38" s="124" t="s">
        <v>10032</v>
      </c>
      <c r="B38" s="125">
        <v>11101</v>
      </c>
      <c r="C38" s="124" t="s">
        <v>393</v>
      </c>
      <c r="D38" s="124" t="s">
        <v>392</v>
      </c>
      <c r="E38" s="124" t="s">
        <v>341</v>
      </c>
      <c r="F38" s="124" t="s">
        <v>391</v>
      </c>
      <c r="G38" s="124" t="s">
        <v>343</v>
      </c>
      <c r="H38" s="124" t="s">
        <v>10031</v>
      </c>
      <c r="I38" s="124" t="s">
        <v>10030</v>
      </c>
      <c r="J38" s="124" t="s">
        <v>10030</v>
      </c>
      <c r="K38" s="124" t="s">
        <v>10008</v>
      </c>
      <c r="L38" s="124" t="s">
        <v>10029</v>
      </c>
      <c r="M38" s="124" t="s">
        <v>343</v>
      </c>
      <c r="N38" s="124" t="s">
        <v>341</v>
      </c>
      <c r="O38" s="124" t="s">
        <v>10028</v>
      </c>
      <c r="P38" s="124" t="s">
        <v>10027</v>
      </c>
      <c r="Q38" s="124" t="s">
        <v>341</v>
      </c>
      <c r="R38" s="125">
        <v>1</v>
      </c>
      <c r="S38" s="125">
        <v>11</v>
      </c>
      <c r="T38" s="124" t="s">
        <v>341</v>
      </c>
      <c r="U38" s="124" t="s">
        <v>340</v>
      </c>
      <c r="V38" s="124" t="s">
        <v>339</v>
      </c>
      <c r="W38" s="124" t="s">
        <v>1783</v>
      </c>
      <c r="X38" s="124" t="s">
        <v>32</v>
      </c>
    </row>
    <row r="39" spans="1:24" ht="33" customHeight="1" x14ac:dyDescent="0.25">
      <c r="A39" s="124" t="s">
        <v>10026</v>
      </c>
      <c r="B39" s="125">
        <v>11102</v>
      </c>
      <c r="C39" s="124" t="s">
        <v>393</v>
      </c>
      <c r="D39" s="124" t="s">
        <v>392</v>
      </c>
      <c r="E39" s="124" t="s">
        <v>341</v>
      </c>
      <c r="F39" s="124" t="s">
        <v>391</v>
      </c>
      <c r="G39" s="124" t="s">
        <v>360</v>
      </c>
      <c r="H39" s="124" t="s">
        <v>10025</v>
      </c>
      <c r="I39" s="124" t="s">
        <v>7401</v>
      </c>
      <c r="J39" s="124" t="s">
        <v>10024</v>
      </c>
      <c r="K39" s="124" t="s">
        <v>10023</v>
      </c>
      <c r="L39" s="124" t="s">
        <v>10022</v>
      </c>
      <c r="M39" s="124" t="s">
        <v>10021</v>
      </c>
      <c r="N39" s="124" t="s">
        <v>341</v>
      </c>
      <c r="O39" s="124" t="s">
        <v>10020</v>
      </c>
      <c r="P39" s="124" t="s">
        <v>341</v>
      </c>
      <c r="Q39" s="124" t="s">
        <v>341</v>
      </c>
      <c r="R39" s="125">
        <v>1</v>
      </c>
      <c r="S39" s="125">
        <v>11</v>
      </c>
      <c r="T39" s="124" t="s">
        <v>341</v>
      </c>
      <c r="U39" s="124" t="s">
        <v>510</v>
      </c>
      <c r="V39" s="124" t="s">
        <v>1354</v>
      </c>
      <c r="W39" s="124" t="s">
        <v>9533</v>
      </c>
      <c r="X39" s="124" t="s">
        <v>224</v>
      </c>
    </row>
    <row r="40" spans="1:24" ht="33" customHeight="1" x14ac:dyDescent="0.25">
      <c r="A40" s="124" t="s">
        <v>10019</v>
      </c>
      <c r="B40" s="125">
        <v>11103</v>
      </c>
      <c r="C40" s="124" t="s">
        <v>393</v>
      </c>
      <c r="D40" s="124" t="s">
        <v>392</v>
      </c>
      <c r="E40" s="124" t="s">
        <v>341</v>
      </c>
      <c r="F40" s="124" t="s">
        <v>391</v>
      </c>
      <c r="G40" s="124" t="s">
        <v>343</v>
      </c>
      <c r="H40" s="124" t="s">
        <v>10018</v>
      </c>
      <c r="I40" s="124" t="s">
        <v>10017</v>
      </c>
      <c r="J40" s="124" t="s">
        <v>10016</v>
      </c>
      <c r="K40" s="124" t="s">
        <v>10015</v>
      </c>
      <c r="L40" s="124" t="s">
        <v>10014</v>
      </c>
      <c r="M40" s="124" t="s">
        <v>343</v>
      </c>
      <c r="N40" s="124" t="s">
        <v>341</v>
      </c>
      <c r="O40" s="124" t="s">
        <v>10013</v>
      </c>
      <c r="P40" s="124" t="s">
        <v>341</v>
      </c>
      <c r="Q40" s="124" t="s">
        <v>341</v>
      </c>
      <c r="R40" s="125">
        <v>1</v>
      </c>
      <c r="S40" s="125">
        <v>11</v>
      </c>
      <c r="T40" s="124" t="s">
        <v>341</v>
      </c>
      <c r="U40" s="124" t="s">
        <v>510</v>
      </c>
      <c r="V40" s="124" t="s">
        <v>1354</v>
      </c>
      <c r="W40" s="124" t="s">
        <v>7398</v>
      </c>
      <c r="X40" s="124" t="s">
        <v>224</v>
      </c>
    </row>
    <row r="41" spans="1:24" ht="33" customHeight="1" x14ac:dyDescent="0.25">
      <c r="A41" s="124" t="s">
        <v>10012</v>
      </c>
      <c r="B41" s="125">
        <v>11104</v>
      </c>
      <c r="C41" s="124" t="s">
        <v>393</v>
      </c>
      <c r="D41" s="124" t="s">
        <v>381</v>
      </c>
      <c r="E41" s="124" t="s">
        <v>2164</v>
      </c>
      <c r="F41" s="124" t="s">
        <v>391</v>
      </c>
      <c r="G41" s="124" t="s">
        <v>379</v>
      </c>
      <c r="H41" s="124" t="s">
        <v>10011</v>
      </c>
      <c r="I41" s="124" t="s">
        <v>10010</v>
      </c>
      <c r="J41" s="124" t="s">
        <v>10009</v>
      </c>
      <c r="K41" s="124" t="s">
        <v>10008</v>
      </c>
      <c r="L41" s="124" t="s">
        <v>3137</v>
      </c>
      <c r="M41" s="124" t="s">
        <v>10007</v>
      </c>
      <c r="N41" s="124" t="s">
        <v>341</v>
      </c>
      <c r="O41" s="124" t="s">
        <v>10006</v>
      </c>
      <c r="P41" s="124" t="s">
        <v>10005</v>
      </c>
      <c r="Q41" s="124" t="s">
        <v>341</v>
      </c>
      <c r="R41" s="125">
        <v>1</v>
      </c>
      <c r="S41" s="125">
        <v>11</v>
      </c>
      <c r="T41" s="124" t="s">
        <v>341</v>
      </c>
      <c r="U41" s="124" t="s">
        <v>510</v>
      </c>
      <c r="V41" s="124" t="s">
        <v>1354</v>
      </c>
      <c r="W41" s="124" t="s">
        <v>10004</v>
      </c>
      <c r="X41" s="124" t="s">
        <v>224</v>
      </c>
    </row>
    <row r="42" spans="1:24" ht="33" customHeight="1" x14ac:dyDescent="0.25">
      <c r="A42" s="124" t="s">
        <v>10003</v>
      </c>
      <c r="B42" s="125">
        <v>11105</v>
      </c>
      <c r="C42" s="124" t="s">
        <v>381</v>
      </c>
      <c r="D42" s="124" t="s">
        <v>381</v>
      </c>
      <c r="E42" s="124" t="s">
        <v>341</v>
      </c>
      <c r="F42" s="124" t="s">
        <v>380</v>
      </c>
      <c r="G42" s="124" t="s">
        <v>343</v>
      </c>
      <c r="H42" s="124" t="s">
        <v>10002</v>
      </c>
      <c r="I42" s="124" t="s">
        <v>10001</v>
      </c>
      <c r="J42" s="124" t="s">
        <v>10001</v>
      </c>
      <c r="K42" s="124" t="s">
        <v>3009</v>
      </c>
      <c r="L42" s="124" t="s">
        <v>344</v>
      </c>
      <c r="M42" s="124" t="s">
        <v>343</v>
      </c>
      <c r="N42" s="124" t="s">
        <v>1486</v>
      </c>
      <c r="O42" s="124" t="s">
        <v>10000</v>
      </c>
      <c r="P42" s="124" t="s">
        <v>9999</v>
      </c>
      <c r="Q42" s="124" t="s">
        <v>341</v>
      </c>
      <c r="R42" s="125">
        <v>1</v>
      </c>
      <c r="S42" s="125">
        <v>11</v>
      </c>
      <c r="T42" s="124" t="s">
        <v>511</v>
      </c>
      <c r="U42" s="124" t="s">
        <v>510</v>
      </c>
      <c r="V42" s="124" t="s">
        <v>1585</v>
      </c>
      <c r="W42" s="124" t="s">
        <v>2024</v>
      </c>
      <c r="X42" s="124" t="s">
        <v>44</v>
      </c>
    </row>
    <row r="43" spans="1:24" ht="33" customHeight="1" x14ac:dyDescent="0.25">
      <c r="A43" s="124" t="s">
        <v>9998</v>
      </c>
      <c r="B43" s="125">
        <v>11201</v>
      </c>
      <c r="C43" s="124" t="s">
        <v>393</v>
      </c>
      <c r="D43" s="124" t="s">
        <v>392</v>
      </c>
      <c r="E43" s="124" t="s">
        <v>341</v>
      </c>
      <c r="F43" s="124" t="s">
        <v>391</v>
      </c>
      <c r="G43" s="124" t="s">
        <v>360</v>
      </c>
      <c r="H43" s="124" t="s">
        <v>9997</v>
      </c>
      <c r="I43" s="124" t="s">
        <v>9996</v>
      </c>
      <c r="J43" s="124" t="s">
        <v>9995</v>
      </c>
      <c r="K43" s="124" t="s">
        <v>9994</v>
      </c>
      <c r="L43" s="124" t="s">
        <v>9993</v>
      </c>
      <c r="M43" s="124" t="s">
        <v>7502</v>
      </c>
      <c r="N43" s="124" t="s">
        <v>341</v>
      </c>
      <c r="O43" s="124" t="s">
        <v>9992</v>
      </c>
      <c r="P43" s="124" t="s">
        <v>341</v>
      </c>
      <c r="Q43" s="124" t="s">
        <v>341</v>
      </c>
      <c r="R43" s="125">
        <v>1</v>
      </c>
      <c r="S43" s="125">
        <v>12</v>
      </c>
      <c r="T43" s="124" t="s">
        <v>341</v>
      </c>
      <c r="U43" s="124" t="s">
        <v>510</v>
      </c>
      <c r="V43" s="124" t="s">
        <v>1354</v>
      </c>
      <c r="W43" s="124" t="s">
        <v>9533</v>
      </c>
      <c r="X43" s="124" t="s">
        <v>224</v>
      </c>
    </row>
    <row r="44" spans="1:24" ht="33" customHeight="1" x14ac:dyDescent="0.25">
      <c r="A44" s="124" t="s">
        <v>9991</v>
      </c>
      <c r="B44" s="125">
        <v>11202</v>
      </c>
      <c r="C44" s="124" t="s">
        <v>393</v>
      </c>
      <c r="D44" s="124" t="s">
        <v>392</v>
      </c>
      <c r="E44" s="124" t="s">
        <v>341</v>
      </c>
      <c r="F44" s="124" t="s">
        <v>391</v>
      </c>
      <c r="G44" s="124" t="s">
        <v>343</v>
      </c>
      <c r="H44" s="124" t="s">
        <v>9990</v>
      </c>
      <c r="I44" s="124" t="s">
        <v>9989</v>
      </c>
      <c r="J44" s="124" t="s">
        <v>9988</v>
      </c>
      <c r="K44" s="124" t="s">
        <v>9987</v>
      </c>
      <c r="L44" s="124" t="s">
        <v>344</v>
      </c>
      <c r="M44" s="124" t="s">
        <v>343</v>
      </c>
      <c r="N44" s="124" t="s">
        <v>9986</v>
      </c>
      <c r="O44" s="124" t="s">
        <v>9985</v>
      </c>
      <c r="P44" s="124" t="s">
        <v>9984</v>
      </c>
      <c r="Q44" s="124" t="s">
        <v>341</v>
      </c>
      <c r="R44" s="125">
        <v>1</v>
      </c>
      <c r="S44" s="125">
        <v>12</v>
      </c>
      <c r="T44" s="124" t="s">
        <v>341</v>
      </c>
      <c r="U44" s="124" t="s">
        <v>510</v>
      </c>
      <c r="V44" s="124" t="s">
        <v>1354</v>
      </c>
      <c r="W44" s="124" t="s">
        <v>468</v>
      </c>
      <c r="X44" s="124" t="s">
        <v>223</v>
      </c>
    </row>
    <row r="45" spans="1:24" ht="33" customHeight="1" x14ac:dyDescent="0.25">
      <c r="A45" s="124" t="s">
        <v>9983</v>
      </c>
      <c r="B45" s="125">
        <v>20101</v>
      </c>
      <c r="C45" s="124" t="s">
        <v>393</v>
      </c>
      <c r="D45" s="124" t="s">
        <v>392</v>
      </c>
      <c r="E45" s="124" t="s">
        <v>341</v>
      </c>
      <c r="F45" s="124" t="s">
        <v>391</v>
      </c>
      <c r="G45" s="124" t="s">
        <v>343</v>
      </c>
      <c r="H45" s="124" t="s">
        <v>9982</v>
      </c>
      <c r="I45" s="124" t="s">
        <v>9981</v>
      </c>
      <c r="J45" s="124" t="s">
        <v>9981</v>
      </c>
      <c r="K45" s="124" t="s">
        <v>341</v>
      </c>
      <c r="L45" s="124" t="s">
        <v>9980</v>
      </c>
      <c r="M45" s="124" t="s">
        <v>343</v>
      </c>
      <c r="N45" s="124" t="s">
        <v>9979</v>
      </c>
      <c r="O45" s="124" t="s">
        <v>341</v>
      </c>
      <c r="P45" s="124" t="s">
        <v>9978</v>
      </c>
      <c r="Q45" s="124" t="s">
        <v>341</v>
      </c>
      <c r="R45" s="125">
        <v>2</v>
      </c>
      <c r="S45" s="125">
        <v>1</v>
      </c>
      <c r="T45" s="124" t="s">
        <v>1706</v>
      </c>
      <c r="U45" s="124" t="s">
        <v>510</v>
      </c>
      <c r="V45" s="124" t="s">
        <v>1585</v>
      </c>
      <c r="W45" s="124" t="s">
        <v>1715</v>
      </c>
      <c r="X45" s="124" t="s">
        <v>47</v>
      </c>
    </row>
    <row r="46" spans="1:24" ht="33" customHeight="1" x14ac:dyDescent="0.25">
      <c r="A46" s="124" t="s">
        <v>9977</v>
      </c>
      <c r="B46" s="125">
        <v>20102</v>
      </c>
      <c r="C46" s="124" t="s">
        <v>393</v>
      </c>
      <c r="D46" s="124" t="s">
        <v>392</v>
      </c>
      <c r="E46" s="124" t="s">
        <v>341</v>
      </c>
      <c r="F46" s="124" t="s">
        <v>391</v>
      </c>
      <c r="G46" s="124" t="s">
        <v>360</v>
      </c>
      <c r="H46" s="124" t="s">
        <v>9976</v>
      </c>
      <c r="I46" s="124" t="s">
        <v>9975</v>
      </c>
      <c r="J46" s="124" t="s">
        <v>9975</v>
      </c>
      <c r="K46" s="124" t="s">
        <v>9974</v>
      </c>
      <c r="L46" s="124" t="s">
        <v>9954</v>
      </c>
      <c r="M46" s="124" t="s">
        <v>9946</v>
      </c>
      <c r="N46" s="124" t="s">
        <v>9973</v>
      </c>
      <c r="O46" s="124" t="s">
        <v>341</v>
      </c>
      <c r="P46" s="124" t="s">
        <v>341</v>
      </c>
      <c r="Q46" s="124" t="s">
        <v>341</v>
      </c>
      <c r="R46" s="125">
        <v>2</v>
      </c>
      <c r="S46" s="125">
        <v>1</v>
      </c>
      <c r="T46" s="124" t="s">
        <v>1706</v>
      </c>
      <c r="U46" s="124" t="s">
        <v>371</v>
      </c>
      <c r="V46" s="124" t="s">
        <v>370</v>
      </c>
      <c r="W46" s="124" t="s">
        <v>1705</v>
      </c>
      <c r="X46" s="124" t="s">
        <v>47</v>
      </c>
    </row>
    <row r="47" spans="1:24" ht="33" customHeight="1" x14ac:dyDescent="0.25">
      <c r="A47" s="124" t="s">
        <v>9972</v>
      </c>
      <c r="B47" s="125">
        <v>20103</v>
      </c>
      <c r="C47" s="124" t="s">
        <v>393</v>
      </c>
      <c r="D47" s="124" t="s">
        <v>392</v>
      </c>
      <c r="E47" s="124" t="s">
        <v>341</v>
      </c>
      <c r="F47" s="124" t="s">
        <v>391</v>
      </c>
      <c r="G47" s="124" t="s">
        <v>390</v>
      </c>
      <c r="H47" s="124" t="s">
        <v>9971</v>
      </c>
      <c r="I47" s="124" t="s">
        <v>9970</v>
      </c>
      <c r="J47" s="124" t="s">
        <v>9970</v>
      </c>
      <c r="K47" s="124" t="s">
        <v>9969</v>
      </c>
      <c r="L47" s="124" t="s">
        <v>9968</v>
      </c>
      <c r="M47" s="124" t="s">
        <v>9914</v>
      </c>
      <c r="N47" s="124" t="s">
        <v>9967</v>
      </c>
      <c r="O47" s="124" t="s">
        <v>341</v>
      </c>
      <c r="P47" s="124" t="s">
        <v>9966</v>
      </c>
      <c r="Q47" s="124" t="s">
        <v>341</v>
      </c>
      <c r="R47" s="125">
        <v>2</v>
      </c>
      <c r="S47" s="125">
        <v>1</v>
      </c>
      <c r="T47" s="124" t="s">
        <v>1706</v>
      </c>
      <c r="U47" s="124" t="s">
        <v>371</v>
      </c>
      <c r="V47" s="124" t="s">
        <v>1005</v>
      </c>
      <c r="W47" s="124" t="s">
        <v>1705</v>
      </c>
      <c r="X47" s="124" t="s">
        <v>47</v>
      </c>
    </row>
    <row r="48" spans="1:24" ht="33" customHeight="1" x14ac:dyDescent="0.25">
      <c r="A48" s="124" t="s">
        <v>9965</v>
      </c>
      <c r="B48" s="125">
        <v>20104</v>
      </c>
      <c r="C48" s="124" t="s">
        <v>393</v>
      </c>
      <c r="D48" s="124" t="s">
        <v>392</v>
      </c>
      <c r="E48" s="124" t="s">
        <v>341</v>
      </c>
      <c r="F48" s="124" t="s">
        <v>391</v>
      </c>
      <c r="G48" s="124" t="s">
        <v>360</v>
      </c>
      <c r="H48" s="124" t="s">
        <v>9964</v>
      </c>
      <c r="I48" s="124" t="s">
        <v>9963</v>
      </c>
      <c r="J48" s="124" t="s">
        <v>9963</v>
      </c>
      <c r="K48" s="124" t="s">
        <v>9962</v>
      </c>
      <c r="L48" s="124" t="s">
        <v>9961</v>
      </c>
      <c r="M48" s="124" t="s">
        <v>9914</v>
      </c>
      <c r="N48" s="124" t="s">
        <v>9960</v>
      </c>
      <c r="O48" s="124" t="s">
        <v>341</v>
      </c>
      <c r="P48" s="124" t="s">
        <v>341</v>
      </c>
      <c r="Q48" s="124" t="s">
        <v>341</v>
      </c>
      <c r="R48" s="125">
        <v>2</v>
      </c>
      <c r="S48" s="125">
        <v>1</v>
      </c>
      <c r="T48" s="124" t="s">
        <v>1706</v>
      </c>
      <c r="U48" s="124" t="s">
        <v>510</v>
      </c>
      <c r="V48" s="124" t="s">
        <v>1585</v>
      </c>
      <c r="W48" s="124" t="s">
        <v>1715</v>
      </c>
      <c r="X48" s="124" t="s">
        <v>47</v>
      </c>
    </row>
    <row r="49" spans="1:24" ht="33" customHeight="1" x14ac:dyDescent="0.25">
      <c r="A49" s="124" t="s">
        <v>9959</v>
      </c>
      <c r="B49" s="125">
        <v>20201</v>
      </c>
      <c r="C49" s="124" t="s">
        <v>381</v>
      </c>
      <c r="D49" s="124" t="s">
        <v>381</v>
      </c>
      <c r="E49" s="124" t="s">
        <v>341</v>
      </c>
      <c r="F49" s="124" t="s">
        <v>380</v>
      </c>
      <c r="G49" s="124" t="s">
        <v>360</v>
      </c>
      <c r="H49" s="124" t="s">
        <v>9958</v>
      </c>
      <c r="I49" s="124" t="s">
        <v>9957</v>
      </c>
      <c r="J49" s="124" t="s">
        <v>9956</v>
      </c>
      <c r="K49" s="124" t="s">
        <v>9955</v>
      </c>
      <c r="L49" s="124" t="s">
        <v>9954</v>
      </c>
      <c r="M49" s="124" t="s">
        <v>9946</v>
      </c>
      <c r="N49" s="124" t="s">
        <v>9953</v>
      </c>
      <c r="O49" s="124" t="s">
        <v>341</v>
      </c>
      <c r="P49" s="124" t="s">
        <v>9952</v>
      </c>
      <c r="Q49" s="124" t="s">
        <v>341</v>
      </c>
      <c r="R49" s="125">
        <v>2</v>
      </c>
      <c r="S49" s="125">
        <v>2</v>
      </c>
      <c r="T49" s="124" t="s">
        <v>341</v>
      </c>
      <c r="U49" s="124" t="s">
        <v>510</v>
      </c>
      <c r="V49" s="124" t="s">
        <v>1354</v>
      </c>
      <c r="W49" s="124" t="s">
        <v>1558</v>
      </c>
      <c r="X49" s="124" t="s">
        <v>35</v>
      </c>
    </row>
    <row r="50" spans="1:24" ht="33" customHeight="1" x14ac:dyDescent="0.25">
      <c r="A50" s="124" t="s">
        <v>9951</v>
      </c>
      <c r="B50" s="125">
        <v>20202</v>
      </c>
      <c r="C50" s="124" t="s">
        <v>393</v>
      </c>
      <c r="D50" s="124" t="s">
        <v>392</v>
      </c>
      <c r="E50" s="124" t="s">
        <v>341</v>
      </c>
      <c r="F50" s="124" t="s">
        <v>391</v>
      </c>
      <c r="G50" s="124" t="s">
        <v>360</v>
      </c>
      <c r="H50" s="124" t="s">
        <v>9950</v>
      </c>
      <c r="I50" s="124" t="s">
        <v>9949</v>
      </c>
      <c r="J50" s="124" t="s">
        <v>9949</v>
      </c>
      <c r="K50" s="124" t="s">
        <v>9948</v>
      </c>
      <c r="L50" s="124" t="s">
        <v>9947</v>
      </c>
      <c r="M50" s="124" t="s">
        <v>9946</v>
      </c>
      <c r="N50" s="124" t="s">
        <v>341</v>
      </c>
      <c r="O50" s="124" t="s">
        <v>341</v>
      </c>
      <c r="P50" s="124" t="s">
        <v>9945</v>
      </c>
      <c r="Q50" s="124" t="s">
        <v>341</v>
      </c>
      <c r="R50" s="125">
        <v>2</v>
      </c>
      <c r="S50" s="125">
        <v>2</v>
      </c>
      <c r="T50" s="124" t="s">
        <v>630</v>
      </c>
      <c r="U50" s="124" t="s">
        <v>510</v>
      </c>
      <c r="V50" s="124" t="s">
        <v>620</v>
      </c>
      <c r="W50" s="124" t="s">
        <v>1558</v>
      </c>
      <c r="X50" s="124" t="s">
        <v>35</v>
      </c>
    </row>
    <row r="51" spans="1:24" ht="33" customHeight="1" x14ac:dyDescent="0.25">
      <c r="A51" s="124" t="s">
        <v>9944</v>
      </c>
      <c r="B51" s="125">
        <v>20301</v>
      </c>
      <c r="C51" s="124" t="s">
        <v>393</v>
      </c>
      <c r="D51" s="124" t="s">
        <v>392</v>
      </c>
      <c r="E51" s="124" t="s">
        <v>341</v>
      </c>
      <c r="F51" s="124" t="s">
        <v>391</v>
      </c>
      <c r="G51" s="124" t="s">
        <v>360</v>
      </c>
      <c r="H51" s="124" t="s">
        <v>9943</v>
      </c>
      <c r="I51" s="124" t="s">
        <v>9942</v>
      </c>
      <c r="J51" s="124" t="s">
        <v>9942</v>
      </c>
      <c r="K51" s="124" t="s">
        <v>9941</v>
      </c>
      <c r="L51" s="124" t="s">
        <v>9940</v>
      </c>
      <c r="M51" s="124" t="s">
        <v>9939</v>
      </c>
      <c r="N51" s="124" t="s">
        <v>9938</v>
      </c>
      <c r="O51" s="124" t="s">
        <v>341</v>
      </c>
      <c r="P51" s="124" t="s">
        <v>9937</v>
      </c>
      <c r="Q51" s="124" t="s">
        <v>341</v>
      </c>
      <c r="R51" s="125">
        <v>2</v>
      </c>
      <c r="S51" s="125">
        <v>3</v>
      </c>
      <c r="T51" s="124" t="s">
        <v>511</v>
      </c>
      <c r="U51" s="124" t="s">
        <v>510</v>
      </c>
      <c r="V51" s="124" t="s">
        <v>620</v>
      </c>
      <c r="W51" s="124" t="s">
        <v>1483</v>
      </c>
      <c r="X51" s="124" t="s">
        <v>44</v>
      </c>
    </row>
    <row r="52" spans="1:24" ht="33" customHeight="1" x14ac:dyDescent="0.25">
      <c r="A52" s="124" t="s">
        <v>9936</v>
      </c>
      <c r="B52" s="125">
        <v>20302</v>
      </c>
      <c r="C52" s="124" t="s">
        <v>393</v>
      </c>
      <c r="D52" s="124" t="s">
        <v>392</v>
      </c>
      <c r="E52" s="124" t="s">
        <v>341</v>
      </c>
      <c r="F52" s="124" t="s">
        <v>391</v>
      </c>
      <c r="G52" s="124" t="s">
        <v>360</v>
      </c>
      <c r="H52" s="124" t="s">
        <v>9935</v>
      </c>
      <c r="I52" s="124" t="s">
        <v>9934</v>
      </c>
      <c r="J52" s="124" t="s">
        <v>9934</v>
      </c>
      <c r="K52" s="124" t="s">
        <v>9933</v>
      </c>
      <c r="L52" s="124" t="s">
        <v>9932</v>
      </c>
      <c r="M52" s="124" t="s">
        <v>9931</v>
      </c>
      <c r="N52" s="124" t="s">
        <v>9930</v>
      </c>
      <c r="O52" s="124" t="s">
        <v>9929</v>
      </c>
      <c r="P52" s="124" t="s">
        <v>9928</v>
      </c>
      <c r="Q52" s="124" t="s">
        <v>341</v>
      </c>
      <c r="R52" s="125">
        <v>2</v>
      </c>
      <c r="S52" s="125">
        <v>3</v>
      </c>
      <c r="T52" s="124" t="s">
        <v>511</v>
      </c>
      <c r="U52" s="124" t="s">
        <v>510</v>
      </c>
      <c r="V52" s="124" t="s">
        <v>509</v>
      </c>
      <c r="W52" s="124" t="s">
        <v>1483</v>
      </c>
      <c r="X52" s="124" t="s">
        <v>44</v>
      </c>
    </row>
    <row r="53" spans="1:24" ht="33" customHeight="1" x14ac:dyDescent="0.25">
      <c r="A53" s="124" t="s">
        <v>9927</v>
      </c>
      <c r="B53" s="125">
        <v>20303</v>
      </c>
      <c r="C53" s="124" t="s">
        <v>393</v>
      </c>
      <c r="D53" s="124" t="s">
        <v>392</v>
      </c>
      <c r="E53" s="124" t="s">
        <v>341</v>
      </c>
      <c r="F53" s="124" t="s">
        <v>391</v>
      </c>
      <c r="G53" s="124" t="s">
        <v>360</v>
      </c>
      <c r="H53" s="124" t="s">
        <v>9926</v>
      </c>
      <c r="I53" s="124" t="s">
        <v>9925</v>
      </c>
      <c r="J53" s="124" t="s">
        <v>9924</v>
      </c>
      <c r="K53" s="124" t="s">
        <v>9923</v>
      </c>
      <c r="L53" s="124" t="s">
        <v>9922</v>
      </c>
      <c r="M53" s="124" t="s">
        <v>9921</v>
      </c>
      <c r="N53" s="124" t="s">
        <v>341</v>
      </c>
      <c r="O53" s="124" t="s">
        <v>341</v>
      </c>
      <c r="P53" s="124" t="s">
        <v>9920</v>
      </c>
      <c r="Q53" s="124" t="s">
        <v>341</v>
      </c>
      <c r="R53" s="125">
        <v>2</v>
      </c>
      <c r="S53" s="125">
        <v>3</v>
      </c>
      <c r="T53" s="124" t="s">
        <v>341</v>
      </c>
      <c r="U53" s="124" t="s">
        <v>1114</v>
      </c>
      <c r="V53" s="124" t="s">
        <v>620</v>
      </c>
      <c r="W53" s="124" t="s">
        <v>2769</v>
      </c>
      <c r="X53" s="124" t="s">
        <v>38</v>
      </c>
    </row>
    <row r="54" spans="1:24" ht="33" customHeight="1" x14ac:dyDescent="0.25">
      <c r="A54" s="124" t="s">
        <v>9919</v>
      </c>
      <c r="B54" s="125">
        <v>20304</v>
      </c>
      <c r="C54" s="124" t="s">
        <v>393</v>
      </c>
      <c r="D54" s="124" t="s">
        <v>392</v>
      </c>
      <c r="E54" s="124" t="s">
        <v>341</v>
      </c>
      <c r="F54" s="124" t="s">
        <v>391</v>
      </c>
      <c r="G54" s="124" t="s">
        <v>360</v>
      </c>
      <c r="H54" s="124" t="s">
        <v>9918</v>
      </c>
      <c r="I54" s="124" t="s">
        <v>9917</v>
      </c>
      <c r="J54" s="124" t="s">
        <v>9917</v>
      </c>
      <c r="K54" s="124" t="s">
        <v>9916</v>
      </c>
      <c r="L54" s="124" t="s">
        <v>9915</v>
      </c>
      <c r="M54" s="124" t="s">
        <v>9914</v>
      </c>
      <c r="N54" s="124" t="s">
        <v>341</v>
      </c>
      <c r="O54" s="124" t="s">
        <v>341</v>
      </c>
      <c r="P54" s="124" t="s">
        <v>341</v>
      </c>
      <c r="Q54" s="124" t="s">
        <v>341</v>
      </c>
      <c r="R54" s="125">
        <v>2</v>
      </c>
      <c r="S54" s="125">
        <v>3</v>
      </c>
      <c r="T54" s="124" t="s">
        <v>503</v>
      </c>
      <c r="U54" s="124" t="s">
        <v>1114</v>
      </c>
      <c r="V54" s="124" t="s">
        <v>620</v>
      </c>
      <c r="W54" s="124" t="s">
        <v>2769</v>
      </c>
      <c r="X54" s="124" t="s">
        <v>38</v>
      </c>
    </row>
    <row r="55" spans="1:24" ht="33" customHeight="1" x14ac:dyDescent="0.25">
      <c r="A55" s="124" t="s">
        <v>9913</v>
      </c>
      <c r="B55" s="125">
        <v>20305</v>
      </c>
      <c r="C55" s="124" t="s">
        <v>393</v>
      </c>
      <c r="D55" s="124" t="s">
        <v>392</v>
      </c>
      <c r="E55" s="124" t="s">
        <v>341</v>
      </c>
      <c r="F55" s="124" t="s">
        <v>391</v>
      </c>
      <c r="G55" s="124" t="s">
        <v>343</v>
      </c>
      <c r="H55" s="124" t="s">
        <v>9912</v>
      </c>
      <c r="I55" s="124" t="s">
        <v>9911</v>
      </c>
      <c r="J55" s="124" t="s">
        <v>9910</v>
      </c>
      <c r="K55" s="124" t="s">
        <v>9909</v>
      </c>
      <c r="L55" s="124" t="s">
        <v>1035</v>
      </c>
      <c r="M55" s="124" t="s">
        <v>343</v>
      </c>
      <c r="N55" s="124" t="s">
        <v>341</v>
      </c>
      <c r="O55" s="124" t="s">
        <v>341</v>
      </c>
      <c r="P55" s="124" t="s">
        <v>9908</v>
      </c>
      <c r="Q55" s="124" t="s">
        <v>341</v>
      </c>
      <c r="R55" s="125">
        <v>2</v>
      </c>
      <c r="S55" s="125">
        <v>3</v>
      </c>
      <c r="T55" s="124" t="s">
        <v>341</v>
      </c>
      <c r="U55" s="124" t="s">
        <v>340</v>
      </c>
      <c r="V55" s="124" t="s">
        <v>339</v>
      </c>
      <c r="W55" s="124" t="s">
        <v>9648</v>
      </c>
      <c r="X55" s="124" t="s">
        <v>32</v>
      </c>
    </row>
    <row r="56" spans="1:24" ht="33" customHeight="1" x14ac:dyDescent="0.25">
      <c r="A56" s="124" t="s">
        <v>9907</v>
      </c>
      <c r="B56" s="125">
        <v>20306</v>
      </c>
      <c r="C56" s="124" t="s">
        <v>393</v>
      </c>
      <c r="D56" s="124" t="s">
        <v>381</v>
      </c>
      <c r="E56" s="124" t="s">
        <v>402</v>
      </c>
      <c r="F56" s="124" t="s">
        <v>391</v>
      </c>
      <c r="G56" s="124" t="s">
        <v>343</v>
      </c>
      <c r="H56" s="124" t="s">
        <v>9906</v>
      </c>
      <c r="I56" s="124" t="s">
        <v>9905</v>
      </c>
      <c r="J56" s="124" t="s">
        <v>9905</v>
      </c>
      <c r="K56" s="124" t="s">
        <v>9904</v>
      </c>
      <c r="L56" s="124" t="s">
        <v>4327</v>
      </c>
      <c r="M56" s="124" t="s">
        <v>343</v>
      </c>
      <c r="N56" s="124" t="s">
        <v>341</v>
      </c>
      <c r="O56" s="124" t="s">
        <v>9814</v>
      </c>
      <c r="P56" s="124" t="s">
        <v>9903</v>
      </c>
      <c r="Q56" s="124" t="s">
        <v>341</v>
      </c>
      <c r="R56" s="125">
        <v>2</v>
      </c>
      <c r="S56" s="125">
        <v>3</v>
      </c>
      <c r="T56" s="124" t="s">
        <v>341</v>
      </c>
      <c r="U56" s="124" t="s">
        <v>396</v>
      </c>
      <c r="V56" s="124" t="s">
        <v>339</v>
      </c>
      <c r="W56" s="124" t="s">
        <v>9648</v>
      </c>
      <c r="X56" s="124" t="s">
        <v>32</v>
      </c>
    </row>
    <row r="57" spans="1:24" ht="33" customHeight="1" x14ac:dyDescent="0.25">
      <c r="A57" s="124" t="s">
        <v>9902</v>
      </c>
      <c r="B57" s="125">
        <v>20307</v>
      </c>
      <c r="C57" s="124" t="s">
        <v>393</v>
      </c>
      <c r="D57" s="124" t="s">
        <v>392</v>
      </c>
      <c r="E57" s="124" t="s">
        <v>341</v>
      </c>
      <c r="F57" s="124" t="s">
        <v>391</v>
      </c>
      <c r="G57" s="124" t="s">
        <v>343</v>
      </c>
      <c r="H57" s="124" t="s">
        <v>9901</v>
      </c>
      <c r="I57" s="124" t="s">
        <v>9900</v>
      </c>
      <c r="J57" s="124" t="s">
        <v>9899</v>
      </c>
      <c r="K57" s="124" t="s">
        <v>9898</v>
      </c>
      <c r="L57" s="124" t="s">
        <v>9897</v>
      </c>
      <c r="M57" s="124" t="s">
        <v>343</v>
      </c>
      <c r="N57" s="124" t="s">
        <v>341</v>
      </c>
      <c r="O57" s="124" t="s">
        <v>341</v>
      </c>
      <c r="P57" s="124" t="s">
        <v>341</v>
      </c>
      <c r="Q57" s="124" t="s">
        <v>341</v>
      </c>
      <c r="R57" s="125">
        <v>2</v>
      </c>
      <c r="S57" s="125">
        <v>3</v>
      </c>
      <c r="T57" s="124" t="s">
        <v>341</v>
      </c>
      <c r="U57" s="124" t="s">
        <v>340</v>
      </c>
      <c r="V57" s="124" t="s">
        <v>1046</v>
      </c>
      <c r="W57" s="124" t="s">
        <v>2590</v>
      </c>
      <c r="X57" s="124" t="s">
        <v>29</v>
      </c>
    </row>
    <row r="58" spans="1:24" ht="33" customHeight="1" x14ac:dyDescent="0.25">
      <c r="A58" s="124" t="s">
        <v>9896</v>
      </c>
      <c r="B58" s="125">
        <v>20308</v>
      </c>
      <c r="C58" s="124" t="s">
        <v>381</v>
      </c>
      <c r="D58" s="124" t="s">
        <v>381</v>
      </c>
      <c r="E58" s="124" t="s">
        <v>341</v>
      </c>
      <c r="F58" s="124" t="s">
        <v>380</v>
      </c>
      <c r="G58" s="124" t="s">
        <v>343</v>
      </c>
      <c r="H58" s="124" t="s">
        <v>9895</v>
      </c>
      <c r="I58" s="124" t="s">
        <v>9894</v>
      </c>
      <c r="J58" s="124" t="s">
        <v>9893</v>
      </c>
      <c r="K58" s="124" t="s">
        <v>9892</v>
      </c>
      <c r="L58" s="124" t="s">
        <v>1636</v>
      </c>
      <c r="M58" s="124" t="s">
        <v>343</v>
      </c>
      <c r="N58" s="124" t="s">
        <v>341</v>
      </c>
      <c r="O58" s="124" t="s">
        <v>9822</v>
      </c>
      <c r="P58" s="124" t="s">
        <v>9891</v>
      </c>
      <c r="Q58" s="124" t="s">
        <v>341</v>
      </c>
      <c r="R58" s="125">
        <v>2</v>
      </c>
      <c r="S58" s="125">
        <v>3</v>
      </c>
      <c r="T58" s="124" t="s">
        <v>503</v>
      </c>
      <c r="U58" s="124" t="s">
        <v>510</v>
      </c>
      <c r="V58" s="124" t="s">
        <v>1354</v>
      </c>
      <c r="W58" s="124" t="s">
        <v>501</v>
      </c>
      <c r="X58" s="124" t="s">
        <v>275</v>
      </c>
    </row>
    <row r="59" spans="1:24" ht="33" customHeight="1" x14ac:dyDescent="0.25">
      <c r="A59" s="124" t="s">
        <v>9890</v>
      </c>
      <c r="B59" s="125">
        <v>20309</v>
      </c>
      <c r="C59" s="124" t="s">
        <v>393</v>
      </c>
      <c r="D59" s="124" t="s">
        <v>381</v>
      </c>
      <c r="E59" s="124" t="s">
        <v>2164</v>
      </c>
      <c r="F59" s="124" t="s">
        <v>391</v>
      </c>
      <c r="G59" s="124" t="s">
        <v>360</v>
      </c>
      <c r="H59" s="124" t="s">
        <v>9889</v>
      </c>
      <c r="I59" s="124" t="s">
        <v>9888</v>
      </c>
      <c r="J59" s="124" t="s">
        <v>9887</v>
      </c>
      <c r="K59" s="124" t="s">
        <v>9886</v>
      </c>
      <c r="L59" s="124" t="s">
        <v>5844</v>
      </c>
      <c r="M59" s="124" t="s">
        <v>9781</v>
      </c>
      <c r="N59" s="124" t="s">
        <v>341</v>
      </c>
      <c r="O59" s="124" t="s">
        <v>9822</v>
      </c>
      <c r="P59" s="124" t="s">
        <v>9885</v>
      </c>
      <c r="Q59" s="124" t="s">
        <v>341</v>
      </c>
      <c r="R59" s="125">
        <v>2</v>
      </c>
      <c r="S59" s="125">
        <v>3</v>
      </c>
      <c r="T59" s="124" t="s">
        <v>503</v>
      </c>
      <c r="U59" s="124" t="s">
        <v>510</v>
      </c>
      <c r="V59" s="124" t="s">
        <v>1354</v>
      </c>
      <c r="W59" s="124" t="s">
        <v>501</v>
      </c>
      <c r="X59" s="124" t="s">
        <v>275</v>
      </c>
    </row>
    <row r="60" spans="1:24" ht="33" customHeight="1" x14ac:dyDescent="0.25">
      <c r="A60" s="124" t="s">
        <v>9884</v>
      </c>
      <c r="B60" s="125">
        <v>20310</v>
      </c>
      <c r="C60" s="124" t="s">
        <v>393</v>
      </c>
      <c r="D60" s="124" t="s">
        <v>392</v>
      </c>
      <c r="E60" s="124" t="s">
        <v>341</v>
      </c>
      <c r="F60" s="124" t="s">
        <v>391</v>
      </c>
      <c r="G60" s="124" t="s">
        <v>390</v>
      </c>
      <c r="H60" s="124" t="s">
        <v>9883</v>
      </c>
      <c r="I60" s="124" t="s">
        <v>9882</v>
      </c>
      <c r="J60" s="124" t="s">
        <v>9881</v>
      </c>
      <c r="K60" s="124" t="s">
        <v>9880</v>
      </c>
      <c r="L60" s="124" t="s">
        <v>9879</v>
      </c>
      <c r="M60" s="124" t="s">
        <v>9561</v>
      </c>
      <c r="N60" s="124" t="s">
        <v>9878</v>
      </c>
      <c r="O60" s="124" t="s">
        <v>341</v>
      </c>
      <c r="P60" s="124" t="s">
        <v>9877</v>
      </c>
      <c r="Q60" s="124" t="s">
        <v>341</v>
      </c>
      <c r="R60" s="125">
        <v>2</v>
      </c>
      <c r="S60" s="125">
        <v>3</v>
      </c>
      <c r="T60" s="124" t="s">
        <v>503</v>
      </c>
      <c r="U60" s="124" t="s">
        <v>510</v>
      </c>
      <c r="V60" s="124" t="s">
        <v>787</v>
      </c>
      <c r="W60" s="124" t="s">
        <v>501</v>
      </c>
      <c r="X60" s="124" t="s">
        <v>275</v>
      </c>
    </row>
    <row r="61" spans="1:24" ht="33" customHeight="1" x14ac:dyDescent="0.25">
      <c r="A61" s="124" t="s">
        <v>9876</v>
      </c>
      <c r="B61" s="125">
        <v>20311</v>
      </c>
      <c r="C61" s="124" t="s">
        <v>393</v>
      </c>
      <c r="D61" s="124" t="s">
        <v>392</v>
      </c>
      <c r="E61" s="124" t="s">
        <v>341</v>
      </c>
      <c r="F61" s="124" t="s">
        <v>391</v>
      </c>
      <c r="G61" s="124" t="s">
        <v>360</v>
      </c>
      <c r="H61" s="124" t="s">
        <v>9875</v>
      </c>
      <c r="I61" s="124" t="s">
        <v>9874</v>
      </c>
      <c r="J61" s="124" t="s">
        <v>9873</v>
      </c>
      <c r="K61" s="124" t="s">
        <v>9872</v>
      </c>
      <c r="L61" s="124" t="s">
        <v>9871</v>
      </c>
      <c r="M61" s="124" t="s">
        <v>9870</v>
      </c>
      <c r="N61" s="124" t="s">
        <v>9869</v>
      </c>
      <c r="O61" s="124" t="s">
        <v>341</v>
      </c>
      <c r="P61" s="124" t="s">
        <v>9868</v>
      </c>
      <c r="Q61" s="124" t="s">
        <v>341</v>
      </c>
      <c r="R61" s="125">
        <v>2</v>
      </c>
      <c r="S61" s="125">
        <v>3</v>
      </c>
      <c r="T61" s="124" t="s">
        <v>503</v>
      </c>
      <c r="U61" s="124" t="s">
        <v>510</v>
      </c>
      <c r="V61" s="124" t="s">
        <v>787</v>
      </c>
      <c r="W61" s="124" t="s">
        <v>501</v>
      </c>
      <c r="X61" s="124" t="s">
        <v>275</v>
      </c>
    </row>
    <row r="62" spans="1:24" ht="33" customHeight="1" x14ac:dyDescent="0.25">
      <c r="A62" s="124" t="s">
        <v>9867</v>
      </c>
      <c r="B62" s="125">
        <v>20312</v>
      </c>
      <c r="C62" s="124" t="s">
        <v>381</v>
      </c>
      <c r="D62" s="124" t="s">
        <v>381</v>
      </c>
      <c r="E62" s="124" t="s">
        <v>341</v>
      </c>
      <c r="F62" s="124" t="s">
        <v>380</v>
      </c>
      <c r="G62" s="124" t="s">
        <v>343</v>
      </c>
      <c r="H62" s="124" t="s">
        <v>9866</v>
      </c>
      <c r="I62" s="124" t="s">
        <v>9865</v>
      </c>
      <c r="J62" s="124" t="s">
        <v>9864</v>
      </c>
      <c r="K62" s="124" t="s">
        <v>9863</v>
      </c>
      <c r="L62" s="124" t="s">
        <v>9862</v>
      </c>
      <c r="M62" s="124" t="s">
        <v>343</v>
      </c>
      <c r="N62" s="124" t="s">
        <v>9861</v>
      </c>
      <c r="O62" s="124" t="s">
        <v>9860</v>
      </c>
      <c r="P62" s="124" t="s">
        <v>9859</v>
      </c>
      <c r="Q62" s="124" t="s">
        <v>341</v>
      </c>
      <c r="R62" s="125">
        <v>2</v>
      </c>
      <c r="S62" s="125">
        <v>3</v>
      </c>
      <c r="T62" s="124" t="s">
        <v>511</v>
      </c>
      <c r="U62" s="124" t="s">
        <v>510</v>
      </c>
      <c r="V62" s="124" t="s">
        <v>787</v>
      </c>
      <c r="W62" s="124" t="s">
        <v>2721</v>
      </c>
      <c r="X62" s="124" t="s">
        <v>44</v>
      </c>
    </row>
    <row r="63" spans="1:24" ht="33" customHeight="1" x14ac:dyDescent="0.25">
      <c r="A63" s="124" t="s">
        <v>9858</v>
      </c>
      <c r="B63" s="125">
        <v>20313</v>
      </c>
      <c r="C63" s="124" t="s">
        <v>381</v>
      </c>
      <c r="D63" s="124" t="s">
        <v>381</v>
      </c>
      <c r="E63" s="124" t="s">
        <v>341</v>
      </c>
      <c r="F63" s="124" t="s">
        <v>380</v>
      </c>
      <c r="G63" s="124" t="s">
        <v>360</v>
      </c>
      <c r="H63" s="124" t="s">
        <v>9857</v>
      </c>
      <c r="I63" s="124" t="s">
        <v>9856</v>
      </c>
      <c r="J63" s="124" t="s">
        <v>9855</v>
      </c>
      <c r="K63" s="124" t="s">
        <v>341</v>
      </c>
      <c r="L63" s="124" t="s">
        <v>1035</v>
      </c>
      <c r="M63" s="124" t="s">
        <v>9854</v>
      </c>
      <c r="N63" s="124" t="s">
        <v>9853</v>
      </c>
      <c r="O63" s="124" t="s">
        <v>9852</v>
      </c>
      <c r="P63" s="124" t="s">
        <v>9851</v>
      </c>
      <c r="Q63" s="124" t="s">
        <v>341</v>
      </c>
      <c r="R63" s="125">
        <v>2</v>
      </c>
      <c r="S63" s="125">
        <v>3</v>
      </c>
      <c r="T63" s="124" t="s">
        <v>511</v>
      </c>
      <c r="U63" s="124" t="s">
        <v>340</v>
      </c>
      <c r="V63" s="124" t="s">
        <v>1046</v>
      </c>
      <c r="W63" s="124" t="s">
        <v>2721</v>
      </c>
      <c r="X63" s="124" t="s">
        <v>44</v>
      </c>
    </row>
    <row r="64" spans="1:24" ht="33" customHeight="1" x14ac:dyDescent="0.25">
      <c r="A64" s="124" t="s">
        <v>9850</v>
      </c>
      <c r="B64" s="125">
        <v>20314</v>
      </c>
      <c r="C64" s="124" t="s">
        <v>381</v>
      </c>
      <c r="D64" s="124" t="s">
        <v>381</v>
      </c>
      <c r="E64" s="124" t="s">
        <v>341</v>
      </c>
      <c r="F64" s="124" t="s">
        <v>411</v>
      </c>
      <c r="G64" s="124" t="s">
        <v>343</v>
      </c>
      <c r="H64" s="124" t="s">
        <v>9849</v>
      </c>
      <c r="I64" s="124" t="s">
        <v>9848</v>
      </c>
      <c r="J64" s="124" t="s">
        <v>9847</v>
      </c>
      <c r="K64" s="124" t="s">
        <v>341</v>
      </c>
      <c r="L64" s="124" t="s">
        <v>9846</v>
      </c>
      <c r="M64" s="124" t="s">
        <v>343</v>
      </c>
      <c r="N64" s="124" t="s">
        <v>9845</v>
      </c>
      <c r="O64" s="124" t="s">
        <v>341</v>
      </c>
      <c r="P64" s="124" t="s">
        <v>9844</v>
      </c>
      <c r="Q64" s="124" t="s">
        <v>341</v>
      </c>
      <c r="R64" s="125">
        <v>2</v>
      </c>
      <c r="S64" s="125">
        <v>3</v>
      </c>
      <c r="T64" s="124" t="s">
        <v>511</v>
      </c>
      <c r="U64" s="124" t="s">
        <v>340</v>
      </c>
      <c r="V64" s="124" t="s">
        <v>370</v>
      </c>
      <c r="W64" s="124" t="s">
        <v>2721</v>
      </c>
      <c r="X64" s="124" t="s">
        <v>44</v>
      </c>
    </row>
    <row r="65" spans="1:24" ht="33" customHeight="1" x14ac:dyDescent="0.25">
      <c r="A65" s="124" t="s">
        <v>9843</v>
      </c>
      <c r="B65" s="125">
        <v>20315</v>
      </c>
      <c r="C65" s="124" t="s">
        <v>393</v>
      </c>
      <c r="D65" s="124" t="s">
        <v>392</v>
      </c>
      <c r="E65" s="124" t="s">
        <v>341</v>
      </c>
      <c r="F65" s="124" t="s">
        <v>391</v>
      </c>
      <c r="G65" s="124" t="s">
        <v>343</v>
      </c>
      <c r="H65" s="124" t="s">
        <v>9842</v>
      </c>
      <c r="I65" s="124" t="s">
        <v>9841</v>
      </c>
      <c r="J65" s="124" t="s">
        <v>9840</v>
      </c>
      <c r="K65" s="124" t="s">
        <v>9596</v>
      </c>
      <c r="L65" s="124" t="s">
        <v>5245</v>
      </c>
      <c r="M65" s="124" t="s">
        <v>343</v>
      </c>
      <c r="N65" s="124" t="s">
        <v>9839</v>
      </c>
      <c r="O65" s="124" t="s">
        <v>341</v>
      </c>
      <c r="P65" s="124" t="s">
        <v>341</v>
      </c>
      <c r="Q65" s="124" t="s">
        <v>341</v>
      </c>
      <c r="R65" s="125">
        <v>2</v>
      </c>
      <c r="S65" s="125">
        <v>3</v>
      </c>
      <c r="T65" s="124" t="s">
        <v>511</v>
      </c>
      <c r="U65" s="124" t="s">
        <v>340</v>
      </c>
      <c r="V65" s="124" t="s">
        <v>339</v>
      </c>
      <c r="W65" s="124" t="s">
        <v>3348</v>
      </c>
      <c r="X65" s="124" t="s">
        <v>44</v>
      </c>
    </row>
    <row r="66" spans="1:24" ht="33" customHeight="1" x14ac:dyDescent="0.25">
      <c r="A66" s="124" t="s">
        <v>9838</v>
      </c>
      <c r="B66" s="125">
        <v>20316</v>
      </c>
      <c r="C66" s="124" t="s">
        <v>393</v>
      </c>
      <c r="D66" s="124" t="s">
        <v>381</v>
      </c>
      <c r="E66" s="124" t="s">
        <v>9837</v>
      </c>
      <c r="F66" s="124" t="s">
        <v>391</v>
      </c>
      <c r="G66" s="124" t="s">
        <v>390</v>
      </c>
      <c r="H66" s="124" t="s">
        <v>9836</v>
      </c>
      <c r="I66" s="124" t="s">
        <v>9835</v>
      </c>
      <c r="J66" s="124" t="s">
        <v>9834</v>
      </c>
      <c r="K66" s="124" t="s">
        <v>9833</v>
      </c>
      <c r="L66" s="124" t="s">
        <v>9832</v>
      </c>
      <c r="M66" s="124" t="s">
        <v>9781</v>
      </c>
      <c r="N66" s="124" t="s">
        <v>9831</v>
      </c>
      <c r="O66" s="124" t="s">
        <v>341</v>
      </c>
      <c r="P66" s="124" t="s">
        <v>9830</v>
      </c>
      <c r="Q66" s="124" t="s">
        <v>341</v>
      </c>
      <c r="R66" s="125">
        <v>2</v>
      </c>
      <c r="S66" s="125">
        <v>3</v>
      </c>
      <c r="T66" s="124" t="s">
        <v>3349</v>
      </c>
      <c r="U66" s="124" t="s">
        <v>510</v>
      </c>
      <c r="V66" s="124" t="s">
        <v>1585</v>
      </c>
      <c r="W66" s="124" t="s">
        <v>2721</v>
      </c>
      <c r="X66" s="124" t="s">
        <v>44</v>
      </c>
    </row>
    <row r="67" spans="1:24" ht="33" customHeight="1" x14ac:dyDescent="0.25">
      <c r="A67" s="124" t="s">
        <v>9829</v>
      </c>
      <c r="B67" s="125">
        <v>20317</v>
      </c>
      <c r="C67" s="124" t="s">
        <v>393</v>
      </c>
      <c r="D67" s="124" t="s">
        <v>381</v>
      </c>
      <c r="E67" s="124" t="s">
        <v>2164</v>
      </c>
      <c r="F67" s="124" t="s">
        <v>391</v>
      </c>
      <c r="G67" s="124" t="s">
        <v>360</v>
      </c>
      <c r="H67" s="124" t="s">
        <v>9828</v>
      </c>
      <c r="I67" s="124" t="s">
        <v>9827</v>
      </c>
      <c r="J67" s="124" t="s">
        <v>9826</v>
      </c>
      <c r="K67" s="124" t="s">
        <v>9825</v>
      </c>
      <c r="L67" s="124" t="s">
        <v>9824</v>
      </c>
      <c r="M67" s="124" t="s">
        <v>9573</v>
      </c>
      <c r="N67" s="124" t="s">
        <v>9823</v>
      </c>
      <c r="O67" s="124" t="s">
        <v>9822</v>
      </c>
      <c r="P67" s="124" t="s">
        <v>9821</v>
      </c>
      <c r="Q67" s="124" t="s">
        <v>341</v>
      </c>
      <c r="R67" s="125">
        <v>2</v>
      </c>
      <c r="S67" s="125">
        <v>3</v>
      </c>
      <c r="T67" s="124" t="s">
        <v>522</v>
      </c>
      <c r="U67" s="124" t="s">
        <v>340</v>
      </c>
      <c r="V67" s="124" t="s">
        <v>339</v>
      </c>
      <c r="W67" s="124" t="s">
        <v>521</v>
      </c>
      <c r="X67" s="124" t="s">
        <v>273</v>
      </c>
    </row>
    <row r="68" spans="1:24" ht="33" customHeight="1" x14ac:dyDescent="0.25">
      <c r="A68" s="124" t="s">
        <v>9820</v>
      </c>
      <c r="B68" s="125">
        <v>20318</v>
      </c>
      <c r="C68" s="124" t="s">
        <v>393</v>
      </c>
      <c r="D68" s="124" t="s">
        <v>381</v>
      </c>
      <c r="E68" s="124" t="s">
        <v>2164</v>
      </c>
      <c r="F68" s="124" t="s">
        <v>391</v>
      </c>
      <c r="G68" s="124" t="s">
        <v>343</v>
      </c>
      <c r="H68" s="124" t="s">
        <v>9819</v>
      </c>
      <c r="I68" s="124" t="s">
        <v>9818</v>
      </c>
      <c r="J68" s="124" t="s">
        <v>9817</v>
      </c>
      <c r="K68" s="124" t="s">
        <v>9816</v>
      </c>
      <c r="L68" s="124" t="s">
        <v>9815</v>
      </c>
      <c r="M68" s="124" t="s">
        <v>343</v>
      </c>
      <c r="N68" s="124" t="s">
        <v>341</v>
      </c>
      <c r="O68" s="124" t="s">
        <v>9814</v>
      </c>
      <c r="P68" s="124" t="s">
        <v>9813</v>
      </c>
      <c r="Q68" s="124" t="s">
        <v>341</v>
      </c>
      <c r="R68" s="125">
        <v>2</v>
      </c>
      <c r="S68" s="125">
        <v>3</v>
      </c>
      <c r="T68" s="124" t="s">
        <v>341</v>
      </c>
      <c r="U68" s="124" t="s">
        <v>510</v>
      </c>
      <c r="V68" s="124" t="s">
        <v>1046</v>
      </c>
      <c r="W68" s="124" t="s">
        <v>9648</v>
      </c>
      <c r="X68" s="124" t="s">
        <v>32</v>
      </c>
    </row>
    <row r="69" spans="1:24" ht="33" customHeight="1" x14ac:dyDescent="0.25">
      <c r="A69" s="124" t="s">
        <v>9812</v>
      </c>
      <c r="B69" s="125">
        <v>20319</v>
      </c>
      <c r="C69" s="124" t="s">
        <v>381</v>
      </c>
      <c r="D69" s="124" t="s">
        <v>381</v>
      </c>
      <c r="E69" s="124" t="s">
        <v>341</v>
      </c>
      <c r="F69" s="124" t="s">
        <v>380</v>
      </c>
      <c r="G69" s="124" t="s">
        <v>343</v>
      </c>
      <c r="H69" s="124" t="s">
        <v>9811</v>
      </c>
      <c r="I69" s="124" t="s">
        <v>9810</v>
      </c>
      <c r="J69" s="124" t="s">
        <v>9810</v>
      </c>
      <c r="K69" s="124" t="s">
        <v>9809</v>
      </c>
      <c r="L69" s="124" t="s">
        <v>9808</v>
      </c>
      <c r="M69" s="124" t="s">
        <v>343</v>
      </c>
      <c r="N69" s="124" t="s">
        <v>9807</v>
      </c>
      <c r="O69" s="124" t="s">
        <v>9806</v>
      </c>
      <c r="P69" s="124" t="s">
        <v>9805</v>
      </c>
      <c r="Q69" s="124" t="s">
        <v>341</v>
      </c>
      <c r="R69" s="125">
        <v>2</v>
      </c>
      <c r="S69" s="125">
        <v>3</v>
      </c>
      <c r="T69" s="124" t="s">
        <v>341</v>
      </c>
      <c r="U69" s="124" t="s">
        <v>340</v>
      </c>
      <c r="V69" s="124" t="s">
        <v>339</v>
      </c>
      <c r="W69" s="124" t="s">
        <v>4130</v>
      </c>
      <c r="X69" s="124" t="s">
        <v>223</v>
      </c>
    </row>
    <row r="70" spans="1:24" ht="33" customHeight="1" x14ac:dyDescent="0.25">
      <c r="A70" s="124" t="s">
        <v>9804</v>
      </c>
      <c r="B70" s="125">
        <v>20320</v>
      </c>
      <c r="C70" s="124" t="s">
        <v>393</v>
      </c>
      <c r="D70" s="124" t="s">
        <v>381</v>
      </c>
      <c r="E70" s="124" t="s">
        <v>2164</v>
      </c>
      <c r="F70" s="124" t="s">
        <v>391</v>
      </c>
      <c r="G70" s="124" t="s">
        <v>360</v>
      </c>
      <c r="H70" s="124" t="s">
        <v>9803</v>
      </c>
      <c r="I70" s="124" t="s">
        <v>9802</v>
      </c>
      <c r="J70" s="124" t="s">
        <v>9801</v>
      </c>
      <c r="K70" s="124" t="s">
        <v>9800</v>
      </c>
      <c r="L70" s="124" t="s">
        <v>9799</v>
      </c>
      <c r="M70" s="124" t="s">
        <v>9798</v>
      </c>
      <c r="N70" s="124" t="s">
        <v>9797</v>
      </c>
      <c r="O70" s="124" t="s">
        <v>9779</v>
      </c>
      <c r="P70" s="124" t="s">
        <v>9796</v>
      </c>
      <c r="Q70" s="124" t="s">
        <v>341</v>
      </c>
      <c r="R70" s="125">
        <v>2</v>
      </c>
      <c r="S70" s="125">
        <v>3</v>
      </c>
      <c r="T70" s="124" t="s">
        <v>503</v>
      </c>
      <c r="U70" s="124" t="s">
        <v>340</v>
      </c>
      <c r="V70" s="124" t="s">
        <v>339</v>
      </c>
      <c r="W70" s="124" t="s">
        <v>4361</v>
      </c>
      <c r="X70" s="124" t="s">
        <v>273</v>
      </c>
    </row>
    <row r="71" spans="1:24" ht="33" customHeight="1" x14ac:dyDescent="0.25">
      <c r="A71" s="124" t="s">
        <v>9795</v>
      </c>
      <c r="B71" s="125">
        <v>20321</v>
      </c>
      <c r="C71" s="124" t="s">
        <v>393</v>
      </c>
      <c r="D71" s="124" t="s">
        <v>381</v>
      </c>
      <c r="E71" s="124" t="s">
        <v>2164</v>
      </c>
      <c r="F71" s="124" t="s">
        <v>391</v>
      </c>
      <c r="G71" s="124" t="s">
        <v>360</v>
      </c>
      <c r="H71" s="124" t="s">
        <v>9794</v>
      </c>
      <c r="I71" s="124" t="s">
        <v>9793</v>
      </c>
      <c r="J71" s="124" t="s">
        <v>9792</v>
      </c>
      <c r="K71" s="124" t="s">
        <v>9791</v>
      </c>
      <c r="L71" s="124" t="s">
        <v>9790</v>
      </c>
      <c r="M71" s="124" t="s">
        <v>9561</v>
      </c>
      <c r="N71" s="124" t="s">
        <v>9789</v>
      </c>
      <c r="O71" s="124" t="s">
        <v>9779</v>
      </c>
      <c r="P71" s="124" t="s">
        <v>9788</v>
      </c>
      <c r="Q71" s="124" t="s">
        <v>341</v>
      </c>
      <c r="R71" s="125">
        <v>2</v>
      </c>
      <c r="S71" s="125">
        <v>3</v>
      </c>
      <c r="T71" s="124" t="s">
        <v>503</v>
      </c>
      <c r="U71" s="124" t="s">
        <v>340</v>
      </c>
      <c r="V71" s="124" t="s">
        <v>339</v>
      </c>
      <c r="W71" s="124" t="s">
        <v>4361</v>
      </c>
      <c r="X71" s="124" t="s">
        <v>273</v>
      </c>
    </row>
    <row r="72" spans="1:24" ht="33" customHeight="1" x14ac:dyDescent="0.25">
      <c r="A72" s="124" t="s">
        <v>9787</v>
      </c>
      <c r="B72" s="125">
        <v>20322</v>
      </c>
      <c r="C72" s="124" t="s">
        <v>393</v>
      </c>
      <c r="D72" s="124" t="s">
        <v>381</v>
      </c>
      <c r="E72" s="124" t="s">
        <v>2164</v>
      </c>
      <c r="F72" s="124" t="s">
        <v>391</v>
      </c>
      <c r="G72" s="124" t="s">
        <v>360</v>
      </c>
      <c r="H72" s="124" t="s">
        <v>9786</v>
      </c>
      <c r="I72" s="124" t="s">
        <v>9785</v>
      </c>
      <c r="J72" s="124" t="s">
        <v>9784</v>
      </c>
      <c r="K72" s="124" t="s">
        <v>9783</v>
      </c>
      <c r="L72" s="124" t="s">
        <v>9782</v>
      </c>
      <c r="M72" s="124" t="s">
        <v>9781</v>
      </c>
      <c r="N72" s="124" t="s">
        <v>9780</v>
      </c>
      <c r="O72" s="124" t="s">
        <v>9779</v>
      </c>
      <c r="P72" s="124" t="s">
        <v>9778</v>
      </c>
      <c r="Q72" s="124" t="s">
        <v>341</v>
      </c>
      <c r="R72" s="125">
        <v>2</v>
      </c>
      <c r="S72" s="125">
        <v>3</v>
      </c>
      <c r="T72" s="124" t="s">
        <v>503</v>
      </c>
      <c r="U72" s="124" t="s">
        <v>340</v>
      </c>
      <c r="V72" s="124" t="s">
        <v>339</v>
      </c>
      <c r="W72" s="124" t="s">
        <v>501</v>
      </c>
      <c r="X72" s="124" t="s">
        <v>275</v>
      </c>
    </row>
    <row r="73" spans="1:24" ht="33" customHeight="1" x14ac:dyDescent="0.25">
      <c r="A73" s="124" t="s">
        <v>9777</v>
      </c>
      <c r="B73" s="125">
        <v>20323</v>
      </c>
      <c r="C73" s="124" t="s">
        <v>393</v>
      </c>
      <c r="D73" s="124" t="s">
        <v>381</v>
      </c>
      <c r="E73" s="124" t="s">
        <v>402</v>
      </c>
      <c r="F73" s="124" t="s">
        <v>391</v>
      </c>
      <c r="G73" s="124" t="s">
        <v>343</v>
      </c>
      <c r="H73" s="124" t="s">
        <v>9776</v>
      </c>
      <c r="I73" s="124" t="s">
        <v>9775</v>
      </c>
      <c r="J73" s="124" t="s">
        <v>9774</v>
      </c>
      <c r="K73" s="124" t="s">
        <v>9773</v>
      </c>
      <c r="L73" s="124" t="s">
        <v>9772</v>
      </c>
      <c r="M73" s="124" t="s">
        <v>343</v>
      </c>
      <c r="N73" s="124" t="s">
        <v>9762</v>
      </c>
      <c r="O73" s="124" t="s">
        <v>9771</v>
      </c>
      <c r="P73" s="124" t="s">
        <v>9770</v>
      </c>
      <c r="Q73" s="124" t="s">
        <v>341</v>
      </c>
      <c r="R73" s="125">
        <v>2</v>
      </c>
      <c r="S73" s="125">
        <v>3</v>
      </c>
      <c r="T73" s="124" t="s">
        <v>503</v>
      </c>
      <c r="U73" s="124" t="s">
        <v>340</v>
      </c>
      <c r="V73" s="124" t="s">
        <v>339</v>
      </c>
      <c r="W73" s="124" t="s">
        <v>4361</v>
      </c>
      <c r="X73" s="124" t="s">
        <v>273</v>
      </c>
    </row>
    <row r="74" spans="1:24" ht="33" customHeight="1" x14ac:dyDescent="0.25">
      <c r="A74" s="124" t="s">
        <v>9769</v>
      </c>
      <c r="B74" s="125">
        <v>20324</v>
      </c>
      <c r="C74" s="124" t="s">
        <v>393</v>
      </c>
      <c r="D74" s="124" t="s">
        <v>381</v>
      </c>
      <c r="E74" s="124" t="s">
        <v>402</v>
      </c>
      <c r="F74" s="124" t="s">
        <v>391</v>
      </c>
      <c r="G74" s="124" t="s">
        <v>360</v>
      </c>
      <c r="H74" s="124" t="s">
        <v>9768</v>
      </c>
      <c r="I74" s="124" t="s">
        <v>9767</v>
      </c>
      <c r="J74" s="124" t="s">
        <v>9766</v>
      </c>
      <c r="K74" s="124" t="s">
        <v>9765</v>
      </c>
      <c r="L74" s="124" t="s">
        <v>9764</v>
      </c>
      <c r="M74" s="124" t="s">
        <v>9763</v>
      </c>
      <c r="N74" s="124" t="s">
        <v>9762</v>
      </c>
      <c r="O74" s="124" t="s">
        <v>9761</v>
      </c>
      <c r="P74" s="124" t="s">
        <v>9760</v>
      </c>
      <c r="Q74" s="124" t="s">
        <v>341</v>
      </c>
      <c r="R74" s="125">
        <v>2</v>
      </c>
      <c r="S74" s="125">
        <v>3</v>
      </c>
      <c r="T74" s="124" t="s">
        <v>522</v>
      </c>
      <c r="U74" s="124" t="s">
        <v>340</v>
      </c>
      <c r="V74" s="124" t="s">
        <v>339</v>
      </c>
      <c r="W74" s="124" t="s">
        <v>3420</v>
      </c>
      <c r="X74" s="124" t="s">
        <v>229</v>
      </c>
    </row>
    <row r="75" spans="1:24" ht="33" customHeight="1" x14ac:dyDescent="0.25">
      <c r="A75" s="124" t="s">
        <v>9759</v>
      </c>
      <c r="B75" s="125">
        <v>20325</v>
      </c>
      <c r="C75" s="124" t="s">
        <v>393</v>
      </c>
      <c r="D75" s="124" t="s">
        <v>381</v>
      </c>
      <c r="E75" s="124" t="s">
        <v>2164</v>
      </c>
      <c r="F75" s="124" t="s">
        <v>391</v>
      </c>
      <c r="G75" s="124" t="s">
        <v>343</v>
      </c>
      <c r="H75" s="124" t="s">
        <v>9758</v>
      </c>
      <c r="I75" s="124" t="s">
        <v>9757</v>
      </c>
      <c r="J75" s="124" t="s">
        <v>9756</v>
      </c>
      <c r="K75" s="124" t="s">
        <v>9755</v>
      </c>
      <c r="L75" s="124" t="s">
        <v>9754</v>
      </c>
      <c r="M75" s="124" t="s">
        <v>343</v>
      </c>
      <c r="N75" s="124" t="s">
        <v>9753</v>
      </c>
      <c r="O75" s="124" t="s">
        <v>9690</v>
      </c>
      <c r="P75" s="124" t="s">
        <v>9752</v>
      </c>
      <c r="Q75" s="124" t="s">
        <v>341</v>
      </c>
      <c r="R75" s="125">
        <v>2</v>
      </c>
      <c r="S75" s="125">
        <v>3</v>
      </c>
      <c r="T75" s="124" t="s">
        <v>522</v>
      </c>
      <c r="U75" s="124" t="s">
        <v>340</v>
      </c>
      <c r="V75" s="124" t="s">
        <v>339</v>
      </c>
      <c r="W75" s="124" t="s">
        <v>521</v>
      </c>
      <c r="X75" s="124" t="s">
        <v>273</v>
      </c>
    </row>
    <row r="76" spans="1:24" ht="33" customHeight="1" x14ac:dyDescent="0.25">
      <c r="A76" s="124" t="s">
        <v>9751</v>
      </c>
      <c r="B76" s="125">
        <v>20326</v>
      </c>
      <c r="C76" s="124" t="s">
        <v>393</v>
      </c>
      <c r="D76" s="124" t="s">
        <v>381</v>
      </c>
      <c r="E76" s="124" t="s">
        <v>402</v>
      </c>
      <c r="F76" s="124" t="s">
        <v>391</v>
      </c>
      <c r="G76" s="124" t="s">
        <v>390</v>
      </c>
      <c r="H76" s="124" t="s">
        <v>9750</v>
      </c>
      <c r="I76" s="124" t="s">
        <v>9749</v>
      </c>
      <c r="J76" s="124" t="s">
        <v>9748</v>
      </c>
      <c r="K76" s="124" t="s">
        <v>9747</v>
      </c>
      <c r="L76" s="124" t="s">
        <v>4098</v>
      </c>
      <c r="M76" s="124" t="s">
        <v>9573</v>
      </c>
      <c r="N76" s="124" t="s">
        <v>9746</v>
      </c>
      <c r="O76" s="124" t="s">
        <v>9690</v>
      </c>
      <c r="P76" s="124" t="s">
        <v>9745</v>
      </c>
      <c r="Q76" s="124" t="s">
        <v>341</v>
      </c>
      <c r="R76" s="125">
        <v>2</v>
      </c>
      <c r="S76" s="125">
        <v>3</v>
      </c>
      <c r="T76" s="124" t="s">
        <v>522</v>
      </c>
      <c r="U76" s="124" t="s">
        <v>396</v>
      </c>
      <c r="V76" s="124" t="s">
        <v>395</v>
      </c>
      <c r="W76" s="124" t="s">
        <v>521</v>
      </c>
      <c r="X76" s="124" t="s">
        <v>273</v>
      </c>
    </row>
    <row r="77" spans="1:24" ht="33" customHeight="1" x14ac:dyDescent="0.25">
      <c r="A77" s="124" t="s">
        <v>9744</v>
      </c>
      <c r="B77" s="125">
        <v>20327</v>
      </c>
      <c r="C77" s="124" t="s">
        <v>393</v>
      </c>
      <c r="D77" s="124" t="s">
        <v>392</v>
      </c>
      <c r="E77" s="124" t="s">
        <v>341</v>
      </c>
      <c r="F77" s="124" t="s">
        <v>391</v>
      </c>
      <c r="G77" s="124" t="s">
        <v>343</v>
      </c>
      <c r="H77" s="124" t="s">
        <v>9743</v>
      </c>
      <c r="I77" s="124" t="s">
        <v>9742</v>
      </c>
      <c r="J77" s="124" t="s">
        <v>9741</v>
      </c>
      <c r="K77" s="124" t="s">
        <v>9528</v>
      </c>
      <c r="L77" s="124" t="s">
        <v>5245</v>
      </c>
      <c r="M77" s="124" t="s">
        <v>343</v>
      </c>
      <c r="N77" s="124" t="s">
        <v>341</v>
      </c>
      <c r="O77" s="124" t="s">
        <v>341</v>
      </c>
      <c r="P77" s="124" t="s">
        <v>341</v>
      </c>
      <c r="Q77" s="124" t="s">
        <v>341</v>
      </c>
      <c r="R77" s="125">
        <v>2</v>
      </c>
      <c r="S77" s="125">
        <v>3</v>
      </c>
      <c r="T77" s="124" t="s">
        <v>503</v>
      </c>
      <c r="U77" s="124" t="s">
        <v>340</v>
      </c>
      <c r="V77" s="124" t="s">
        <v>339</v>
      </c>
      <c r="W77" s="124" t="s">
        <v>7398</v>
      </c>
      <c r="X77" s="124" t="s">
        <v>224</v>
      </c>
    </row>
    <row r="78" spans="1:24" ht="33" customHeight="1" x14ac:dyDescent="0.25">
      <c r="A78" s="124" t="s">
        <v>9740</v>
      </c>
      <c r="B78" s="125">
        <v>20328</v>
      </c>
      <c r="C78" s="124" t="s">
        <v>393</v>
      </c>
      <c r="D78" s="124" t="s">
        <v>392</v>
      </c>
      <c r="E78" s="124" t="s">
        <v>341</v>
      </c>
      <c r="F78" s="124" t="s">
        <v>391</v>
      </c>
      <c r="G78" s="124" t="s">
        <v>379</v>
      </c>
      <c r="H78" s="124" t="s">
        <v>9739</v>
      </c>
      <c r="I78" s="124" t="s">
        <v>9738</v>
      </c>
      <c r="J78" s="124" t="s">
        <v>9737</v>
      </c>
      <c r="K78" s="124" t="s">
        <v>9736</v>
      </c>
      <c r="L78" s="124" t="s">
        <v>9735</v>
      </c>
      <c r="M78" s="124" t="s">
        <v>9561</v>
      </c>
      <c r="N78" s="124" t="s">
        <v>9671</v>
      </c>
      <c r="O78" s="124" t="s">
        <v>341</v>
      </c>
      <c r="P78" s="124" t="s">
        <v>9734</v>
      </c>
      <c r="Q78" s="124" t="s">
        <v>341</v>
      </c>
      <c r="R78" s="125">
        <v>2</v>
      </c>
      <c r="S78" s="125">
        <v>3</v>
      </c>
      <c r="T78" s="124" t="s">
        <v>630</v>
      </c>
      <c r="U78" s="124" t="s">
        <v>340</v>
      </c>
      <c r="V78" s="124" t="s">
        <v>339</v>
      </c>
      <c r="W78" s="124" t="s">
        <v>4782</v>
      </c>
      <c r="X78" s="124" t="s">
        <v>229</v>
      </c>
    </row>
    <row r="79" spans="1:24" ht="33" customHeight="1" x14ac:dyDescent="0.25">
      <c r="A79" s="124" t="s">
        <v>9733</v>
      </c>
      <c r="B79" s="125">
        <v>20329</v>
      </c>
      <c r="C79" s="124" t="s">
        <v>393</v>
      </c>
      <c r="D79" s="124" t="s">
        <v>381</v>
      </c>
      <c r="E79" s="124" t="s">
        <v>2164</v>
      </c>
      <c r="F79" s="124" t="s">
        <v>391</v>
      </c>
      <c r="G79" s="124" t="s">
        <v>360</v>
      </c>
      <c r="H79" s="124" t="s">
        <v>9732</v>
      </c>
      <c r="I79" s="124" t="s">
        <v>9731</v>
      </c>
      <c r="J79" s="124" t="s">
        <v>9730</v>
      </c>
      <c r="K79" s="124" t="s">
        <v>9729</v>
      </c>
      <c r="L79" s="124" t="s">
        <v>9728</v>
      </c>
      <c r="M79" s="124" t="s">
        <v>9727</v>
      </c>
      <c r="N79" s="124" t="s">
        <v>1486</v>
      </c>
      <c r="O79" s="124" t="s">
        <v>9726</v>
      </c>
      <c r="P79" s="124" t="s">
        <v>9725</v>
      </c>
      <c r="Q79" s="124" t="s">
        <v>341</v>
      </c>
      <c r="R79" s="125">
        <v>2</v>
      </c>
      <c r="S79" s="125">
        <v>3</v>
      </c>
      <c r="T79" s="124" t="s">
        <v>630</v>
      </c>
      <c r="U79" s="124" t="s">
        <v>340</v>
      </c>
      <c r="V79" s="124" t="s">
        <v>1046</v>
      </c>
      <c r="W79" s="124" t="s">
        <v>4782</v>
      </c>
      <c r="X79" s="124" t="s">
        <v>229</v>
      </c>
    </row>
    <row r="80" spans="1:24" ht="33" customHeight="1" x14ac:dyDescent="0.25">
      <c r="A80" s="124" t="s">
        <v>9724</v>
      </c>
      <c r="B80" s="125">
        <v>20330</v>
      </c>
      <c r="C80" s="124" t="s">
        <v>393</v>
      </c>
      <c r="D80" s="124" t="s">
        <v>392</v>
      </c>
      <c r="E80" s="124" t="s">
        <v>341</v>
      </c>
      <c r="F80" s="124" t="s">
        <v>391</v>
      </c>
      <c r="G80" s="124" t="s">
        <v>343</v>
      </c>
      <c r="H80" s="124" t="s">
        <v>9723</v>
      </c>
      <c r="I80" s="124" t="s">
        <v>9722</v>
      </c>
      <c r="J80" s="124" t="s">
        <v>9721</v>
      </c>
      <c r="K80" s="124" t="s">
        <v>9528</v>
      </c>
      <c r="L80" s="124" t="s">
        <v>5245</v>
      </c>
      <c r="M80" s="124" t="s">
        <v>343</v>
      </c>
      <c r="N80" s="124" t="s">
        <v>9671</v>
      </c>
      <c r="O80" s="124" t="s">
        <v>341</v>
      </c>
      <c r="P80" s="124" t="s">
        <v>341</v>
      </c>
      <c r="Q80" s="124" t="s">
        <v>341</v>
      </c>
      <c r="R80" s="125">
        <v>2</v>
      </c>
      <c r="S80" s="125">
        <v>3</v>
      </c>
      <c r="T80" s="124" t="s">
        <v>503</v>
      </c>
      <c r="U80" s="124" t="s">
        <v>340</v>
      </c>
      <c r="V80" s="124" t="s">
        <v>339</v>
      </c>
      <c r="W80" s="124" t="s">
        <v>4782</v>
      </c>
      <c r="X80" s="124" t="s">
        <v>229</v>
      </c>
    </row>
    <row r="81" spans="1:24" ht="33" customHeight="1" x14ac:dyDescent="0.25">
      <c r="A81" s="124" t="s">
        <v>9720</v>
      </c>
      <c r="B81" s="125">
        <v>20331</v>
      </c>
      <c r="C81" s="124" t="s">
        <v>393</v>
      </c>
      <c r="D81" s="124" t="s">
        <v>392</v>
      </c>
      <c r="E81" s="124" t="s">
        <v>341</v>
      </c>
      <c r="F81" s="124" t="s">
        <v>391</v>
      </c>
      <c r="G81" s="124" t="s">
        <v>343</v>
      </c>
      <c r="H81" s="124" t="s">
        <v>9719</v>
      </c>
      <c r="I81" s="124" t="s">
        <v>9718</v>
      </c>
      <c r="J81" s="124" t="s">
        <v>9717</v>
      </c>
      <c r="K81" s="124" t="s">
        <v>9716</v>
      </c>
      <c r="L81" s="124" t="s">
        <v>1035</v>
      </c>
      <c r="M81" s="124" t="s">
        <v>343</v>
      </c>
      <c r="N81" s="124" t="s">
        <v>341</v>
      </c>
      <c r="O81" s="124" t="s">
        <v>341</v>
      </c>
      <c r="P81" s="124" t="s">
        <v>341</v>
      </c>
      <c r="Q81" s="124" t="s">
        <v>341</v>
      </c>
      <c r="R81" s="125">
        <v>2</v>
      </c>
      <c r="S81" s="125">
        <v>3</v>
      </c>
      <c r="T81" s="124" t="s">
        <v>503</v>
      </c>
      <c r="U81" s="124" t="s">
        <v>340</v>
      </c>
      <c r="V81" s="124" t="s">
        <v>1046</v>
      </c>
      <c r="W81" s="124" t="s">
        <v>4782</v>
      </c>
      <c r="X81" s="124" t="s">
        <v>229</v>
      </c>
    </row>
    <row r="82" spans="1:24" ht="33" customHeight="1" x14ac:dyDescent="0.25">
      <c r="A82" s="124" t="s">
        <v>9715</v>
      </c>
      <c r="B82" s="125">
        <v>20332</v>
      </c>
      <c r="C82" s="124" t="s">
        <v>393</v>
      </c>
      <c r="D82" s="124" t="s">
        <v>392</v>
      </c>
      <c r="E82" s="124" t="s">
        <v>341</v>
      </c>
      <c r="F82" s="124" t="s">
        <v>391</v>
      </c>
      <c r="G82" s="124" t="s">
        <v>343</v>
      </c>
      <c r="H82" s="124" t="s">
        <v>9714</v>
      </c>
      <c r="I82" s="124" t="s">
        <v>9713</v>
      </c>
      <c r="J82" s="124" t="s">
        <v>9712</v>
      </c>
      <c r="K82" s="124" t="s">
        <v>9711</v>
      </c>
      <c r="L82" s="124" t="s">
        <v>9710</v>
      </c>
      <c r="M82" s="124" t="s">
        <v>343</v>
      </c>
      <c r="N82" s="124" t="s">
        <v>341</v>
      </c>
      <c r="O82" s="124" t="s">
        <v>341</v>
      </c>
      <c r="P82" s="124" t="s">
        <v>341</v>
      </c>
      <c r="Q82" s="124" t="s">
        <v>341</v>
      </c>
      <c r="R82" s="125">
        <v>2</v>
      </c>
      <c r="S82" s="125">
        <v>3</v>
      </c>
      <c r="T82" s="124" t="s">
        <v>341</v>
      </c>
      <c r="U82" s="124" t="s">
        <v>1114</v>
      </c>
      <c r="V82" s="124" t="s">
        <v>620</v>
      </c>
      <c r="W82" s="124" t="s">
        <v>2692</v>
      </c>
      <c r="X82" s="124" t="s">
        <v>38</v>
      </c>
    </row>
    <row r="83" spans="1:24" ht="33" customHeight="1" x14ac:dyDescent="0.25">
      <c r="A83" s="124" t="s">
        <v>9709</v>
      </c>
      <c r="B83" s="125">
        <v>20333</v>
      </c>
      <c r="C83" s="124" t="s">
        <v>393</v>
      </c>
      <c r="D83" s="124" t="s">
        <v>381</v>
      </c>
      <c r="E83" s="124" t="s">
        <v>402</v>
      </c>
      <c r="F83" s="124" t="s">
        <v>391</v>
      </c>
      <c r="G83" s="124" t="s">
        <v>343</v>
      </c>
      <c r="H83" s="124" t="s">
        <v>9708</v>
      </c>
      <c r="I83" s="124" t="s">
        <v>9707</v>
      </c>
      <c r="J83" s="124" t="s">
        <v>9706</v>
      </c>
      <c r="K83" s="124" t="s">
        <v>9705</v>
      </c>
      <c r="L83" s="124" t="s">
        <v>9704</v>
      </c>
      <c r="M83" s="124" t="s">
        <v>343</v>
      </c>
      <c r="N83" s="124" t="s">
        <v>9671</v>
      </c>
      <c r="O83" s="124" t="s">
        <v>9690</v>
      </c>
      <c r="P83" s="124" t="s">
        <v>9703</v>
      </c>
      <c r="Q83" s="124" t="s">
        <v>341</v>
      </c>
      <c r="R83" s="125">
        <v>2</v>
      </c>
      <c r="S83" s="125">
        <v>3</v>
      </c>
      <c r="T83" s="124" t="s">
        <v>511</v>
      </c>
      <c r="U83" s="124" t="s">
        <v>510</v>
      </c>
      <c r="V83" s="124" t="s">
        <v>787</v>
      </c>
      <c r="W83" s="124" t="s">
        <v>2721</v>
      </c>
      <c r="X83" s="124" t="s">
        <v>44</v>
      </c>
    </row>
    <row r="84" spans="1:24" ht="33" customHeight="1" x14ac:dyDescent="0.25">
      <c r="A84" s="124" t="s">
        <v>9702</v>
      </c>
      <c r="B84" s="125">
        <v>20334</v>
      </c>
      <c r="C84" s="124" t="s">
        <v>393</v>
      </c>
      <c r="D84" s="124" t="s">
        <v>392</v>
      </c>
      <c r="E84" s="124" t="s">
        <v>341</v>
      </c>
      <c r="F84" s="124" t="s">
        <v>391</v>
      </c>
      <c r="G84" s="124" t="s">
        <v>360</v>
      </c>
      <c r="H84" s="124" t="s">
        <v>9701</v>
      </c>
      <c r="I84" s="124" t="s">
        <v>9700</v>
      </c>
      <c r="J84" s="124" t="s">
        <v>9699</v>
      </c>
      <c r="K84" s="124" t="s">
        <v>9698</v>
      </c>
      <c r="L84" s="124" t="s">
        <v>9697</v>
      </c>
      <c r="M84" s="124" t="s">
        <v>9573</v>
      </c>
      <c r="N84" s="124" t="s">
        <v>9671</v>
      </c>
      <c r="O84" s="124" t="s">
        <v>341</v>
      </c>
      <c r="P84" s="124" t="s">
        <v>341</v>
      </c>
      <c r="Q84" s="124" t="s">
        <v>341</v>
      </c>
      <c r="R84" s="125">
        <v>2</v>
      </c>
      <c r="S84" s="125">
        <v>3</v>
      </c>
      <c r="T84" s="124" t="s">
        <v>511</v>
      </c>
      <c r="U84" s="124" t="s">
        <v>340</v>
      </c>
      <c r="V84" s="124" t="s">
        <v>339</v>
      </c>
      <c r="W84" s="124" t="s">
        <v>2721</v>
      </c>
      <c r="X84" s="124" t="s">
        <v>44</v>
      </c>
    </row>
    <row r="85" spans="1:24" ht="33" customHeight="1" x14ac:dyDescent="0.25">
      <c r="A85" s="124" t="s">
        <v>9696</v>
      </c>
      <c r="B85" s="125">
        <v>20335</v>
      </c>
      <c r="C85" s="124" t="s">
        <v>381</v>
      </c>
      <c r="D85" s="124" t="s">
        <v>381</v>
      </c>
      <c r="E85" s="124" t="s">
        <v>341</v>
      </c>
      <c r="F85" s="124" t="s">
        <v>380</v>
      </c>
      <c r="G85" s="124" t="s">
        <v>343</v>
      </c>
      <c r="H85" s="124" t="s">
        <v>9695</v>
      </c>
      <c r="I85" s="124" t="s">
        <v>9694</v>
      </c>
      <c r="J85" s="124" t="s">
        <v>9693</v>
      </c>
      <c r="K85" s="124" t="s">
        <v>9692</v>
      </c>
      <c r="L85" s="124" t="s">
        <v>9691</v>
      </c>
      <c r="M85" s="124" t="s">
        <v>343</v>
      </c>
      <c r="N85" s="124" t="s">
        <v>341</v>
      </c>
      <c r="O85" s="124" t="s">
        <v>9690</v>
      </c>
      <c r="P85" s="124" t="s">
        <v>341</v>
      </c>
      <c r="Q85" s="124" t="s">
        <v>341</v>
      </c>
      <c r="R85" s="125">
        <v>2</v>
      </c>
      <c r="S85" s="125">
        <v>3</v>
      </c>
      <c r="T85" s="124" t="s">
        <v>503</v>
      </c>
      <c r="U85" s="124" t="s">
        <v>340</v>
      </c>
      <c r="V85" s="124" t="s">
        <v>339</v>
      </c>
      <c r="W85" s="124" t="s">
        <v>4141</v>
      </c>
      <c r="X85" s="124" t="s">
        <v>223</v>
      </c>
    </row>
    <row r="86" spans="1:24" ht="33" customHeight="1" x14ac:dyDescent="0.25">
      <c r="A86" s="124" t="s">
        <v>9689</v>
      </c>
      <c r="B86" s="125">
        <v>20336</v>
      </c>
      <c r="C86" s="124" t="s">
        <v>393</v>
      </c>
      <c r="D86" s="124" t="s">
        <v>392</v>
      </c>
      <c r="E86" s="124" t="s">
        <v>341</v>
      </c>
      <c r="F86" s="124" t="s">
        <v>391</v>
      </c>
      <c r="G86" s="124" t="s">
        <v>343</v>
      </c>
      <c r="H86" s="124" t="s">
        <v>9688</v>
      </c>
      <c r="I86" s="124" t="s">
        <v>9687</v>
      </c>
      <c r="J86" s="124" t="s">
        <v>9686</v>
      </c>
      <c r="K86" s="124" t="s">
        <v>9685</v>
      </c>
      <c r="L86" s="124" t="s">
        <v>9684</v>
      </c>
      <c r="M86" s="124" t="s">
        <v>343</v>
      </c>
      <c r="N86" s="124" t="s">
        <v>341</v>
      </c>
      <c r="O86" s="124" t="s">
        <v>341</v>
      </c>
      <c r="P86" s="124" t="s">
        <v>341</v>
      </c>
      <c r="Q86" s="124" t="s">
        <v>341</v>
      </c>
      <c r="R86" s="125">
        <v>2</v>
      </c>
      <c r="S86" s="125">
        <v>3</v>
      </c>
      <c r="T86" s="124" t="s">
        <v>341</v>
      </c>
      <c r="U86" s="124" t="s">
        <v>340</v>
      </c>
      <c r="V86" s="124" t="s">
        <v>1046</v>
      </c>
      <c r="W86" s="124" t="s">
        <v>1452</v>
      </c>
      <c r="X86" s="124" t="s">
        <v>226</v>
      </c>
    </row>
    <row r="87" spans="1:24" ht="33" customHeight="1" x14ac:dyDescent="0.25">
      <c r="A87" s="124" t="s">
        <v>9683</v>
      </c>
      <c r="B87" s="125">
        <v>20337</v>
      </c>
      <c r="C87" s="124" t="s">
        <v>381</v>
      </c>
      <c r="D87" s="124" t="s">
        <v>381</v>
      </c>
      <c r="E87" s="124" t="s">
        <v>341</v>
      </c>
      <c r="F87" s="124" t="s">
        <v>411</v>
      </c>
      <c r="G87" s="124" t="s">
        <v>343</v>
      </c>
      <c r="H87" s="124" t="s">
        <v>9682</v>
      </c>
      <c r="I87" s="124" t="s">
        <v>9681</v>
      </c>
      <c r="J87" s="124" t="s">
        <v>9680</v>
      </c>
      <c r="K87" s="124" t="s">
        <v>9679</v>
      </c>
      <c r="L87" s="124" t="s">
        <v>1049</v>
      </c>
      <c r="M87" s="124" t="s">
        <v>343</v>
      </c>
      <c r="N87" s="124" t="s">
        <v>9671</v>
      </c>
      <c r="O87" s="124" t="s">
        <v>9678</v>
      </c>
      <c r="P87" s="124" t="s">
        <v>9677</v>
      </c>
      <c r="Q87" s="124" t="s">
        <v>341</v>
      </c>
      <c r="R87" s="125">
        <v>2</v>
      </c>
      <c r="S87" s="125">
        <v>3</v>
      </c>
      <c r="T87" s="124" t="s">
        <v>503</v>
      </c>
      <c r="U87" s="124" t="s">
        <v>340</v>
      </c>
      <c r="V87" s="124" t="s">
        <v>339</v>
      </c>
      <c r="W87" s="124" t="s">
        <v>2456</v>
      </c>
      <c r="X87" s="124" t="s">
        <v>220</v>
      </c>
    </row>
    <row r="88" spans="1:24" ht="33" customHeight="1" x14ac:dyDescent="0.25">
      <c r="A88" s="124" t="s">
        <v>9676</v>
      </c>
      <c r="B88" s="125">
        <v>20338</v>
      </c>
      <c r="C88" s="124" t="s">
        <v>381</v>
      </c>
      <c r="D88" s="124" t="s">
        <v>381</v>
      </c>
      <c r="E88" s="124" t="s">
        <v>341</v>
      </c>
      <c r="F88" s="124" t="s">
        <v>380</v>
      </c>
      <c r="G88" s="124" t="s">
        <v>343</v>
      </c>
      <c r="H88" s="124" t="s">
        <v>9675</v>
      </c>
      <c r="I88" s="124" t="s">
        <v>9674</v>
      </c>
      <c r="J88" s="124" t="s">
        <v>9674</v>
      </c>
      <c r="K88" s="124" t="s">
        <v>9673</v>
      </c>
      <c r="L88" s="124" t="s">
        <v>9672</v>
      </c>
      <c r="M88" s="124" t="s">
        <v>343</v>
      </c>
      <c r="N88" s="124" t="s">
        <v>9671</v>
      </c>
      <c r="O88" s="124" t="s">
        <v>9670</v>
      </c>
      <c r="P88" s="124" t="s">
        <v>9669</v>
      </c>
      <c r="Q88" s="124" t="s">
        <v>341</v>
      </c>
      <c r="R88" s="125">
        <v>2</v>
      </c>
      <c r="S88" s="125">
        <v>3</v>
      </c>
      <c r="T88" s="124" t="s">
        <v>511</v>
      </c>
      <c r="U88" s="124" t="s">
        <v>510</v>
      </c>
      <c r="V88" s="124" t="s">
        <v>509</v>
      </c>
      <c r="W88" s="124" t="s">
        <v>2721</v>
      </c>
      <c r="X88" s="124" t="s">
        <v>44</v>
      </c>
    </row>
    <row r="89" spans="1:24" ht="33" customHeight="1" x14ac:dyDescent="0.25">
      <c r="A89" s="124" t="s">
        <v>9668</v>
      </c>
      <c r="B89" s="125">
        <v>20339</v>
      </c>
      <c r="C89" s="124" t="s">
        <v>349</v>
      </c>
      <c r="D89" s="124" t="s">
        <v>349</v>
      </c>
      <c r="E89" s="124" t="s">
        <v>341</v>
      </c>
      <c r="F89" s="124" t="s">
        <v>540</v>
      </c>
      <c r="G89" s="124" t="s">
        <v>343</v>
      </c>
      <c r="H89" s="124" t="s">
        <v>9667</v>
      </c>
      <c r="I89" s="124" t="s">
        <v>9666</v>
      </c>
      <c r="J89" s="124" t="s">
        <v>9666</v>
      </c>
      <c r="K89" s="124" t="s">
        <v>9665</v>
      </c>
      <c r="L89" s="124" t="s">
        <v>9464</v>
      </c>
      <c r="M89" s="124" t="s">
        <v>343</v>
      </c>
      <c r="N89" s="124" t="s">
        <v>9664</v>
      </c>
      <c r="O89" s="124" t="s">
        <v>341</v>
      </c>
      <c r="P89" s="124" t="s">
        <v>9663</v>
      </c>
      <c r="Q89" s="124" t="s">
        <v>341</v>
      </c>
      <c r="R89" s="125">
        <v>2</v>
      </c>
      <c r="S89" s="125">
        <v>3</v>
      </c>
      <c r="T89" s="124" t="s">
        <v>511</v>
      </c>
      <c r="U89" s="124" t="s">
        <v>510</v>
      </c>
      <c r="V89" s="124" t="s">
        <v>1585</v>
      </c>
      <c r="W89" s="124" t="s">
        <v>2024</v>
      </c>
      <c r="X89" s="124" t="s">
        <v>44</v>
      </c>
    </row>
    <row r="90" spans="1:24" ht="33" customHeight="1" x14ac:dyDescent="0.25">
      <c r="A90" s="124" t="s">
        <v>9662</v>
      </c>
      <c r="B90" s="125">
        <v>20501</v>
      </c>
      <c r="C90" s="124" t="s">
        <v>393</v>
      </c>
      <c r="D90" s="124" t="s">
        <v>392</v>
      </c>
      <c r="E90" s="124" t="s">
        <v>341</v>
      </c>
      <c r="F90" s="124" t="s">
        <v>391</v>
      </c>
      <c r="G90" s="124" t="s">
        <v>343</v>
      </c>
      <c r="H90" s="124" t="s">
        <v>9661</v>
      </c>
      <c r="I90" s="124" t="s">
        <v>9660</v>
      </c>
      <c r="J90" s="124" t="s">
        <v>9659</v>
      </c>
      <c r="K90" s="124" t="s">
        <v>9658</v>
      </c>
      <c r="L90" s="124" t="s">
        <v>9657</v>
      </c>
      <c r="M90" s="124" t="s">
        <v>343</v>
      </c>
      <c r="N90" s="124" t="s">
        <v>341</v>
      </c>
      <c r="O90" s="124" t="s">
        <v>341</v>
      </c>
      <c r="P90" s="124" t="s">
        <v>9656</v>
      </c>
      <c r="Q90" s="124" t="s">
        <v>341</v>
      </c>
      <c r="R90" s="125">
        <v>2</v>
      </c>
      <c r="S90" s="125">
        <v>5</v>
      </c>
      <c r="T90" s="124" t="s">
        <v>341</v>
      </c>
      <c r="U90" s="124" t="s">
        <v>340</v>
      </c>
      <c r="V90" s="124" t="s">
        <v>1046</v>
      </c>
      <c r="W90" s="124" t="s">
        <v>9648</v>
      </c>
      <c r="X90" s="124" t="s">
        <v>32</v>
      </c>
    </row>
    <row r="91" spans="1:24" ht="33" customHeight="1" x14ac:dyDescent="0.25">
      <c r="A91" s="124" t="s">
        <v>9655</v>
      </c>
      <c r="B91" s="125">
        <v>20502</v>
      </c>
      <c r="C91" s="124" t="s">
        <v>393</v>
      </c>
      <c r="D91" s="124" t="s">
        <v>392</v>
      </c>
      <c r="E91" s="124" t="s">
        <v>341</v>
      </c>
      <c r="F91" s="124" t="s">
        <v>391</v>
      </c>
      <c r="G91" s="124" t="s">
        <v>343</v>
      </c>
      <c r="H91" s="124" t="s">
        <v>9654</v>
      </c>
      <c r="I91" s="124" t="s">
        <v>9653</v>
      </c>
      <c r="J91" s="124" t="s">
        <v>9652</v>
      </c>
      <c r="K91" s="124" t="s">
        <v>9651</v>
      </c>
      <c r="L91" s="124" t="s">
        <v>9650</v>
      </c>
      <c r="M91" s="124" t="s">
        <v>343</v>
      </c>
      <c r="N91" s="124" t="s">
        <v>341</v>
      </c>
      <c r="O91" s="124" t="s">
        <v>341</v>
      </c>
      <c r="P91" s="124" t="s">
        <v>9649</v>
      </c>
      <c r="Q91" s="124" t="s">
        <v>341</v>
      </c>
      <c r="R91" s="125">
        <v>2</v>
      </c>
      <c r="S91" s="125">
        <v>5</v>
      </c>
      <c r="T91" s="124" t="s">
        <v>341</v>
      </c>
      <c r="U91" s="124" t="s">
        <v>510</v>
      </c>
      <c r="V91" s="124" t="s">
        <v>1354</v>
      </c>
      <c r="W91" s="124" t="s">
        <v>9648</v>
      </c>
      <c r="X91" s="124" t="s">
        <v>32</v>
      </c>
    </row>
    <row r="92" spans="1:24" ht="33" customHeight="1" x14ac:dyDescent="0.25">
      <c r="A92" s="124" t="s">
        <v>9647</v>
      </c>
      <c r="B92" s="125">
        <v>20503</v>
      </c>
      <c r="C92" s="124" t="s">
        <v>393</v>
      </c>
      <c r="D92" s="124" t="s">
        <v>392</v>
      </c>
      <c r="E92" s="124" t="s">
        <v>341</v>
      </c>
      <c r="F92" s="124" t="s">
        <v>391</v>
      </c>
      <c r="G92" s="124" t="s">
        <v>379</v>
      </c>
      <c r="H92" s="124" t="s">
        <v>9646</v>
      </c>
      <c r="I92" s="124" t="s">
        <v>9645</v>
      </c>
      <c r="J92" s="124" t="s">
        <v>9645</v>
      </c>
      <c r="K92" s="124" t="s">
        <v>9644</v>
      </c>
      <c r="L92" s="124" t="s">
        <v>9643</v>
      </c>
      <c r="M92" s="124" t="s">
        <v>9573</v>
      </c>
      <c r="N92" s="124" t="s">
        <v>9642</v>
      </c>
      <c r="O92" s="124" t="s">
        <v>341</v>
      </c>
      <c r="P92" s="124" t="s">
        <v>9641</v>
      </c>
      <c r="Q92" s="124" t="s">
        <v>341</v>
      </c>
      <c r="R92" s="125">
        <v>2</v>
      </c>
      <c r="S92" s="125">
        <v>5</v>
      </c>
      <c r="T92" s="124" t="s">
        <v>341</v>
      </c>
      <c r="U92" s="124" t="s">
        <v>396</v>
      </c>
      <c r="V92" s="124" t="s">
        <v>9108</v>
      </c>
      <c r="W92" s="124" t="s">
        <v>4106</v>
      </c>
      <c r="X92" s="124" t="s">
        <v>219</v>
      </c>
    </row>
    <row r="93" spans="1:24" ht="33" customHeight="1" x14ac:dyDescent="0.25">
      <c r="A93" s="124" t="s">
        <v>9640</v>
      </c>
      <c r="B93" s="125">
        <v>20504</v>
      </c>
      <c r="C93" s="124" t="s">
        <v>381</v>
      </c>
      <c r="D93" s="124" t="s">
        <v>381</v>
      </c>
      <c r="E93" s="124" t="s">
        <v>341</v>
      </c>
      <c r="F93" s="124" t="s">
        <v>411</v>
      </c>
      <c r="G93" s="124" t="s">
        <v>343</v>
      </c>
      <c r="H93" s="124" t="s">
        <v>9639</v>
      </c>
      <c r="I93" s="124" t="s">
        <v>9638</v>
      </c>
      <c r="J93" s="124" t="s">
        <v>9637</v>
      </c>
      <c r="K93" s="124" t="s">
        <v>341</v>
      </c>
      <c r="L93" s="124" t="s">
        <v>1049</v>
      </c>
      <c r="M93" s="124" t="s">
        <v>343</v>
      </c>
      <c r="N93" s="124" t="s">
        <v>341</v>
      </c>
      <c r="O93" s="124" t="s">
        <v>9636</v>
      </c>
      <c r="P93" s="124" t="s">
        <v>9635</v>
      </c>
      <c r="Q93" s="124" t="s">
        <v>341</v>
      </c>
      <c r="R93" s="125">
        <v>2</v>
      </c>
      <c r="S93" s="125">
        <v>5</v>
      </c>
      <c r="T93" s="124" t="s">
        <v>341</v>
      </c>
      <c r="U93" s="124" t="s">
        <v>340</v>
      </c>
      <c r="V93" s="124" t="s">
        <v>339</v>
      </c>
      <c r="W93" s="124" t="s">
        <v>2057</v>
      </c>
      <c r="X93" s="124" t="s">
        <v>225</v>
      </c>
    </row>
    <row r="94" spans="1:24" ht="33" customHeight="1" x14ac:dyDescent="0.25">
      <c r="A94" s="124" t="s">
        <v>9634</v>
      </c>
      <c r="B94" s="125">
        <v>20505</v>
      </c>
      <c r="C94" s="124" t="s">
        <v>393</v>
      </c>
      <c r="D94" s="124" t="s">
        <v>392</v>
      </c>
      <c r="E94" s="124" t="s">
        <v>341</v>
      </c>
      <c r="F94" s="124" t="s">
        <v>391</v>
      </c>
      <c r="G94" s="124" t="s">
        <v>379</v>
      </c>
      <c r="H94" s="124" t="s">
        <v>9633</v>
      </c>
      <c r="I94" s="124" t="s">
        <v>9632</v>
      </c>
      <c r="J94" s="124" t="s">
        <v>9631</v>
      </c>
      <c r="K94" s="124" t="s">
        <v>9630</v>
      </c>
      <c r="L94" s="124" t="s">
        <v>9629</v>
      </c>
      <c r="M94" s="124" t="s">
        <v>9573</v>
      </c>
      <c r="N94" s="124" t="s">
        <v>341</v>
      </c>
      <c r="O94" s="124" t="s">
        <v>341</v>
      </c>
      <c r="P94" s="124" t="s">
        <v>9628</v>
      </c>
      <c r="Q94" s="124" t="s">
        <v>341</v>
      </c>
      <c r="R94" s="125">
        <v>2</v>
      </c>
      <c r="S94" s="125">
        <v>5</v>
      </c>
      <c r="T94" s="124" t="s">
        <v>341</v>
      </c>
      <c r="U94" s="124" t="s">
        <v>510</v>
      </c>
      <c r="V94" s="124" t="s">
        <v>787</v>
      </c>
      <c r="W94" s="124" t="s">
        <v>8500</v>
      </c>
      <c r="X94" s="124" t="s">
        <v>219</v>
      </c>
    </row>
    <row r="95" spans="1:24" ht="33" customHeight="1" x14ac:dyDescent="0.25">
      <c r="A95" s="124" t="s">
        <v>9627</v>
      </c>
      <c r="B95" s="125">
        <v>20506</v>
      </c>
      <c r="C95" s="124" t="s">
        <v>393</v>
      </c>
      <c r="D95" s="124" t="s">
        <v>392</v>
      </c>
      <c r="E95" s="124" t="s">
        <v>341</v>
      </c>
      <c r="F95" s="124" t="s">
        <v>391</v>
      </c>
      <c r="G95" s="124" t="s">
        <v>390</v>
      </c>
      <c r="H95" s="124" t="s">
        <v>9626</v>
      </c>
      <c r="I95" s="124" t="s">
        <v>9625</v>
      </c>
      <c r="J95" s="124" t="s">
        <v>9624</v>
      </c>
      <c r="K95" s="124" t="s">
        <v>9623</v>
      </c>
      <c r="L95" s="124" t="s">
        <v>9622</v>
      </c>
      <c r="M95" s="124" t="s">
        <v>9621</v>
      </c>
      <c r="N95" s="124" t="s">
        <v>341</v>
      </c>
      <c r="O95" s="124" t="s">
        <v>341</v>
      </c>
      <c r="P95" s="124" t="s">
        <v>9620</v>
      </c>
      <c r="Q95" s="124" t="s">
        <v>341</v>
      </c>
      <c r="R95" s="125">
        <v>2</v>
      </c>
      <c r="S95" s="125">
        <v>5</v>
      </c>
      <c r="T95" s="124" t="s">
        <v>341</v>
      </c>
      <c r="U95" s="124" t="s">
        <v>340</v>
      </c>
      <c r="V95" s="124" t="s">
        <v>339</v>
      </c>
      <c r="W95" s="124" t="s">
        <v>2398</v>
      </c>
      <c r="X95" s="124" t="s">
        <v>223</v>
      </c>
    </row>
    <row r="96" spans="1:24" ht="33" customHeight="1" x14ac:dyDescent="0.25">
      <c r="A96" s="124" t="s">
        <v>9619</v>
      </c>
      <c r="B96" s="125">
        <v>20507</v>
      </c>
      <c r="C96" s="124" t="s">
        <v>381</v>
      </c>
      <c r="D96" s="124" t="s">
        <v>381</v>
      </c>
      <c r="E96" s="124" t="s">
        <v>341</v>
      </c>
      <c r="F96" s="124" t="s">
        <v>411</v>
      </c>
      <c r="G96" s="124" t="s">
        <v>343</v>
      </c>
      <c r="H96" s="124" t="s">
        <v>9618</v>
      </c>
      <c r="I96" s="124" t="s">
        <v>9617</v>
      </c>
      <c r="J96" s="124" t="s">
        <v>9616</v>
      </c>
      <c r="K96" s="124" t="s">
        <v>9615</v>
      </c>
      <c r="L96" s="124" t="s">
        <v>9464</v>
      </c>
      <c r="M96" s="124" t="s">
        <v>343</v>
      </c>
      <c r="N96" s="124" t="s">
        <v>341</v>
      </c>
      <c r="O96" s="124" t="s">
        <v>9614</v>
      </c>
      <c r="P96" s="124" t="s">
        <v>341</v>
      </c>
      <c r="Q96" s="124" t="s">
        <v>341</v>
      </c>
      <c r="R96" s="125">
        <v>2</v>
      </c>
      <c r="S96" s="125">
        <v>5</v>
      </c>
      <c r="T96" s="124" t="s">
        <v>341</v>
      </c>
      <c r="U96" s="124" t="s">
        <v>340</v>
      </c>
      <c r="V96" s="124" t="s">
        <v>339</v>
      </c>
      <c r="W96" s="124" t="s">
        <v>4106</v>
      </c>
      <c r="X96" s="124" t="s">
        <v>219</v>
      </c>
    </row>
    <row r="97" spans="1:24" ht="33" customHeight="1" x14ac:dyDescent="0.25">
      <c r="A97" s="124" t="s">
        <v>9613</v>
      </c>
      <c r="B97" s="125">
        <v>20508</v>
      </c>
      <c r="C97" s="124" t="s">
        <v>393</v>
      </c>
      <c r="D97" s="124" t="s">
        <v>392</v>
      </c>
      <c r="E97" s="124" t="s">
        <v>341</v>
      </c>
      <c r="F97" s="124" t="s">
        <v>391</v>
      </c>
      <c r="G97" s="124" t="s">
        <v>343</v>
      </c>
      <c r="H97" s="124" t="s">
        <v>9612</v>
      </c>
      <c r="I97" s="124" t="s">
        <v>9611</v>
      </c>
      <c r="J97" s="124" t="s">
        <v>9610</v>
      </c>
      <c r="K97" s="124" t="s">
        <v>9609</v>
      </c>
      <c r="L97" s="124" t="s">
        <v>5245</v>
      </c>
      <c r="M97" s="124" t="s">
        <v>343</v>
      </c>
      <c r="N97" s="124" t="s">
        <v>341</v>
      </c>
      <c r="O97" s="124" t="s">
        <v>341</v>
      </c>
      <c r="P97" s="124" t="s">
        <v>9608</v>
      </c>
      <c r="Q97" s="124" t="s">
        <v>341</v>
      </c>
      <c r="R97" s="125">
        <v>2</v>
      </c>
      <c r="S97" s="125">
        <v>5</v>
      </c>
      <c r="T97" s="124" t="s">
        <v>341</v>
      </c>
      <c r="U97" s="124" t="s">
        <v>396</v>
      </c>
      <c r="V97" s="124" t="s">
        <v>395</v>
      </c>
      <c r="W97" s="124" t="s">
        <v>4106</v>
      </c>
      <c r="X97" s="124" t="s">
        <v>219</v>
      </c>
    </row>
    <row r="98" spans="1:24" ht="33" customHeight="1" x14ac:dyDescent="0.25">
      <c r="A98" s="124" t="s">
        <v>9607</v>
      </c>
      <c r="B98" s="125">
        <v>20509</v>
      </c>
      <c r="C98" s="124" t="s">
        <v>393</v>
      </c>
      <c r="D98" s="124" t="s">
        <v>392</v>
      </c>
      <c r="E98" s="124" t="s">
        <v>341</v>
      </c>
      <c r="F98" s="124" t="s">
        <v>391</v>
      </c>
      <c r="G98" s="124" t="s">
        <v>360</v>
      </c>
      <c r="H98" s="124" t="s">
        <v>9606</v>
      </c>
      <c r="I98" s="124" t="s">
        <v>9605</v>
      </c>
      <c r="J98" s="124" t="s">
        <v>9604</v>
      </c>
      <c r="K98" s="124" t="s">
        <v>9603</v>
      </c>
      <c r="L98" s="124" t="s">
        <v>9602</v>
      </c>
      <c r="M98" s="124" t="s">
        <v>9573</v>
      </c>
      <c r="N98" s="124" t="s">
        <v>341</v>
      </c>
      <c r="O98" s="124" t="s">
        <v>341</v>
      </c>
      <c r="P98" s="124" t="s">
        <v>9601</v>
      </c>
      <c r="Q98" s="124" t="s">
        <v>341</v>
      </c>
      <c r="R98" s="125">
        <v>2</v>
      </c>
      <c r="S98" s="125">
        <v>5</v>
      </c>
      <c r="T98" s="124" t="s">
        <v>341</v>
      </c>
      <c r="U98" s="124" t="s">
        <v>340</v>
      </c>
      <c r="V98" s="124" t="s">
        <v>339</v>
      </c>
      <c r="W98" s="124" t="s">
        <v>4141</v>
      </c>
      <c r="X98" s="124" t="s">
        <v>223</v>
      </c>
    </row>
    <row r="99" spans="1:24" ht="33" customHeight="1" x14ac:dyDescent="0.25">
      <c r="A99" s="124" t="s">
        <v>9600</v>
      </c>
      <c r="B99" s="125">
        <v>20510</v>
      </c>
      <c r="C99" s="124" t="s">
        <v>393</v>
      </c>
      <c r="D99" s="124" t="s">
        <v>392</v>
      </c>
      <c r="E99" s="124" t="s">
        <v>341</v>
      </c>
      <c r="F99" s="124" t="s">
        <v>391</v>
      </c>
      <c r="G99" s="124" t="s">
        <v>343</v>
      </c>
      <c r="H99" s="124" t="s">
        <v>9599</v>
      </c>
      <c r="I99" s="124" t="s">
        <v>9598</v>
      </c>
      <c r="J99" s="124" t="s">
        <v>9597</v>
      </c>
      <c r="K99" s="124" t="s">
        <v>9596</v>
      </c>
      <c r="L99" s="124" t="s">
        <v>1349</v>
      </c>
      <c r="M99" s="124" t="s">
        <v>343</v>
      </c>
      <c r="N99" s="124" t="s">
        <v>341</v>
      </c>
      <c r="O99" s="124" t="s">
        <v>341</v>
      </c>
      <c r="P99" s="124" t="s">
        <v>341</v>
      </c>
      <c r="Q99" s="124" t="s">
        <v>341</v>
      </c>
      <c r="R99" s="125">
        <v>2</v>
      </c>
      <c r="S99" s="125">
        <v>5</v>
      </c>
      <c r="T99" s="124" t="s">
        <v>341</v>
      </c>
      <c r="U99" s="124" t="s">
        <v>340</v>
      </c>
      <c r="V99" s="124" t="s">
        <v>339</v>
      </c>
      <c r="W99" s="124" t="s">
        <v>7398</v>
      </c>
      <c r="X99" s="124" t="s">
        <v>224</v>
      </c>
    </row>
    <row r="100" spans="1:24" ht="33" customHeight="1" x14ac:dyDescent="0.25">
      <c r="A100" s="124" t="s">
        <v>9595</v>
      </c>
      <c r="B100" s="125">
        <v>20511</v>
      </c>
      <c r="C100" s="124" t="s">
        <v>393</v>
      </c>
      <c r="D100" s="124" t="s">
        <v>392</v>
      </c>
      <c r="E100" s="124" t="s">
        <v>341</v>
      </c>
      <c r="F100" s="124" t="s">
        <v>391</v>
      </c>
      <c r="G100" s="124" t="s">
        <v>343</v>
      </c>
      <c r="H100" s="124" t="s">
        <v>9594</v>
      </c>
      <c r="I100" s="124" t="s">
        <v>9593</v>
      </c>
      <c r="J100" s="124" t="s">
        <v>9592</v>
      </c>
      <c r="K100" s="124" t="s">
        <v>9591</v>
      </c>
      <c r="L100" s="124" t="s">
        <v>1349</v>
      </c>
      <c r="M100" s="124" t="s">
        <v>343</v>
      </c>
      <c r="N100" s="124" t="s">
        <v>341</v>
      </c>
      <c r="O100" s="124" t="s">
        <v>341</v>
      </c>
      <c r="P100" s="124" t="s">
        <v>341</v>
      </c>
      <c r="Q100" s="124" t="s">
        <v>341</v>
      </c>
      <c r="R100" s="125">
        <v>2</v>
      </c>
      <c r="S100" s="125">
        <v>5</v>
      </c>
      <c r="T100" s="124" t="s">
        <v>341</v>
      </c>
      <c r="U100" s="124" t="s">
        <v>510</v>
      </c>
      <c r="V100" s="124" t="s">
        <v>339</v>
      </c>
      <c r="W100" s="124" t="s">
        <v>9533</v>
      </c>
      <c r="X100" s="124" t="s">
        <v>224</v>
      </c>
    </row>
    <row r="101" spans="1:24" ht="33" customHeight="1" x14ac:dyDescent="0.25">
      <c r="A101" s="124" t="s">
        <v>9590</v>
      </c>
      <c r="B101" s="125">
        <v>20512</v>
      </c>
      <c r="C101" s="124" t="s">
        <v>393</v>
      </c>
      <c r="D101" s="124" t="s">
        <v>392</v>
      </c>
      <c r="E101" s="124" t="s">
        <v>341</v>
      </c>
      <c r="F101" s="124" t="s">
        <v>391</v>
      </c>
      <c r="G101" s="124" t="s">
        <v>343</v>
      </c>
      <c r="H101" s="124" t="s">
        <v>9589</v>
      </c>
      <c r="I101" s="124" t="s">
        <v>9588</v>
      </c>
      <c r="J101" s="124" t="s">
        <v>9587</v>
      </c>
      <c r="K101" s="124" t="s">
        <v>9586</v>
      </c>
      <c r="L101" s="124" t="s">
        <v>9585</v>
      </c>
      <c r="M101" s="124" t="s">
        <v>343</v>
      </c>
      <c r="N101" s="124" t="s">
        <v>341</v>
      </c>
      <c r="O101" s="124" t="s">
        <v>341</v>
      </c>
      <c r="P101" s="124" t="s">
        <v>341</v>
      </c>
      <c r="Q101" s="124" t="s">
        <v>341</v>
      </c>
      <c r="R101" s="125">
        <v>2</v>
      </c>
      <c r="S101" s="125">
        <v>5</v>
      </c>
      <c r="T101" s="124" t="s">
        <v>341</v>
      </c>
      <c r="U101" s="124" t="s">
        <v>510</v>
      </c>
      <c r="V101" s="124" t="s">
        <v>1046</v>
      </c>
      <c r="W101" s="124" t="s">
        <v>7398</v>
      </c>
      <c r="X101" s="124" t="s">
        <v>224</v>
      </c>
    </row>
    <row r="102" spans="1:24" ht="33" customHeight="1" x14ac:dyDescent="0.25">
      <c r="A102" s="124" t="s">
        <v>9584</v>
      </c>
      <c r="B102" s="125">
        <v>20513</v>
      </c>
      <c r="C102" s="124" t="s">
        <v>393</v>
      </c>
      <c r="D102" s="124" t="s">
        <v>392</v>
      </c>
      <c r="E102" s="124" t="s">
        <v>341</v>
      </c>
      <c r="F102" s="124" t="s">
        <v>391</v>
      </c>
      <c r="G102" s="124" t="s">
        <v>343</v>
      </c>
      <c r="H102" s="124" t="s">
        <v>9583</v>
      </c>
      <c r="I102" s="124" t="s">
        <v>9582</v>
      </c>
      <c r="J102" s="124" t="s">
        <v>9581</v>
      </c>
      <c r="K102" s="124" t="s">
        <v>9528</v>
      </c>
      <c r="L102" s="124" t="s">
        <v>9580</v>
      </c>
      <c r="M102" s="124" t="s">
        <v>343</v>
      </c>
      <c r="N102" s="124" t="s">
        <v>341</v>
      </c>
      <c r="O102" s="124" t="s">
        <v>341</v>
      </c>
      <c r="P102" s="124" t="s">
        <v>341</v>
      </c>
      <c r="Q102" s="124" t="s">
        <v>341</v>
      </c>
      <c r="R102" s="125">
        <v>2</v>
      </c>
      <c r="S102" s="125">
        <v>5</v>
      </c>
      <c r="T102" s="124" t="s">
        <v>341</v>
      </c>
      <c r="U102" s="124" t="s">
        <v>340</v>
      </c>
      <c r="V102" s="124" t="s">
        <v>339</v>
      </c>
      <c r="W102" s="124" t="s">
        <v>4130</v>
      </c>
      <c r="X102" s="124" t="s">
        <v>223</v>
      </c>
    </row>
    <row r="103" spans="1:24" ht="33" customHeight="1" x14ac:dyDescent="0.25">
      <c r="A103" s="124" t="s">
        <v>9579</v>
      </c>
      <c r="B103" s="125">
        <v>20514</v>
      </c>
      <c r="C103" s="124" t="s">
        <v>393</v>
      </c>
      <c r="D103" s="124" t="s">
        <v>392</v>
      </c>
      <c r="E103" s="124" t="s">
        <v>341</v>
      </c>
      <c r="F103" s="124" t="s">
        <v>391</v>
      </c>
      <c r="G103" s="124" t="s">
        <v>360</v>
      </c>
      <c r="H103" s="124" t="s">
        <v>9578</v>
      </c>
      <c r="I103" s="124" t="s">
        <v>9577</v>
      </c>
      <c r="J103" s="124" t="s">
        <v>9576</v>
      </c>
      <c r="K103" s="124" t="s">
        <v>9575</v>
      </c>
      <c r="L103" s="124" t="s">
        <v>9574</v>
      </c>
      <c r="M103" s="124" t="s">
        <v>9573</v>
      </c>
      <c r="N103" s="124" t="s">
        <v>341</v>
      </c>
      <c r="O103" s="124" t="s">
        <v>341</v>
      </c>
      <c r="P103" s="124" t="s">
        <v>341</v>
      </c>
      <c r="Q103" s="124" t="s">
        <v>341</v>
      </c>
      <c r="R103" s="125">
        <v>2</v>
      </c>
      <c r="S103" s="125">
        <v>5</v>
      </c>
      <c r="T103" s="124" t="s">
        <v>341</v>
      </c>
      <c r="U103" s="124" t="s">
        <v>340</v>
      </c>
      <c r="V103" s="124" t="s">
        <v>1046</v>
      </c>
      <c r="W103" s="124" t="s">
        <v>1040</v>
      </c>
      <c r="X103" s="124" t="s">
        <v>226</v>
      </c>
    </row>
    <row r="104" spans="1:24" ht="33" customHeight="1" x14ac:dyDescent="0.25">
      <c r="A104" s="124" t="s">
        <v>9572</v>
      </c>
      <c r="B104" s="125">
        <v>20515</v>
      </c>
      <c r="C104" s="124" t="s">
        <v>393</v>
      </c>
      <c r="D104" s="124" t="s">
        <v>392</v>
      </c>
      <c r="E104" s="124" t="s">
        <v>341</v>
      </c>
      <c r="F104" s="124" t="s">
        <v>391</v>
      </c>
      <c r="G104" s="124" t="s">
        <v>390</v>
      </c>
      <c r="H104" s="124" t="s">
        <v>9571</v>
      </c>
      <c r="I104" s="124" t="s">
        <v>9570</v>
      </c>
      <c r="J104" s="124" t="s">
        <v>9569</v>
      </c>
      <c r="K104" s="124" t="s">
        <v>9568</v>
      </c>
      <c r="L104" s="124" t="s">
        <v>9567</v>
      </c>
      <c r="M104" s="124" t="s">
        <v>9554</v>
      </c>
      <c r="N104" s="124" t="s">
        <v>341</v>
      </c>
      <c r="O104" s="124" t="s">
        <v>341</v>
      </c>
      <c r="P104" s="124" t="s">
        <v>9566</v>
      </c>
      <c r="Q104" s="124" t="s">
        <v>341</v>
      </c>
      <c r="R104" s="125">
        <v>2</v>
      </c>
      <c r="S104" s="125">
        <v>5</v>
      </c>
      <c r="T104" s="124" t="s">
        <v>341</v>
      </c>
      <c r="U104" s="124" t="s">
        <v>340</v>
      </c>
      <c r="V104" s="124" t="s">
        <v>1046</v>
      </c>
      <c r="W104" s="124" t="s">
        <v>1040</v>
      </c>
      <c r="X104" s="124" t="s">
        <v>226</v>
      </c>
    </row>
    <row r="105" spans="1:24" ht="33" customHeight="1" x14ac:dyDescent="0.25">
      <c r="A105" s="124" t="s">
        <v>9565</v>
      </c>
      <c r="B105" s="125">
        <v>20516</v>
      </c>
      <c r="C105" s="124" t="s">
        <v>393</v>
      </c>
      <c r="D105" s="124" t="s">
        <v>381</v>
      </c>
      <c r="E105" s="124" t="s">
        <v>341</v>
      </c>
      <c r="F105" s="124" t="s">
        <v>391</v>
      </c>
      <c r="G105" s="124" t="s">
        <v>379</v>
      </c>
      <c r="H105" s="124" t="s">
        <v>9564</v>
      </c>
      <c r="I105" s="124" t="s">
        <v>9563</v>
      </c>
      <c r="J105" s="124" t="s">
        <v>9563</v>
      </c>
      <c r="K105" s="124" t="s">
        <v>9562</v>
      </c>
      <c r="L105" s="124" t="s">
        <v>1636</v>
      </c>
      <c r="M105" s="124" t="s">
        <v>9561</v>
      </c>
      <c r="N105" s="124" t="s">
        <v>341</v>
      </c>
      <c r="O105" s="124" t="s">
        <v>9478</v>
      </c>
      <c r="P105" s="124" t="s">
        <v>9560</v>
      </c>
      <c r="Q105" s="124" t="s">
        <v>341</v>
      </c>
      <c r="R105" s="125">
        <v>2</v>
      </c>
      <c r="S105" s="125">
        <v>5</v>
      </c>
      <c r="T105" s="124" t="s">
        <v>341</v>
      </c>
      <c r="U105" s="124" t="s">
        <v>396</v>
      </c>
      <c r="V105" s="124" t="s">
        <v>370</v>
      </c>
      <c r="W105" s="124" t="s">
        <v>1040</v>
      </c>
      <c r="X105" s="124" t="s">
        <v>226</v>
      </c>
    </row>
    <row r="106" spans="1:24" ht="33" customHeight="1" x14ac:dyDescent="0.25">
      <c r="A106" s="124" t="s">
        <v>9559</v>
      </c>
      <c r="B106" s="125">
        <v>20701</v>
      </c>
      <c r="C106" s="124" t="s">
        <v>393</v>
      </c>
      <c r="D106" s="124" t="s">
        <v>381</v>
      </c>
      <c r="E106" s="124" t="s">
        <v>402</v>
      </c>
      <c r="F106" s="124" t="s">
        <v>391</v>
      </c>
      <c r="G106" s="124" t="s">
        <v>360</v>
      </c>
      <c r="H106" s="124" t="s">
        <v>9558</v>
      </c>
      <c r="I106" s="124" t="s">
        <v>9557</v>
      </c>
      <c r="J106" s="124" t="s">
        <v>9556</v>
      </c>
      <c r="K106" s="124" t="s">
        <v>9555</v>
      </c>
      <c r="L106" s="124" t="s">
        <v>4327</v>
      </c>
      <c r="M106" s="124" t="s">
        <v>9554</v>
      </c>
      <c r="N106" s="124" t="s">
        <v>341</v>
      </c>
      <c r="O106" s="124" t="s">
        <v>9553</v>
      </c>
      <c r="P106" s="124" t="s">
        <v>9552</v>
      </c>
      <c r="Q106" s="124" t="s">
        <v>341</v>
      </c>
      <c r="R106" s="125">
        <v>2</v>
      </c>
      <c r="S106" s="125">
        <v>7</v>
      </c>
      <c r="T106" s="124" t="s">
        <v>341</v>
      </c>
      <c r="U106" s="124" t="s">
        <v>396</v>
      </c>
      <c r="V106" s="124" t="s">
        <v>1031</v>
      </c>
      <c r="W106" s="124" t="s">
        <v>1773</v>
      </c>
      <c r="X106" s="124" t="s">
        <v>233</v>
      </c>
    </row>
    <row r="107" spans="1:24" ht="33" customHeight="1" x14ac:dyDescent="0.25">
      <c r="A107" s="124" t="s">
        <v>9551</v>
      </c>
      <c r="B107" s="125">
        <v>20702</v>
      </c>
      <c r="C107" s="124" t="s">
        <v>393</v>
      </c>
      <c r="D107" s="124" t="s">
        <v>392</v>
      </c>
      <c r="E107" s="124" t="s">
        <v>341</v>
      </c>
      <c r="F107" s="124" t="s">
        <v>391</v>
      </c>
      <c r="G107" s="124" t="s">
        <v>360</v>
      </c>
      <c r="H107" s="124" t="s">
        <v>9550</v>
      </c>
      <c r="I107" s="124" t="s">
        <v>9549</v>
      </c>
      <c r="J107" s="124" t="s">
        <v>9548</v>
      </c>
      <c r="K107" s="124" t="s">
        <v>9547</v>
      </c>
      <c r="L107" s="124" t="s">
        <v>9546</v>
      </c>
      <c r="M107" s="124" t="s">
        <v>3546</v>
      </c>
      <c r="N107" s="124" t="s">
        <v>341</v>
      </c>
      <c r="O107" s="124" t="s">
        <v>341</v>
      </c>
      <c r="P107" s="124" t="s">
        <v>9545</v>
      </c>
      <c r="Q107" s="124" t="s">
        <v>341</v>
      </c>
      <c r="R107" s="125">
        <v>2</v>
      </c>
      <c r="S107" s="125">
        <v>7</v>
      </c>
      <c r="T107" s="124" t="s">
        <v>341</v>
      </c>
      <c r="U107" s="124" t="s">
        <v>340</v>
      </c>
      <c r="V107" s="124" t="s">
        <v>339</v>
      </c>
      <c r="W107" s="124" t="s">
        <v>1773</v>
      </c>
      <c r="X107" s="124" t="s">
        <v>233</v>
      </c>
    </row>
    <row r="108" spans="1:24" ht="33" customHeight="1" x14ac:dyDescent="0.25">
      <c r="A108" s="124" t="s">
        <v>9544</v>
      </c>
      <c r="B108" s="125">
        <v>20703</v>
      </c>
      <c r="C108" s="124" t="s">
        <v>393</v>
      </c>
      <c r="D108" s="124" t="s">
        <v>392</v>
      </c>
      <c r="E108" s="124" t="s">
        <v>341</v>
      </c>
      <c r="F108" s="124" t="s">
        <v>391</v>
      </c>
      <c r="G108" s="124" t="s">
        <v>343</v>
      </c>
      <c r="H108" s="124" t="s">
        <v>9543</v>
      </c>
      <c r="I108" s="124" t="s">
        <v>9542</v>
      </c>
      <c r="J108" s="124" t="s">
        <v>9541</v>
      </c>
      <c r="K108" s="124" t="s">
        <v>9540</v>
      </c>
      <c r="L108" s="124" t="s">
        <v>9539</v>
      </c>
      <c r="M108" s="124" t="s">
        <v>343</v>
      </c>
      <c r="N108" s="124" t="s">
        <v>341</v>
      </c>
      <c r="O108" s="124" t="s">
        <v>341</v>
      </c>
      <c r="P108" s="124" t="s">
        <v>341</v>
      </c>
      <c r="Q108" s="124" t="s">
        <v>341</v>
      </c>
      <c r="R108" s="125">
        <v>2</v>
      </c>
      <c r="S108" s="125">
        <v>7</v>
      </c>
      <c r="T108" s="124" t="s">
        <v>341</v>
      </c>
      <c r="U108" s="124" t="s">
        <v>510</v>
      </c>
      <c r="V108" s="124" t="s">
        <v>620</v>
      </c>
      <c r="W108" s="124" t="s">
        <v>9533</v>
      </c>
      <c r="X108" s="124" t="s">
        <v>224</v>
      </c>
    </row>
    <row r="109" spans="1:24" ht="33" customHeight="1" x14ac:dyDescent="0.25">
      <c r="A109" s="124" t="s">
        <v>9538</v>
      </c>
      <c r="B109" s="125">
        <v>20704</v>
      </c>
      <c r="C109" s="124" t="s">
        <v>393</v>
      </c>
      <c r="D109" s="124" t="s">
        <v>392</v>
      </c>
      <c r="E109" s="124" t="s">
        <v>341</v>
      </c>
      <c r="F109" s="124" t="s">
        <v>391</v>
      </c>
      <c r="G109" s="124" t="s">
        <v>343</v>
      </c>
      <c r="H109" s="124" t="s">
        <v>9537</v>
      </c>
      <c r="I109" s="124" t="s">
        <v>9536</v>
      </c>
      <c r="J109" s="124" t="s">
        <v>9535</v>
      </c>
      <c r="K109" s="124" t="s">
        <v>9528</v>
      </c>
      <c r="L109" s="124" t="s">
        <v>9534</v>
      </c>
      <c r="M109" s="124" t="s">
        <v>343</v>
      </c>
      <c r="N109" s="124" t="s">
        <v>341</v>
      </c>
      <c r="O109" s="124" t="s">
        <v>341</v>
      </c>
      <c r="P109" s="124" t="s">
        <v>341</v>
      </c>
      <c r="Q109" s="124" t="s">
        <v>341</v>
      </c>
      <c r="R109" s="125">
        <v>2</v>
      </c>
      <c r="S109" s="125">
        <v>7</v>
      </c>
      <c r="T109" s="124" t="s">
        <v>341</v>
      </c>
      <c r="U109" s="124" t="s">
        <v>340</v>
      </c>
      <c r="V109" s="124" t="s">
        <v>339</v>
      </c>
      <c r="W109" s="124" t="s">
        <v>9533</v>
      </c>
      <c r="X109" s="124" t="s">
        <v>224</v>
      </c>
    </row>
    <row r="110" spans="1:24" ht="33" customHeight="1" x14ac:dyDescent="0.25">
      <c r="A110" s="124" t="s">
        <v>9532</v>
      </c>
      <c r="B110" s="125">
        <v>20705</v>
      </c>
      <c r="C110" s="124" t="s">
        <v>393</v>
      </c>
      <c r="D110" s="124" t="s">
        <v>392</v>
      </c>
      <c r="E110" s="124" t="s">
        <v>341</v>
      </c>
      <c r="F110" s="124" t="s">
        <v>391</v>
      </c>
      <c r="G110" s="124" t="s">
        <v>343</v>
      </c>
      <c r="H110" s="124" t="s">
        <v>9531</v>
      </c>
      <c r="I110" s="124" t="s">
        <v>9530</v>
      </c>
      <c r="J110" s="124" t="s">
        <v>9529</v>
      </c>
      <c r="K110" s="124" t="s">
        <v>9528</v>
      </c>
      <c r="L110" s="124" t="s">
        <v>9527</v>
      </c>
      <c r="M110" s="124" t="s">
        <v>343</v>
      </c>
      <c r="N110" s="124" t="s">
        <v>341</v>
      </c>
      <c r="O110" s="124" t="s">
        <v>341</v>
      </c>
      <c r="P110" s="124" t="s">
        <v>341</v>
      </c>
      <c r="Q110" s="124" t="s">
        <v>341</v>
      </c>
      <c r="R110" s="125">
        <v>2</v>
      </c>
      <c r="S110" s="125">
        <v>7</v>
      </c>
      <c r="T110" s="124" t="s">
        <v>341</v>
      </c>
      <c r="U110" s="124" t="s">
        <v>340</v>
      </c>
      <c r="V110" s="124" t="s">
        <v>339</v>
      </c>
      <c r="W110" s="124" t="s">
        <v>1783</v>
      </c>
      <c r="X110" s="124" t="s">
        <v>32</v>
      </c>
    </row>
    <row r="111" spans="1:24" ht="33" customHeight="1" x14ac:dyDescent="0.25">
      <c r="A111" s="124" t="s">
        <v>9526</v>
      </c>
      <c r="B111" s="125">
        <v>20801</v>
      </c>
      <c r="C111" s="124" t="s">
        <v>393</v>
      </c>
      <c r="D111" s="124" t="s">
        <v>392</v>
      </c>
      <c r="E111" s="124" t="s">
        <v>341</v>
      </c>
      <c r="F111" s="124" t="s">
        <v>391</v>
      </c>
      <c r="G111" s="124" t="s">
        <v>343</v>
      </c>
      <c r="H111" s="124" t="s">
        <v>9525</v>
      </c>
      <c r="I111" s="124" t="s">
        <v>9524</v>
      </c>
      <c r="J111" s="124" t="s">
        <v>9524</v>
      </c>
      <c r="K111" s="124" t="s">
        <v>9523</v>
      </c>
      <c r="L111" s="124" t="s">
        <v>1049</v>
      </c>
      <c r="M111" s="124" t="s">
        <v>343</v>
      </c>
      <c r="N111" s="124" t="s">
        <v>341</v>
      </c>
      <c r="O111" s="124" t="s">
        <v>341</v>
      </c>
      <c r="P111" s="124" t="s">
        <v>9522</v>
      </c>
      <c r="Q111" s="124" t="s">
        <v>341</v>
      </c>
      <c r="R111" s="125">
        <v>2</v>
      </c>
      <c r="S111" s="125">
        <v>8</v>
      </c>
      <c r="T111" s="124" t="s">
        <v>341</v>
      </c>
      <c r="U111" s="124" t="s">
        <v>340</v>
      </c>
      <c r="V111" s="124" t="s">
        <v>339</v>
      </c>
      <c r="W111" s="124" t="s">
        <v>32</v>
      </c>
      <c r="X111" s="124" t="s">
        <v>219</v>
      </c>
    </row>
    <row r="112" spans="1:24" ht="33" customHeight="1" x14ac:dyDescent="0.25">
      <c r="A112" s="124" t="s">
        <v>9521</v>
      </c>
      <c r="B112" s="125">
        <v>20901</v>
      </c>
      <c r="C112" s="124" t="s">
        <v>393</v>
      </c>
      <c r="D112" s="124" t="s">
        <v>392</v>
      </c>
      <c r="E112" s="124" t="s">
        <v>341</v>
      </c>
      <c r="F112" s="124" t="s">
        <v>391</v>
      </c>
      <c r="G112" s="124" t="s">
        <v>360</v>
      </c>
      <c r="H112" s="124" t="s">
        <v>9520</v>
      </c>
      <c r="I112" s="124" t="s">
        <v>9519</v>
      </c>
      <c r="J112" s="124" t="s">
        <v>9518</v>
      </c>
      <c r="K112" s="124" t="s">
        <v>9517</v>
      </c>
      <c r="L112" s="124" t="s">
        <v>9516</v>
      </c>
      <c r="M112" s="124" t="s">
        <v>9515</v>
      </c>
      <c r="N112" s="124" t="s">
        <v>341</v>
      </c>
      <c r="O112" s="124" t="s">
        <v>341</v>
      </c>
      <c r="P112" s="124" t="s">
        <v>9514</v>
      </c>
      <c r="Q112" s="124" t="s">
        <v>341</v>
      </c>
      <c r="R112" s="125">
        <v>2</v>
      </c>
      <c r="S112" s="125">
        <v>9</v>
      </c>
      <c r="T112" s="124" t="s">
        <v>341</v>
      </c>
      <c r="U112" s="124" t="s">
        <v>1114</v>
      </c>
      <c r="V112" s="124" t="s">
        <v>620</v>
      </c>
      <c r="W112" s="124" t="s">
        <v>1113</v>
      </c>
      <c r="X112" s="124" t="s">
        <v>38</v>
      </c>
    </row>
    <row r="113" spans="1:24" ht="33" customHeight="1" x14ac:dyDescent="0.25">
      <c r="A113" s="124" t="s">
        <v>9513</v>
      </c>
      <c r="B113" s="125">
        <v>20902</v>
      </c>
      <c r="C113" s="124" t="s">
        <v>393</v>
      </c>
      <c r="D113" s="124" t="s">
        <v>392</v>
      </c>
      <c r="E113" s="124" t="s">
        <v>341</v>
      </c>
      <c r="F113" s="124" t="s">
        <v>391</v>
      </c>
      <c r="G113" s="124" t="s">
        <v>343</v>
      </c>
      <c r="H113" s="124" t="s">
        <v>9512</v>
      </c>
      <c r="I113" s="124" t="s">
        <v>9511</v>
      </c>
      <c r="J113" s="124" t="s">
        <v>9510</v>
      </c>
      <c r="K113" s="124" t="s">
        <v>9509</v>
      </c>
      <c r="L113" s="124" t="s">
        <v>9508</v>
      </c>
      <c r="M113" s="124" t="s">
        <v>343</v>
      </c>
      <c r="N113" s="124" t="s">
        <v>341</v>
      </c>
      <c r="O113" s="124" t="s">
        <v>341</v>
      </c>
      <c r="P113" s="124" t="s">
        <v>341</v>
      </c>
      <c r="Q113" s="124" t="s">
        <v>341</v>
      </c>
      <c r="R113" s="125">
        <v>2</v>
      </c>
      <c r="S113" s="125">
        <v>9</v>
      </c>
      <c r="T113" s="124" t="s">
        <v>341</v>
      </c>
      <c r="U113" s="124" t="s">
        <v>1114</v>
      </c>
      <c r="V113" s="124" t="s">
        <v>620</v>
      </c>
      <c r="W113" s="124" t="s">
        <v>1113</v>
      </c>
      <c r="X113" s="124" t="s">
        <v>38</v>
      </c>
    </row>
    <row r="114" spans="1:24" ht="33" customHeight="1" x14ac:dyDescent="0.25">
      <c r="A114" s="124" t="s">
        <v>9507</v>
      </c>
      <c r="B114" s="125">
        <v>20903</v>
      </c>
      <c r="C114" s="124" t="s">
        <v>393</v>
      </c>
      <c r="D114" s="124" t="s">
        <v>381</v>
      </c>
      <c r="E114" s="124" t="s">
        <v>402</v>
      </c>
      <c r="F114" s="124" t="s">
        <v>391</v>
      </c>
      <c r="G114" s="124" t="s">
        <v>343</v>
      </c>
      <c r="H114" s="124" t="s">
        <v>9506</v>
      </c>
      <c r="I114" s="124" t="s">
        <v>9505</v>
      </c>
      <c r="J114" s="124" t="s">
        <v>9505</v>
      </c>
      <c r="K114" s="124" t="s">
        <v>9504</v>
      </c>
      <c r="L114" s="124" t="s">
        <v>4079</v>
      </c>
      <c r="M114" s="124" t="s">
        <v>343</v>
      </c>
      <c r="N114" s="124" t="s">
        <v>9503</v>
      </c>
      <c r="O114" s="124" t="s">
        <v>9502</v>
      </c>
      <c r="P114" s="124" t="s">
        <v>9501</v>
      </c>
      <c r="Q114" s="124" t="s">
        <v>341</v>
      </c>
      <c r="R114" s="125">
        <v>2</v>
      </c>
      <c r="S114" s="125">
        <v>9</v>
      </c>
      <c r="T114" s="124" t="s">
        <v>341</v>
      </c>
      <c r="U114" s="124" t="s">
        <v>396</v>
      </c>
      <c r="V114" s="124" t="s">
        <v>1354</v>
      </c>
      <c r="W114" s="124" t="s">
        <v>1783</v>
      </c>
      <c r="X114" s="124" t="s">
        <v>32</v>
      </c>
    </row>
    <row r="115" spans="1:24" ht="33" customHeight="1" x14ac:dyDescent="0.25">
      <c r="A115" s="124" t="s">
        <v>9500</v>
      </c>
      <c r="B115" s="125">
        <v>20904</v>
      </c>
      <c r="C115" s="124" t="s">
        <v>393</v>
      </c>
      <c r="D115" s="124" t="s">
        <v>381</v>
      </c>
      <c r="E115" s="124" t="s">
        <v>402</v>
      </c>
      <c r="F115" s="124" t="s">
        <v>391</v>
      </c>
      <c r="G115" s="124" t="s">
        <v>343</v>
      </c>
      <c r="H115" s="124" t="s">
        <v>9499</v>
      </c>
      <c r="I115" s="124" t="s">
        <v>9498</v>
      </c>
      <c r="J115" s="124" t="s">
        <v>9497</v>
      </c>
      <c r="K115" s="124" t="s">
        <v>9496</v>
      </c>
      <c r="L115" s="124" t="s">
        <v>9495</v>
      </c>
      <c r="M115" s="124" t="s">
        <v>343</v>
      </c>
      <c r="N115" s="124" t="s">
        <v>341</v>
      </c>
      <c r="O115" s="124" t="s">
        <v>9494</v>
      </c>
      <c r="P115" s="124" t="s">
        <v>9493</v>
      </c>
      <c r="Q115" s="124" t="s">
        <v>341</v>
      </c>
      <c r="R115" s="125">
        <v>2</v>
      </c>
      <c r="S115" s="125">
        <v>9</v>
      </c>
      <c r="T115" s="124" t="s">
        <v>341</v>
      </c>
      <c r="U115" s="124" t="s">
        <v>340</v>
      </c>
      <c r="V115" s="124" t="s">
        <v>1046</v>
      </c>
      <c r="W115" s="124" t="s">
        <v>2590</v>
      </c>
      <c r="X115" s="124" t="s">
        <v>29</v>
      </c>
    </row>
    <row r="116" spans="1:24" ht="33" customHeight="1" x14ac:dyDescent="0.25">
      <c r="A116" s="124" t="s">
        <v>9492</v>
      </c>
      <c r="B116" s="125">
        <v>20905</v>
      </c>
      <c r="C116" s="124" t="s">
        <v>393</v>
      </c>
      <c r="D116" s="124" t="s">
        <v>381</v>
      </c>
      <c r="E116" s="124" t="s">
        <v>2164</v>
      </c>
      <c r="F116" s="124" t="s">
        <v>391</v>
      </c>
      <c r="G116" s="124" t="s">
        <v>343</v>
      </c>
      <c r="H116" s="124" t="s">
        <v>9491</v>
      </c>
      <c r="I116" s="124" t="s">
        <v>9490</v>
      </c>
      <c r="J116" s="124" t="s">
        <v>9489</v>
      </c>
      <c r="K116" s="124" t="s">
        <v>9488</v>
      </c>
      <c r="L116" s="124" t="s">
        <v>9487</v>
      </c>
      <c r="M116" s="124" t="s">
        <v>343</v>
      </c>
      <c r="N116" s="124" t="s">
        <v>341</v>
      </c>
      <c r="O116" s="124" t="s">
        <v>9486</v>
      </c>
      <c r="P116" s="124" t="s">
        <v>9485</v>
      </c>
      <c r="Q116" s="124" t="s">
        <v>341</v>
      </c>
      <c r="R116" s="125">
        <v>2</v>
      </c>
      <c r="S116" s="125">
        <v>9</v>
      </c>
      <c r="T116" s="124" t="s">
        <v>341</v>
      </c>
      <c r="U116" s="124" t="s">
        <v>340</v>
      </c>
      <c r="V116" s="124" t="s">
        <v>1046</v>
      </c>
      <c r="W116" s="124" t="s">
        <v>2590</v>
      </c>
      <c r="X116" s="124" t="s">
        <v>29</v>
      </c>
    </row>
    <row r="117" spans="1:24" ht="33" customHeight="1" x14ac:dyDescent="0.25">
      <c r="A117" s="124" t="s">
        <v>9484</v>
      </c>
      <c r="B117" s="125">
        <v>20906</v>
      </c>
      <c r="C117" s="124" t="s">
        <v>393</v>
      </c>
      <c r="D117" s="124" t="s">
        <v>381</v>
      </c>
      <c r="E117" s="124" t="s">
        <v>402</v>
      </c>
      <c r="F117" s="124" t="s">
        <v>391</v>
      </c>
      <c r="G117" s="124" t="s">
        <v>390</v>
      </c>
      <c r="H117" s="124" t="s">
        <v>9483</v>
      </c>
      <c r="I117" s="124" t="s">
        <v>9482</v>
      </c>
      <c r="J117" s="124" t="s">
        <v>9481</v>
      </c>
      <c r="K117" s="124" t="s">
        <v>9480</v>
      </c>
      <c r="L117" s="124" t="s">
        <v>9479</v>
      </c>
      <c r="M117" s="124" t="s">
        <v>3546</v>
      </c>
      <c r="N117" s="124" t="s">
        <v>341</v>
      </c>
      <c r="O117" s="124" t="s">
        <v>9478</v>
      </c>
      <c r="P117" s="124" t="s">
        <v>9477</v>
      </c>
      <c r="Q117" s="124" t="s">
        <v>341</v>
      </c>
      <c r="R117" s="125">
        <v>2</v>
      </c>
      <c r="S117" s="125">
        <v>9</v>
      </c>
      <c r="T117" s="124" t="s">
        <v>341</v>
      </c>
      <c r="U117" s="124" t="s">
        <v>340</v>
      </c>
      <c r="V117" s="124" t="s">
        <v>339</v>
      </c>
      <c r="W117" s="124" t="s">
        <v>1040</v>
      </c>
      <c r="X117" s="124" t="s">
        <v>226</v>
      </c>
    </row>
    <row r="118" spans="1:24" ht="33" customHeight="1" x14ac:dyDescent="0.25">
      <c r="A118" s="124" t="s">
        <v>9476</v>
      </c>
      <c r="B118" s="125">
        <v>20907</v>
      </c>
      <c r="C118" s="124" t="s">
        <v>393</v>
      </c>
      <c r="D118" s="124" t="s">
        <v>381</v>
      </c>
      <c r="E118" s="124" t="s">
        <v>402</v>
      </c>
      <c r="F118" s="124" t="s">
        <v>391</v>
      </c>
      <c r="G118" s="124" t="s">
        <v>360</v>
      </c>
      <c r="H118" s="124" t="s">
        <v>9475</v>
      </c>
      <c r="I118" s="124" t="s">
        <v>9474</v>
      </c>
      <c r="J118" s="124" t="s">
        <v>9474</v>
      </c>
      <c r="K118" s="124" t="s">
        <v>9473</v>
      </c>
      <c r="L118" s="124" t="s">
        <v>9472</v>
      </c>
      <c r="M118" s="124" t="s">
        <v>3546</v>
      </c>
      <c r="N118" s="124" t="s">
        <v>341</v>
      </c>
      <c r="O118" s="124" t="s">
        <v>9471</v>
      </c>
      <c r="P118" s="124" t="s">
        <v>9470</v>
      </c>
      <c r="Q118" s="124" t="s">
        <v>341</v>
      </c>
      <c r="R118" s="125">
        <v>2</v>
      </c>
      <c r="S118" s="125">
        <v>9</v>
      </c>
      <c r="T118" s="124" t="s">
        <v>341</v>
      </c>
      <c r="U118" s="124" t="s">
        <v>340</v>
      </c>
      <c r="V118" s="124" t="s">
        <v>339</v>
      </c>
      <c r="W118" s="124" t="s">
        <v>4130</v>
      </c>
      <c r="X118" s="124" t="s">
        <v>223</v>
      </c>
    </row>
    <row r="119" spans="1:24" ht="33" customHeight="1" x14ac:dyDescent="0.25">
      <c r="A119" s="124" t="s">
        <v>9469</v>
      </c>
      <c r="B119" s="125">
        <v>21001</v>
      </c>
      <c r="C119" s="124" t="s">
        <v>393</v>
      </c>
      <c r="D119" s="124" t="s">
        <v>392</v>
      </c>
      <c r="E119" s="124" t="s">
        <v>341</v>
      </c>
      <c r="F119" s="124" t="s">
        <v>391</v>
      </c>
      <c r="G119" s="124" t="s">
        <v>343</v>
      </c>
      <c r="H119" s="124" t="s">
        <v>9468</v>
      </c>
      <c r="I119" s="124" t="s">
        <v>9467</v>
      </c>
      <c r="J119" s="124" t="s">
        <v>9466</v>
      </c>
      <c r="K119" s="124" t="s">
        <v>9465</v>
      </c>
      <c r="L119" s="124" t="s">
        <v>9464</v>
      </c>
      <c r="M119" s="124" t="s">
        <v>343</v>
      </c>
      <c r="N119" s="124" t="s">
        <v>341</v>
      </c>
      <c r="O119" s="124" t="s">
        <v>341</v>
      </c>
      <c r="P119" s="124" t="s">
        <v>341</v>
      </c>
      <c r="Q119" s="124" t="s">
        <v>341</v>
      </c>
      <c r="R119" s="125">
        <v>2</v>
      </c>
      <c r="S119" s="125">
        <v>10</v>
      </c>
      <c r="T119" s="124" t="s">
        <v>341</v>
      </c>
      <c r="U119" s="124" t="s">
        <v>340</v>
      </c>
      <c r="V119" s="124" t="s">
        <v>339</v>
      </c>
      <c r="W119" s="124" t="s">
        <v>4141</v>
      </c>
      <c r="X119" s="124" t="s">
        <v>223</v>
      </c>
    </row>
    <row r="120" spans="1:24" ht="33" customHeight="1" x14ac:dyDescent="0.25">
      <c r="A120" s="124" t="s">
        <v>9463</v>
      </c>
      <c r="B120" s="125">
        <v>21002</v>
      </c>
      <c r="C120" s="124" t="s">
        <v>393</v>
      </c>
      <c r="D120" s="124" t="s">
        <v>392</v>
      </c>
      <c r="E120" s="124" t="s">
        <v>341</v>
      </c>
      <c r="F120" s="124" t="s">
        <v>391</v>
      </c>
      <c r="G120" s="124" t="s">
        <v>360</v>
      </c>
      <c r="H120" s="124" t="s">
        <v>9462</v>
      </c>
      <c r="I120" s="124" t="s">
        <v>9461</v>
      </c>
      <c r="J120" s="124" t="s">
        <v>9461</v>
      </c>
      <c r="K120" s="124" t="s">
        <v>9460</v>
      </c>
      <c r="L120" s="124" t="s">
        <v>9459</v>
      </c>
      <c r="M120" s="124" t="s">
        <v>9458</v>
      </c>
      <c r="N120" s="124" t="s">
        <v>341</v>
      </c>
      <c r="O120" s="124" t="s">
        <v>341</v>
      </c>
      <c r="P120" s="124" t="s">
        <v>9457</v>
      </c>
      <c r="Q120" s="124" t="s">
        <v>341</v>
      </c>
      <c r="R120" s="125">
        <v>2</v>
      </c>
      <c r="S120" s="125">
        <v>10</v>
      </c>
      <c r="T120" s="124" t="s">
        <v>341</v>
      </c>
      <c r="U120" s="124" t="s">
        <v>340</v>
      </c>
      <c r="V120" s="124" t="s">
        <v>339</v>
      </c>
      <c r="W120" s="124" t="s">
        <v>975</v>
      </c>
      <c r="X120" s="124" t="s">
        <v>219</v>
      </c>
    </row>
    <row r="121" spans="1:24" ht="33" customHeight="1" x14ac:dyDescent="0.25">
      <c r="A121" s="124" t="s">
        <v>9456</v>
      </c>
      <c r="B121" s="125">
        <v>21003</v>
      </c>
      <c r="C121" s="124" t="s">
        <v>393</v>
      </c>
      <c r="D121" s="124" t="s">
        <v>349</v>
      </c>
      <c r="E121" s="124" t="s">
        <v>2164</v>
      </c>
      <c r="F121" s="124" t="s">
        <v>391</v>
      </c>
      <c r="G121" s="124" t="s">
        <v>379</v>
      </c>
      <c r="H121" s="124" t="s">
        <v>9455</v>
      </c>
      <c r="I121" s="124" t="s">
        <v>9454</v>
      </c>
      <c r="J121" s="124" t="s">
        <v>9453</v>
      </c>
      <c r="K121" s="124" t="s">
        <v>341</v>
      </c>
      <c r="L121" s="124" t="s">
        <v>9452</v>
      </c>
      <c r="M121" s="124" t="s">
        <v>3875</v>
      </c>
      <c r="N121" s="124" t="s">
        <v>9451</v>
      </c>
      <c r="O121" s="124" t="s">
        <v>9450</v>
      </c>
      <c r="P121" s="124" t="s">
        <v>9449</v>
      </c>
      <c r="Q121" s="124" t="s">
        <v>341</v>
      </c>
      <c r="R121" s="125">
        <v>2</v>
      </c>
      <c r="S121" s="125">
        <v>10</v>
      </c>
      <c r="T121" s="124" t="s">
        <v>341</v>
      </c>
      <c r="U121" s="124" t="s">
        <v>396</v>
      </c>
      <c r="V121" s="124" t="s">
        <v>395</v>
      </c>
      <c r="W121" s="124" t="s">
        <v>3857</v>
      </c>
      <c r="X121" s="124" t="s">
        <v>219</v>
      </c>
    </row>
    <row r="122" spans="1:24" ht="33" customHeight="1" x14ac:dyDescent="0.25">
      <c r="A122" s="124" t="s">
        <v>9448</v>
      </c>
      <c r="B122" s="125">
        <v>21004</v>
      </c>
      <c r="C122" s="124" t="s">
        <v>393</v>
      </c>
      <c r="D122" s="124" t="s">
        <v>392</v>
      </c>
      <c r="E122" s="124" t="s">
        <v>341</v>
      </c>
      <c r="F122" s="124" t="s">
        <v>391</v>
      </c>
      <c r="G122" s="124" t="s">
        <v>343</v>
      </c>
      <c r="H122" s="124" t="s">
        <v>9447</v>
      </c>
      <c r="I122" s="124" t="s">
        <v>9446</v>
      </c>
      <c r="J122" s="124" t="s">
        <v>9445</v>
      </c>
      <c r="K122" s="124" t="s">
        <v>9444</v>
      </c>
      <c r="L122" s="124" t="s">
        <v>1049</v>
      </c>
      <c r="M122" s="124" t="s">
        <v>343</v>
      </c>
      <c r="N122" s="124" t="s">
        <v>341</v>
      </c>
      <c r="O122" s="124" t="s">
        <v>341</v>
      </c>
      <c r="P122" s="124" t="s">
        <v>9443</v>
      </c>
      <c r="Q122" s="124" t="s">
        <v>341</v>
      </c>
      <c r="R122" s="125">
        <v>2</v>
      </c>
      <c r="S122" s="125">
        <v>10</v>
      </c>
      <c r="T122" s="124" t="s">
        <v>341</v>
      </c>
      <c r="U122" s="124" t="s">
        <v>340</v>
      </c>
      <c r="V122" s="124" t="s">
        <v>1046</v>
      </c>
      <c r="W122" s="124" t="s">
        <v>4141</v>
      </c>
      <c r="X122" s="124" t="s">
        <v>223</v>
      </c>
    </row>
    <row r="123" spans="1:24" ht="33" customHeight="1" x14ac:dyDescent="0.25">
      <c r="A123" s="124" t="s">
        <v>9442</v>
      </c>
      <c r="B123" s="125">
        <v>21005</v>
      </c>
      <c r="C123" s="124" t="s">
        <v>393</v>
      </c>
      <c r="D123" s="124" t="s">
        <v>392</v>
      </c>
      <c r="E123" s="124" t="s">
        <v>341</v>
      </c>
      <c r="F123" s="124" t="s">
        <v>391</v>
      </c>
      <c r="G123" s="124" t="s">
        <v>360</v>
      </c>
      <c r="H123" s="124" t="s">
        <v>9441</v>
      </c>
      <c r="I123" s="124" t="s">
        <v>9440</v>
      </c>
      <c r="J123" s="124" t="s">
        <v>9439</v>
      </c>
      <c r="K123" s="124" t="s">
        <v>9438</v>
      </c>
      <c r="L123" s="124" t="s">
        <v>9437</v>
      </c>
      <c r="M123" s="124" t="s">
        <v>3546</v>
      </c>
      <c r="N123" s="124" t="s">
        <v>341</v>
      </c>
      <c r="O123" s="124" t="s">
        <v>341</v>
      </c>
      <c r="P123" s="124" t="s">
        <v>341</v>
      </c>
      <c r="Q123" s="124" t="s">
        <v>341</v>
      </c>
      <c r="R123" s="125">
        <v>2</v>
      </c>
      <c r="S123" s="125">
        <v>10</v>
      </c>
      <c r="T123" s="124" t="s">
        <v>341</v>
      </c>
      <c r="U123" s="124" t="s">
        <v>340</v>
      </c>
      <c r="V123" s="124" t="s">
        <v>339</v>
      </c>
      <c r="W123" s="124" t="s">
        <v>1773</v>
      </c>
      <c r="X123" s="124" t="s">
        <v>233</v>
      </c>
    </row>
    <row r="124" spans="1:24" ht="33" customHeight="1" x14ac:dyDescent="0.25">
      <c r="A124" s="124" t="s">
        <v>9436</v>
      </c>
      <c r="B124" s="125">
        <v>21006</v>
      </c>
      <c r="C124" s="124" t="s">
        <v>393</v>
      </c>
      <c r="D124" s="124" t="s">
        <v>392</v>
      </c>
      <c r="E124" s="124" t="s">
        <v>341</v>
      </c>
      <c r="F124" s="124" t="s">
        <v>391</v>
      </c>
      <c r="G124" s="124" t="s">
        <v>343</v>
      </c>
      <c r="H124" s="124" t="s">
        <v>9435</v>
      </c>
      <c r="I124" s="124" t="s">
        <v>9434</v>
      </c>
      <c r="J124" s="124" t="s">
        <v>9433</v>
      </c>
      <c r="K124" s="124" t="s">
        <v>9432</v>
      </c>
      <c r="L124" s="124" t="s">
        <v>1049</v>
      </c>
      <c r="M124" s="124" t="s">
        <v>343</v>
      </c>
      <c r="N124" s="124" t="s">
        <v>341</v>
      </c>
      <c r="O124" s="124" t="s">
        <v>341</v>
      </c>
      <c r="P124" s="124" t="s">
        <v>341</v>
      </c>
      <c r="Q124" s="124" t="s">
        <v>341</v>
      </c>
      <c r="R124" s="125">
        <v>2</v>
      </c>
      <c r="S124" s="125">
        <v>10</v>
      </c>
      <c r="T124" s="124" t="s">
        <v>341</v>
      </c>
      <c r="U124" s="124" t="s">
        <v>510</v>
      </c>
      <c r="V124" s="124" t="s">
        <v>1046</v>
      </c>
      <c r="W124" s="124" t="s">
        <v>1040</v>
      </c>
      <c r="X124" s="124" t="s">
        <v>226</v>
      </c>
    </row>
    <row r="125" spans="1:24" ht="33" customHeight="1" x14ac:dyDescent="0.25">
      <c r="A125" s="124" t="s">
        <v>9431</v>
      </c>
      <c r="B125" s="125">
        <v>21007</v>
      </c>
      <c r="C125" s="124" t="s">
        <v>393</v>
      </c>
      <c r="D125" s="124" t="s">
        <v>392</v>
      </c>
      <c r="E125" s="124" t="s">
        <v>341</v>
      </c>
      <c r="F125" s="124" t="s">
        <v>391</v>
      </c>
      <c r="G125" s="124" t="s">
        <v>360</v>
      </c>
      <c r="H125" s="124" t="s">
        <v>9430</v>
      </c>
      <c r="I125" s="124" t="s">
        <v>9429</v>
      </c>
      <c r="J125" s="124" t="s">
        <v>9429</v>
      </c>
      <c r="K125" s="124" t="s">
        <v>9428</v>
      </c>
      <c r="L125" s="124" t="s">
        <v>1049</v>
      </c>
      <c r="M125" s="124" t="s">
        <v>9427</v>
      </c>
      <c r="N125" s="124" t="s">
        <v>341</v>
      </c>
      <c r="O125" s="124" t="s">
        <v>341</v>
      </c>
      <c r="P125" s="124" t="s">
        <v>9426</v>
      </c>
      <c r="Q125" s="124" t="s">
        <v>341</v>
      </c>
      <c r="R125" s="125">
        <v>2</v>
      </c>
      <c r="S125" s="125">
        <v>10</v>
      </c>
      <c r="T125" s="124" t="s">
        <v>341</v>
      </c>
      <c r="U125" s="124" t="s">
        <v>340</v>
      </c>
      <c r="V125" s="124" t="s">
        <v>339</v>
      </c>
      <c r="W125" s="124" t="s">
        <v>975</v>
      </c>
      <c r="X125" s="124" t="s">
        <v>219</v>
      </c>
    </row>
    <row r="126" spans="1:24" ht="33" customHeight="1" x14ac:dyDescent="0.25">
      <c r="A126" s="124" t="s">
        <v>9425</v>
      </c>
      <c r="B126" s="125">
        <v>21008</v>
      </c>
      <c r="C126" s="124" t="s">
        <v>381</v>
      </c>
      <c r="D126" s="124" t="s">
        <v>349</v>
      </c>
      <c r="E126" s="124" t="s">
        <v>2164</v>
      </c>
      <c r="F126" s="124" t="s">
        <v>411</v>
      </c>
      <c r="G126" s="124" t="s">
        <v>343</v>
      </c>
      <c r="H126" s="124" t="s">
        <v>9424</v>
      </c>
      <c r="I126" s="124" t="s">
        <v>9423</v>
      </c>
      <c r="J126" s="124" t="s">
        <v>9423</v>
      </c>
      <c r="K126" s="124" t="s">
        <v>2030</v>
      </c>
      <c r="L126" s="124" t="s">
        <v>9422</v>
      </c>
      <c r="M126" s="124" t="s">
        <v>343</v>
      </c>
      <c r="N126" s="124" t="s">
        <v>9421</v>
      </c>
      <c r="O126" s="124" t="s">
        <v>9420</v>
      </c>
      <c r="P126" s="124" t="s">
        <v>9419</v>
      </c>
      <c r="Q126" s="124" t="s">
        <v>341</v>
      </c>
      <c r="R126" s="125">
        <v>2</v>
      </c>
      <c r="S126" s="125">
        <v>10</v>
      </c>
      <c r="T126" s="124" t="s">
        <v>511</v>
      </c>
      <c r="U126" s="124" t="s">
        <v>510</v>
      </c>
      <c r="V126" s="124" t="s">
        <v>1585</v>
      </c>
      <c r="W126" s="124" t="s">
        <v>2024</v>
      </c>
      <c r="X126" s="124" t="s">
        <v>44</v>
      </c>
    </row>
    <row r="127" spans="1:24" ht="33" customHeight="1" x14ac:dyDescent="0.25">
      <c r="A127" s="124" t="s">
        <v>9418</v>
      </c>
      <c r="B127" s="125">
        <v>21101</v>
      </c>
      <c r="C127" s="124" t="s">
        <v>393</v>
      </c>
      <c r="D127" s="124" t="s">
        <v>392</v>
      </c>
      <c r="E127" s="124" t="s">
        <v>341</v>
      </c>
      <c r="F127" s="124" t="s">
        <v>391</v>
      </c>
      <c r="G127" s="124" t="s">
        <v>343</v>
      </c>
      <c r="H127" s="124" t="s">
        <v>9417</v>
      </c>
      <c r="I127" s="124" t="s">
        <v>9416</v>
      </c>
      <c r="J127" s="124" t="s">
        <v>9416</v>
      </c>
      <c r="K127" s="124" t="s">
        <v>9415</v>
      </c>
      <c r="L127" s="124" t="s">
        <v>1049</v>
      </c>
      <c r="M127" s="124" t="s">
        <v>343</v>
      </c>
      <c r="N127" s="124" t="s">
        <v>341</v>
      </c>
      <c r="O127" s="124" t="s">
        <v>341</v>
      </c>
      <c r="P127" s="124" t="s">
        <v>9414</v>
      </c>
      <c r="Q127" s="124" t="s">
        <v>341</v>
      </c>
      <c r="R127" s="125">
        <v>2</v>
      </c>
      <c r="S127" s="125">
        <v>11</v>
      </c>
      <c r="T127" s="124" t="s">
        <v>341</v>
      </c>
      <c r="U127" s="124" t="s">
        <v>340</v>
      </c>
      <c r="V127" s="124" t="s">
        <v>339</v>
      </c>
      <c r="W127" s="124" t="s">
        <v>3567</v>
      </c>
      <c r="X127" s="124" t="s">
        <v>219</v>
      </c>
    </row>
    <row r="128" spans="1:24" ht="33" customHeight="1" x14ac:dyDescent="0.25">
      <c r="A128" s="124" t="s">
        <v>9413</v>
      </c>
      <c r="B128" s="125">
        <v>21201</v>
      </c>
      <c r="C128" s="124" t="s">
        <v>393</v>
      </c>
      <c r="D128" s="124" t="s">
        <v>392</v>
      </c>
      <c r="E128" s="124" t="s">
        <v>341</v>
      </c>
      <c r="F128" s="124" t="s">
        <v>391</v>
      </c>
      <c r="G128" s="124" t="s">
        <v>360</v>
      </c>
      <c r="H128" s="124" t="s">
        <v>9412</v>
      </c>
      <c r="I128" s="124" t="s">
        <v>9411</v>
      </c>
      <c r="J128" s="124" t="s">
        <v>9411</v>
      </c>
      <c r="K128" s="124" t="s">
        <v>9410</v>
      </c>
      <c r="L128" s="124" t="s">
        <v>9409</v>
      </c>
      <c r="M128" s="124" t="s">
        <v>3546</v>
      </c>
      <c r="N128" s="124" t="s">
        <v>341</v>
      </c>
      <c r="O128" s="124" t="s">
        <v>341</v>
      </c>
      <c r="P128" s="124" t="s">
        <v>9408</v>
      </c>
      <c r="Q128" s="124" t="s">
        <v>341</v>
      </c>
      <c r="R128" s="125">
        <v>2</v>
      </c>
      <c r="S128" s="125">
        <v>12</v>
      </c>
      <c r="T128" s="124" t="s">
        <v>341</v>
      </c>
      <c r="U128" s="124" t="s">
        <v>340</v>
      </c>
      <c r="V128" s="124" t="s">
        <v>339</v>
      </c>
      <c r="W128" s="124" t="s">
        <v>3567</v>
      </c>
      <c r="X128" s="124" t="s">
        <v>219</v>
      </c>
    </row>
    <row r="129" spans="1:24" ht="33" customHeight="1" x14ac:dyDescent="0.25">
      <c r="A129" s="124" t="s">
        <v>9407</v>
      </c>
      <c r="B129" s="125">
        <v>30101</v>
      </c>
      <c r="C129" s="124" t="s">
        <v>393</v>
      </c>
      <c r="D129" s="124" t="s">
        <v>392</v>
      </c>
      <c r="E129" s="124" t="s">
        <v>341</v>
      </c>
      <c r="F129" s="124" t="s">
        <v>391</v>
      </c>
      <c r="G129" s="124" t="s">
        <v>390</v>
      </c>
      <c r="H129" s="124" t="s">
        <v>9406</v>
      </c>
      <c r="I129" s="124" t="s">
        <v>9405</v>
      </c>
      <c r="J129" s="124" t="s">
        <v>9404</v>
      </c>
      <c r="K129" s="124" t="s">
        <v>9403</v>
      </c>
      <c r="L129" s="124" t="s">
        <v>9402</v>
      </c>
      <c r="M129" s="124" t="s">
        <v>9401</v>
      </c>
      <c r="N129" s="124" t="s">
        <v>9400</v>
      </c>
      <c r="O129" s="124" t="s">
        <v>7684</v>
      </c>
      <c r="P129" s="124" t="s">
        <v>9399</v>
      </c>
      <c r="Q129" s="124" t="s">
        <v>341</v>
      </c>
      <c r="R129" s="125">
        <v>3</v>
      </c>
      <c r="S129" s="125">
        <v>1</v>
      </c>
      <c r="T129" s="124" t="s">
        <v>1706</v>
      </c>
      <c r="U129" s="124" t="s">
        <v>371</v>
      </c>
      <c r="V129" s="124" t="s">
        <v>440</v>
      </c>
      <c r="W129" s="124" t="s">
        <v>1705</v>
      </c>
      <c r="X129" s="124" t="s">
        <v>47</v>
      </c>
    </row>
    <row r="130" spans="1:24" ht="33" customHeight="1" x14ac:dyDescent="0.25">
      <c r="A130" s="124" t="s">
        <v>9398</v>
      </c>
      <c r="B130" s="125">
        <v>30102</v>
      </c>
      <c r="C130" s="124" t="s">
        <v>393</v>
      </c>
      <c r="D130" s="124" t="s">
        <v>381</v>
      </c>
      <c r="E130" s="124" t="s">
        <v>402</v>
      </c>
      <c r="F130" s="124" t="s">
        <v>391</v>
      </c>
      <c r="G130" s="124" t="s">
        <v>379</v>
      </c>
      <c r="H130" s="124" t="s">
        <v>9397</v>
      </c>
      <c r="I130" s="124" t="s">
        <v>9396</v>
      </c>
      <c r="J130" s="124" t="s">
        <v>9395</v>
      </c>
      <c r="K130" s="124" t="s">
        <v>9394</v>
      </c>
      <c r="L130" s="124" t="s">
        <v>9393</v>
      </c>
      <c r="M130" s="124" t="s">
        <v>9392</v>
      </c>
      <c r="N130" s="124" t="s">
        <v>1724</v>
      </c>
      <c r="O130" s="124" t="s">
        <v>7684</v>
      </c>
      <c r="P130" s="124" t="s">
        <v>9391</v>
      </c>
      <c r="Q130" s="124" t="s">
        <v>341</v>
      </c>
      <c r="R130" s="125">
        <v>3</v>
      </c>
      <c r="S130" s="125">
        <v>1</v>
      </c>
      <c r="T130" s="124" t="s">
        <v>1706</v>
      </c>
      <c r="U130" s="124" t="s">
        <v>396</v>
      </c>
      <c r="V130" s="124" t="s">
        <v>1031</v>
      </c>
      <c r="W130" s="124" t="s">
        <v>1705</v>
      </c>
      <c r="X130" s="124" t="s">
        <v>47</v>
      </c>
    </row>
    <row r="131" spans="1:24" ht="33" customHeight="1" x14ac:dyDescent="0.25">
      <c r="A131" s="124" t="s">
        <v>9390</v>
      </c>
      <c r="B131" s="125">
        <v>30103</v>
      </c>
      <c r="C131" s="124" t="s">
        <v>393</v>
      </c>
      <c r="D131" s="124" t="s">
        <v>392</v>
      </c>
      <c r="E131" s="124" t="s">
        <v>341</v>
      </c>
      <c r="F131" s="124" t="s">
        <v>391</v>
      </c>
      <c r="G131" s="124" t="s">
        <v>390</v>
      </c>
      <c r="H131" s="124" t="s">
        <v>9389</v>
      </c>
      <c r="I131" s="124" t="s">
        <v>9388</v>
      </c>
      <c r="J131" s="124" t="s">
        <v>9387</v>
      </c>
      <c r="K131" s="124" t="s">
        <v>9386</v>
      </c>
      <c r="L131" s="124" t="s">
        <v>9385</v>
      </c>
      <c r="M131" s="124" t="s">
        <v>9384</v>
      </c>
      <c r="N131" s="124" t="s">
        <v>341</v>
      </c>
      <c r="O131" s="124" t="s">
        <v>9232</v>
      </c>
      <c r="P131" s="124" t="s">
        <v>341</v>
      </c>
      <c r="Q131" s="124" t="s">
        <v>341</v>
      </c>
      <c r="R131" s="125">
        <v>3</v>
      </c>
      <c r="S131" s="125">
        <v>1</v>
      </c>
      <c r="T131" s="124" t="s">
        <v>1706</v>
      </c>
      <c r="U131" s="124" t="s">
        <v>371</v>
      </c>
      <c r="V131" s="124" t="s">
        <v>1005</v>
      </c>
      <c r="W131" s="124" t="s">
        <v>1705</v>
      </c>
      <c r="X131" s="124" t="s">
        <v>47</v>
      </c>
    </row>
    <row r="132" spans="1:24" ht="33" customHeight="1" x14ac:dyDescent="0.25">
      <c r="A132" s="124" t="s">
        <v>9383</v>
      </c>
      <c r="B132" s="125">
        <v>30104</v>
      </c>
      <c r="C132" s="124" t="s">
        <v>381</v>
      </c>
      <c r="D132" s="124" t="s">
        <v>381</v>
      </c>
      <c r="E132" s="124" t="s">
        <v>341</v>
      </c>
      <c r="F132" s="124" t="s">
        <v>380</v>
      </c>
      <c r="G132" s="124" t="s">
        <v>379</v>
      </c>
      <c r="H132" s="124" t="s">
        <v>9382</v>
      </c>
      <c r="I132" s="124" t="s">
        <v>9381</v>
      </c>
      <c r="J132" s="124" t="s">
        <v>9380</v>
      </c>
      <c r="K132" s="124" t="s">
        <v>9379</v>
      </c>
      <c r="L132" s="124" t="s">
        <v>9378</v>
      </c>
      <c r="M132" s="124" t="s">
        <v>8673</v>
      </c>
      <c r="N132" s="124" t="s">
        <v>1724</v>
      </c>
      <c r="O132" s="124" t="s">
        <v>9232</v>
      </c>
      <c r="P132" s="124" t="s">
        <v>341</v>
      </c>
      <c r="Q132" s="124" t="s">
        <v>341</v>
      </c>
      <c r="R132" s="125">
        <v>3</v>
      </c>
      <c r="S132" s="125">
        <v>1</v>
      </c>
      <c r="T132" s="124" t="s">
        <v>1706</v>
      </c>
      <c r="U132" s="124" t="s">
        <v>371</v>
      </c>
      <c r="V132" s="124" t="s">
        <v>9108</v>
      </c>
      <c r="W132" s="124" t="s">
        <v>1705</v>
      </c>
      <c r="X132" s="124" t="s">
        <v>47</v>
      </c>
    </row>
    <row r="133" spans="1:24" ht="33" customHeight="1" x14ac:dyDescent="0.25">
      <c r="A133" s="124" t="s">
        <v>9377</v>
      </c>
      <c r="B133" s="125">
        <v>30105</v>
      </c>
      <c r="C133" s="124" t="s">
        <v>393</v>
      </c>
      <c r="D133" s="124" t="s">
        <v>392</v>
      </c>
      <c r="E133" s="124" t="s">
        <v>341</v>
      </c>
      <c r="F133" s="124" t="s">
        <v>391</v>
      </c>
      <c r="G133" s="124" t="s">
        <v>390</v>
      </c>
      <c r="H133" s="124" t="s">
        <v>9376</v>
      </c>
      <c r="I133" s="124" t="s">
        <v>9375</v>
      </c>
      <c r="J133" s="124" t="s">
        <v>9374</v>
      </c>
      <c r="K133" s="124" t="s">
        <v>9373</v>
      </c>
      <c r="L133" s="124" t="s">
        <v>9372</v>
      </c>
      <c r="M133" s="124" t="s">
        <v>9371</v>
      </c>
      <c r="N133" s="124" t="s">
        <v>1724</v>
      </c>
      <c r="O133" s="124" t="s">
        <v>9370</v>
      </c>
      <c r="P133" s="124" t="s">
        <v>9369</v>
      </c>
      <c r="Q133" s="124" t="s">
        <v>341</v>
      </c>
      <c r="R133" s="125">
        <v>3</v>
      </c>
      <c r="S133" s="125">
        <v>1</v>
      </c>
      <c r="T133" s="124" t="s">
        <v>1706</v>
      </c>
      <c r="U133" s="124" t="s">
        <v>510</v>
      </c>
      <c r="V133" s="124" t="s">
        <v>1578</v>
      </c>
      <c r="W133" s="124" t="s">
        <v>1715</v>
      </c>
      <c r="X133" s="124" t="s">
        <v>47</v>
      </c>
    </row>
    <row r="134" spans="1:24" ht="33" customHeight="1" x14ac:dyDescent="0.25">
      <c r="A134" s="124" t="s">
        <v>9368</v>
      </c>
      <c r="B134" s="125">
        <v>30106</v>
      </c>
      <c r="C134" s="124" t="s">
        <v>393</v>
      </c>
      <c r="D134" s="124" t="s">
        <v>392</v>
      </c>
      <c r="E134" s="124" t="s">
        <v>341</v>
      </c>
      <c r="F134" s="124" t="s">
        <v>391</v>
      </c>
      <c r="G134" s="124" t="s">
        <v>379</v>
      </c>
      <c r="H134" s="124" t="s">
        <v>9367</v>
      </c>
      <c r="I134" s="124" t="s">
        <v>9366</v>
      </c>
      <c r="J134" s="124" t="s">
        <v>9365</v>
      </c>
      <c r="K134" s="124" t="s">
        <v>9364</v>
      </c>
      <c r="L134" s="124" t="s">
        <v>9363</v>
      </c>
      <c r="M134" s="124" t="s">
        <v>9362</v>
      </c>
      <c r="N134" s="124" t="s">
        <v>1724</v>
      </c>
      <c r="O134" s="124" t="s">
        <v>9361</v>
      </c>
      <c r="P134" s="124" t="s">
        <v>9360</v>
      </c>
      <c r="Q134" s="124" t="s">
        <v>341</v>
      </c>
      <c r="R134" s="125">
        <v>3</v>
      </c>
      <c r="S134" s="125">
        <v>1</v>
      </c>
      <c r="T134" s="124" t="s">
        <v>1706</v>
      </c>
      <c r="U134" s="124" t="s">
        <v>510</v>
      </c>
      <c r="V134" s="124" t="s">
        <v>1585</v>
      </c>
      <c r="W134" s="124" t="s">
        <v>1715</v>
      </c>
      <c r="X134" s="124" t="s">
        <v>47</v>
      </c>
    </row>
    <row r="135" spans="1:24" ht="33" customHeight="1" x14ac:dyDescent="0.25">
      <c r="A135" s="124" t="s">
        <v>9359</v>
      </c>
      <c r="B135" s="125">
        <v>30107</v>
      </c>
      <c r="C135" s="124" t="s">
        <v>381</v>
      </c>
      <c r="D135" s="124" t="s">
        <v>381</v>
      </c>
      <c r="E135" s="124" t="s">
        <v>341</v>
      </c>
      <c r="F135" s="124" t="s">
        <v>411</v>
      </c>
      <c r="G135" s="124" t="s">
        <v>343</v>
      </c>
      <c r="H135" s="124" t="s">
        <v>9358</v>
      </c>
      <c r="I135" s="124" t="s">
        <v>9357</v>
      </c>
      <c r="J135" s="124" t="s">
        <v>9357</v>
      </c>
      <c r="K135" s="124" t="s">
        <v>9356</v>
      </c>
      <c r="L135" s="124" t="s">
        <v>344</v>
      </c>
      <c r="M135" s="124" t="s">
        <v>343</v>
      </c>
      <c r="N135" s="124" t="s">
        <v>9355</v>
      </c>
      <c r="O135" s="124" t="s">
        <v>341</v>
      </c>
      <c r="P135" s="124" t="s">
        <v>9354</v>
      </c>
      <c r="Q135" s="124" t="s">
        <v>341</v>
      </c>
      <c r="R135" s="125">
        <v>3</v>
      </c>
      <c r="S135" s="125">
        <v>1</v>
      </c>
      <c r="T135" s="124" t="s">
        <v>511</v>
      </c>
      <c r="U135" s="124" t="s">
        <v>510</v>
      </c>
      <c r="V135" s="124" t="s">
        <v>9353</v>
      </c>
      <c r="W135" s="124" t="s">
        <v>1715</v>
      </c>
      <c r="X135" s="124" t="s">
        <v>47</v>
      </c>
    </row>
    <row r="136" spans="1:24" ht="33" customHeight="1" x14ac:dyDescent="0.25">
      <c r="A136" s="124" t="s">
        <v>9352</v>
      </c>
      <c r="B136" s="125">
        <v>30201</v>
      </c>
      <c r="C136" s="124" t="s">
        <v>381</v>
      </c>
      <c r="D136" s="124" t="s">
        <v>381</v>
      </c>
      <c r="E136" s="124" t="s">
        <v>341</v>
      </c>
      <c r="F136" s="124" t="s">
        <v>380</v>
      </c>
      <c r="G136" s="124" t="s">
        <v>379</v>
      </c>
      <c r="H136" s="124" t="s">
        <v>9351</v>
      </c>
      <c r="I136" s="124" t="s">
        <v>9350</v>
      </c>
      <c r="J136" s="124" t="s">
        <v>9349</v>
      </c>
      <c r="K136" s="124" t="s">
        <v>9348</v>
      </c>
      <c r="L136" s="124" t="s">
        <v>9347</v>
      </c>
      <c r="M136" s="124" t="s">
        <v>9346</v>
      </c>
      <c r="N136" s="124" t="s">
        <v>9345</v>
      </c>
      <c r="O136" s="124" t="s">
        <v>9232</v>
      </c>
      <c r="P136" s="124" t="s">
        <v>9344</v>
      </c>
      <c r="Q136" s="124" t="s">
        <v>341</v>
      </c>
      <c r="R136" s="125">
        <v>3</v>
      </c>
      <c r="S136" s="125">
        <v>2</v>
      </c>
      <c r="T136" s="124" t="s">
        <v>341</v>
      </c>
      <c r="U136" s="124" t="s">
        <v>371</v>
      </c>
      <c r="V136" s="124" t="s">
        <v>440</v>
      </c>
      <c r="W136" s="124" t="s">
        <v>1551</v>
      </c>
      <c r="X136" s="124" t="s">
        <v>217</v>
      </c>
    </row>
    <row r="137" spans="1:24" ht="33" customHeight="1" x14ac:dyDescent="0.25">
      <c r="A137" s="124" t="s">
        <v>9343</v>
      </c>
      <c r="B137" s="125">
        <v>30202</v>
      </c>
      <c r="C137" s="124" t="s">
        <v>393</v>
      </c>
      <c r="D137" s="124" t="s">
        <v>381</v>
      </c>
      <c r="E137" s="124" t="s">
        <v>402</v>
      </c>
      <c r="F137" s="124" t="s">
        <v>391</v>
      </c>
      <c r="G137" s="124" t="s">
        <v>360</v>
      </c>
      <c r="H137" s="124" t="s">
        <v>9342</v>
      </c>
      <c r="I137" s="124" t="s">
        <v>9341</v>
      </c>
      <c r="J137" s="124" t="s">
        <v>9340</v>
      </c>
      <c r="K137" s="124" t="s">
        <v>9339</v>
      </c>
      <c r="L137" s="124" t="s">
        <v>9338</v>
      </c>
      <c r="M137" s="124" t="s">
        <v>7793</v>
      </c>
      <c r="N137" s="124" t="s">
        <v>9337</v>
      </c>
      <c r="O137" s="124" t="s">
        <v>9232</v>
      </c>
      <c r="P137" s="124" t="s">
        <v>9336</v>
      </c>
      <c r="Q137" s="124" t="s">
        <v>341</v>
      </c>
      <c r="R137" s="125">
        <v>3</v>
      </c>
      <c r="S137" s="125">
        <v>2</v>
      </c>
      <c r="T137" s="124" t="s">
        <v>341</v>
      </c>
      <c r="U137" s="124" t="s">
        <v>371</v>
      </c>
      <c r="V137" s="124" t="s">
        <v>440</v>
      </c>
      <c r="W137" s="124" t="s">
        <v>1551</v>
      </c>
      <c r="X137" s="124" t="s">
        <v>217</v>
      </c>
    </row>
    <row r="138" spans="1:24" ht="33" customHeight="1" x14ac:dyDescent="0.25">
      <c r="A138" s="124" t="s">
        <v>9335</v>
      </c>
      <c r="B138" s="125">
        <v>30203</v>
      </c>
      <c r="C138" s="124" t="s">
        <v>381</v>
      </c>
      <c r="D138" s="124" t="s">
        <v>381</v>
      </c>
      <c r="E138" s="124" t="s">
        <v>341</v>
      </c>
      <c r="F138" s="124" t="s">
        <v>380</v>
      </c>
      <c r="G138" s="124" t="s">
        <v>360</v>
      </c>
      <c r="H138" s="124" t="s">
        <v>9334</v>
      </c>
      <c r="I138" s="124" t="s">
        <v>9333</v>
      </c>
      <c r="J138" s="124" t="s">
        <v>9332</v>
      </c>
      <c r="K138" s="124" t="s">
        <v>9331</v>
      </c>
      <c r="L138" s="124" t="s">
        <v>9330</v>
      </c>
      <c r="M138" s="124" t="s">
        <v>9329</v>
      </c>
      <c r="N138" s="124" t="s">
        <v>341</v>
      </c>
      <c r="O138" s="124" t="s">
        <v>9328</v>
      </c>
      <c r="P138" s="124" t="s">
        <v>9327</v>
      </c>
      <c r="Q138" s="124" t="s">
        <v>341</v>
      </c>
      <c r="R138" s="125">
        <v>3</v>
      </c>
      <c r="S138" s="125">
        <v>2</v>
      </c>
      <c r="T138" s="124" t="s">
        <v>511</v>
      </c>
      <c r="U138" s="124" t="s">
        <v>396</v>
      </c>
      <c r="V138" s="124" t="s">
        <v>395</v>
      </c>
      <c r="W138" s="124" t="s">
        <v>4782</v>
      </c>
      <c r="X138" s="124" t="s">
        <v>229</v>
      </c>
    </row>
    <row r="139" spans="1:24" ht="33" customHeight="1" x14ac:dyDescent="0.25">
      <c r="A139" s="124" t="s">
        <v>9326</v>
      </c>
      <c r="B139" s="125">
        <v>30204</v>
      </c>
      <c r="C139" s="124" t="s">
        <v>381</v>
      </c>
      <c r="D139" s="124" t="s">
        <v>381</v>
      </c>
      <c r="E139" s="124" t="s">
        <v>341</v>
      </c>
      <c r="F139" s="124" t="s">
        <v>411</v>
      </c>
      <c r="G139" s="124" t="s">
        <v>379</v>
      </c>
      <c r="H139" s="124" t="s">
        <v>9325</v>
      </c>
      <c r="I139" s="124" t="s">
        <v>9324</v>
      </c>
      <c r="J139" s="124" t="s">
        <v>9323</v>
      </c>
      <c r="K139" s="124" t="s">
        <v>9322</v>
      </c>
      <c r="L139" s="124" t="s">
        <v>9321</v>
      </c>
      <c r="M139" s="124" t="s">
        <v>9320</v>
      </c>
      <c r="N139" s="124" t="s">
        <v>9319</v>
      </c>
      <c r="O139" s="124" t="s">
        <v>9310</v>
      </c>
      <c r="P139" s="124" t="s">
        <v>9318</v>
      </c>
      <c r="Q139" s="124" t="s">
        <v>341</v>
      </c>
      <c r="R139" s="125">
        <v>3</v>
      </c>
      <c r="S139" s="125">
        <v>2</v>
      </c>
      <c r="T139" s="124" t="s">
        <v>511</v>
      </c>
      <c r="U139" s="124" t="s">
        <v>396</v>
      </c>
      <c r="V139" s="124" t="s">
        <v>395</v>
      </c>
      <c r="W139" s="124" t="s">
        <v>4782</v>
      </c>
      <c r="X139" s="124" t="s">
        <v>229</v>
      </c>
    </row>
    <row r="140" spans="1:24" ht="33" customHeight="1" x14ac:dyDescent="0.25">
      <c r="A140" s="124" t="s">
        <v>9317</v>
      </c>
      <c r="B140" s="125">
        <v>30205</v>
      </c>
      <c r="C140" s="124" t="s">
        <v>393</v>
      </c>
      <c r="D140" s="124" t="s">
        <v>392</v>
      </c>
      <c r="E140" s="124" t="s">
        <v>341</v>
      </c>
      <c r="F140" s="124" t="s">
        <v>391</v>
      </c>
      <c r="G140" s="124" t="s">
        <v>360</v>
      </c>
      <c r="H140" s="124" t="s">
        <v>9316</v>
      </c>
      <c r="I140" s="124" t="s">
        <v>9315</v>
      </c>
      <c r="J140" s="124" t="s">
        <v>9314</v>
      </c>
      <c r="K140" s="124" t="s">
        <v>9313</v>
      </c>
      <c r="L140" s="124" t="s">
        <v>9312</v>
      </c>
      <c r="M140" s="124" t="s">
        <v>9311</v>
      </c>
      <c r="N140" s="124" t="s">
        <v>341</v>
      </c>
      <c r="O140" s="124" t="s">
        <v>9310</v>
      </c>
      <c r="P140" s="124" t="s">
        <v>9309</v>
      </c>
      <c r="Q140" s="124" t="s">
        <v>341</v>
      </c>
      <c r="R140" s="125">
        <v>3</v>
      </c>
      <c r="S140" s="125">
        <v>2</v>
      </c>
      <c r="T140" s="124" t="s">
        <v>341</v>
      </c>
      <c r="U140" s="124" t="s">
        <v>340</v>
      </c>
      <c r="V140" s="124" t="s">
        <v>339</v>
      </c>
      <c r="W140" s="124" t="s">
        <v>2930</v>
      </c>
      <c r="X140" s="124" t="s">
        <v>35</v>
      </c>
    </row>
    <row r="141" spans="1:24" ht="33" customHeight="1" x14ac:dyDescent="0.25">
      <c r="A141" s="124" t="s">
        <v>9308</v>
      </c>
      <c r="B141" s="125">
        <v>30206</v>
      </c>
      <c r="C141" s="124" t="s">
        <v>381</v>
      </c>
      <c r="D141" s="124" t="s">
        <v>381</v>
      </c>
      <c r="E141" s="124" t="s">
        <v>341</v>
      </c>
      <c r="F141" s="124" t="s">
        <v>380</v>
      </c>
      <c r="G141" s="124" t="s">
        <v>360</v>
      </c>
      <c r="H141" s="124" t="s">
        <v>9307</v>
      </c>
      <c r="I141" s="124" t="s">
        <v>9306</v>
      </c>
      <c r="J141" s="124" t="s">
        <v>9305</v>
      </c>
      <c r="K141" s="124" t="s">
        <v>9304</v>
      </c>
      <c r="L141" s="124" t="s">
        <v>9303</v>
      </c>
      <c r="M141" s="124" t="s">
        <v>7793</v>
      </c>
      <c r="N141" s="124" t="s">
        <v>341</v>
      </c>
      <c r="O141" s="124" t="s">
        <v>9302</v>
      </c>
      <c r="P141" s="124" t="s">
        <v>9301</v>
      </c>
      <c r="Q141" s="124" t="s">
        <v>341</v>
      </c>
      <c r="R141" s="125">
        <v>3</v>
      </c>
      <c r="S141" s="125">
        <v>2</v>
      </c>
      <c r="T141" s="124" t="s">
        <v>341</v>
      </c>
      <c r="U141" s="124" t="s">
        <v>340</v>
      </c>
      <c r="V141" s="124" t="s">
        <v>339</v>
      </c>
      <c r="W141" s="124" t="s">
        <v>1558</v>
      </c>
      <c r="X141" s="124" t="s">
        <v>35</v>
      </c>
    </row>
    <row r="142" spans="1:24" ht="33" customHeight="1" x14ac:dyDescent="0.25">
      <c r="A142" s="124" t="s">
        <v>9300</v>
      </c>
      <c r="B142" s="125">
        <v>30207</v>
      </c>
      <c r="C142" s="124" t="s">
        <v>393</v>
      </c>
      <c r="D142" s="124" t="s">
        <v>392</v>
      </c>
      <c r="E142" s="124" t="s">
        <v>341</v>
      </c>
      <c r="F142" s="124" t="s">
        <v>391</v>
      </c>
      <c r="G142" s="124" t="s">
        <v>379</v>
      </c>
      <c r="H142" s="124" t="s">
        <v>9299</v>
      </c>
      <c r="I142" s="124" t="s">
        <v>9298</v>
      </c>
      <c r="J142" s="124" t="s">
        <v>9298</v>
      </c>
      <c r="K142" s="124" t="s">
        <v>9297</v>
      </c>
      <c r="L142" s="124" t="s">
        <v>9296</v>
      </c>
      <c r="M142" s="124" t="s">
        <v>9295</v>
      </c>
      <c r="N142" s="124" t="s">
        <v>341</v>
      </c>
      <c r="O142" s="124" t="s">
        <v>9294</v>
      </c>
      <c r="P142" s="124" t="s">
        <v>9293</v>
      </c>
      <c r="Q142" s="124" t="s">
        <v>341</v>
      </c>
      <c r="R142" s="125">
        <v>3</v>
      </c>
      <c r="S142" s="125">
        <v>2</v>
      </c>
      <c r="T142" s="124" t="s">
        <v>341</v>
      </c>
      <c r="U142" s="124" t="s">
        <v>340</v>
      </c>
      <c r="V142" s="124" t="s">
        <v>339</v>
      </c>
      <c r="W142" s="124" t="s">
        <v>1818</v>
      </c>
      <c r="X142" s="124" t="s">
        <v>220</v>
      </c>
    </row>
    <row r="143" spans="1:24" ht="33" customHeight="1" x14ac:dyDescent="0.25">
      <c r="A143" s="124" t="s">
        <v>9292</v>
      </c>
      <c r="B143" s="125">
        <v>30208</v>
      </c>
      <c r="C143" s="124" t="s">
        <v>381</v>
      </c>
      <c r="D143" s="124" t="s">
        <v>381</v>
      </c>
      <c r="E143" s="124" t="s">
        <v>341</v>
      </c>
      <c r="F143" s="124" t="s">
        <v>380</v>
      </c>
      <c r="G143" s="124" t="s">
        <v>379</v>
      </c>
      <c r="H143" s="124" t="s">
        <v>9291</v>
      </c>
      <c r="I143" s="124" t="s">
        <v>9290</v>
      </c>
      <c r="J143" s="124" t="s">
        <v>9289</v>
      </c>
      <c r="K143" s="124" t="s">
        <v>9288</v>
      </c>
      <c r="L143" s="124" t="s">
        <v>9287</v>
      </c>
      <c r="M143" s="124" t="s">
        <v>9286</v>
      </c>
      <c r="N143" s="124" t="s">
        <v>341</v>
      </c>
      <c r="O143" s="124" t="s">
        <v>7757</v>
      </c>
      <c r="P143" s="124" t="s">
        <v>9285</v>
      </c>
      <c r="Q143" s="124" t="s">
        <v>341</v>
      </c>
      <c r="R143" s="125">
        <v>3</v>
      </c>
      <c r="S143" s="125">
        <v>2</v>
      </c>
      <c r="T143" s="124" t="s">
        <v>341</v>
      </c>
      <c r="U143" s="124" t="s">
        <v>340</v>
      </c>
      <c r="V143" s="124" t="s">
        <v>339</v>
      </c>
      <c r="W143" s="124" t="s">
        <v>5310</v>
      </c>
      <c r="X143" s="124" t="s">
        <v>219</v>
      </c>
    </row>
    <row r="144" spans="1:24" ht="33" customHeight="1" x14ac:dyDescent="0.25">
      <c r="A144" s="124" t="s">
        <v>9284</v>
      </c>
      <c r="B144" s="125">
        <v>30209</v>
      </c>
      <c r="C144" s="124" t="s">
        <v>381</v>
      </c>
      <c r="D144" s="124" t="s">
        <v>381</v>
      </c>
      <c r="E144" s="124" t="s">
        <v>341</v>
      </c>
      <c r="F144" s="124" t="s">
        <v>380</v>
      </c>
      <c r="G144" s="124" t="s">
        <v>390</v>
      </c>
      <c r="H144" s="124" t="s">
        <v>9283</v>
      </c>
      <c r="I144" s="124" t="s">
        <v>9282</v>
      </c>
      <c r="J144" s="124" t="s">
        <v>9281</v>
      </c>
      <c r="K144" s="124" t="s">
        <v>9280</v>
      </c>
      <c r="L144" s="124" t="s">
        <v>3024</v>
      </c>
      <c r="M144" s="124" t="s">
        <v>9279</v>
      </c>
      <c r="N144" s="124" t="s">
        <v>9278</v>
      </c>
      <c r="O144" s="124" t="s">
        <v>9277</v>
      </c>
      <c r="P144" s="124" t="s">
        <v>341</v>
      </c>
      <c r="Q144" s="124" t="s">
        <v>341</v>
      </c>
      <c r="R144" s="125">
        <v>3</v>
      </c>
      <c r="S144" s="125">
        <v>2</v>
      </c>
      <c r="T144" s="124" t="s">
        <v>341</v>
      </c>
      <c r="U144" s="124" t="s">
        <v>340</v>
      </c>
      <c r="V144" s="124" t="s">
        <v>339</v>
      </c>
      <c r="W144" s="124" t="s">
        <v>5310</v>
      </c>
      <c r="X144" s="124" t="s">
        <v>219</v>
      </c>
    </row>
    <row r="145" spans="1:24" ht="33" customHeight="1" x14ac:dyDescent="0.25">
      <c r="A145" s="124" t="s">
        <v>9276</v>
      </c>
      <c r="B145" s="125">
        <v>30210</v>
      </c>
      <c r="C145" s="124" t="s">
        <v>393</v>
      </c>
      <c r="D145" s="124" t="s">
        <v>381</v>
      </c>
      <c r="E145" s="124" t="s">
        <v>402</v>
      </c>
      <c r="F145" s="124" t="s">
        <v>391</v>
      </c>
      <c r="G145" s="124" t="s">
        <v>379</v>
      </c>
      <c r="H145" s="124" t="s">
        <v>9275</v>
      </c>
      <c r="I145" s="124" t="s">
        <v>9274</v>
      </c>
      <c r="J145" s="124" t="s">
        <v>9274</v>
      </c>
      <c r="K145" s="124" t="s">
        <v>9273</v>
      </c>
      <c r="L145" s="124" t="s">
        <v>9272</v>
      </c>
      <c r="M145" s="124" t="s">
        <v>9271</v>
      </c>
      <c r="N145" s="124" t="s">
        <v>341</v>
      </c>
      <c r="O145" s="124" t="s">
        <v>9270</v>
      </c>
      <c r="P145" s="124" t="s">
        <v>9269</v>
      </c>
      <c r="Q145" s="124" t="s">
        <v>341</v>
      </c>
      <c r="R145" s="125">
        <v>3</v>
      </c>
      <c r="S145" s="125">
        <v>2</v>
      </c>
      <c r="T145" s="124" t="s">
        <v>341</v>
      </c>
      <c r="U145" s="124" t="s">
        <v>340</v>
      </c>
      <c r="V145" s="124" t="s">
        <v>339</v>
      </c>
      <c r="W145" s="124" t="s">
        <v>4106</v>
      </c>
      <c r="X145" s="124" t="s">
        <v>219</v>
      </c>
    </row>
    <row r="146" spans="1:24" ht="33" customHeight="1" x14ac:dyDescent="0.25">
      <c r="A146" s="124" t="s">
        <v>9268</v>
      </c>
      <c r="B146" s="125">
        <v>30211</v>
      </c>
      <c r="C146" s="124" t="s">
        <v>393</v>
      </c>
      <c r="D146" s="124" t="s">
        <v>392</v>
      </c>
      <c r="E146" s="124" t="s">
        <v>341</v>
      </c>
      <c r="F146" s="124" t="s">
        <v>391</v>
      </c>
      <c r="G146" s="124" t="s">
        <v>379</v>
      </c>
      <c r="H146" s="124" t="s">
        <v>9267</v>
      </c>
      <c r="I146" s="124" t="s">
        <v>9266</v>
      </c>
      <c r="J146" s="124" t="s">
        <v>9265</v>
      </c>
      <c r="K146" s="124" t="s">
        <v>9264</v>
      </c>
      <c r="L146" s="124" t="s">
        <v>9263</v>
      </c>
      <c r="M146" s="124" t="s">
        <v>9262</v>
      </c>
      <c r="N146" s="124" t="s">
        <v>9261</v>
      </c>
      <c r="O146" s="124" t="s">
        <v>9232</v>
      </c>
      <c r="P146" s="124" t="s">
        <v>9253</v>
      </c>
      <c r="Q146" s="124" t="s">
        <v>341</v>
      </c>
      <c r="R146" s="125">
        <v>3</v>
      </c>
      <c r="S146" s="125">
        <v>2</v>
      </c>
      <c r="T146" s="124" t="s">
        <v>341</v>
      </c>
      <c r="U146" s="124" t="s">
        <v>371</v>
      </c>
      <c r="V146" s="124" t="s">
        <v>440</v>
      </c>
      <c r="W146" s="124" t="s">
        <v>1551</v>
      </c>
      <c r="X146" s="124" t="s">
        <v>217</v>
      </c>
    </row>
    <row r="147" spans="1:24" ht="33" customHeight="1" x14ac:dyDescent="0.25">
      <c r="A147" s="124" t="s">
        <v>9260</v>
      </c>
      <c r="B147" s="125">
        <v>30212</v>
      </c>
      <c r="C147" s="124" t="s">
        <v>393</v>
      </c>
      <c r="D147" s="124" t="s">
        <v>392</v>
      </c>
      <c r="E147" s="124" t="s">
        <v>341</v>
      </c>
      <c r="F147" s="124" t="s">
        <v>391</v>
      </c>
      <c r="G147" s="124" t="s">
        <v>390</v>
      </c>
      <c r="H147" s="124" t="s">
        <v>9259</v>
      </c>
      <c r="I147" s="124" t="s">
        <v>9258</v>
      </c>
      <c r="J147" s="124" t="s">
        <v>9258</v>
      </c>
      <c r="K147" s="124" t="s">
        <v>9257</v>
      </c>
      <c r="L147" s="124" t="s">
        <v>9256</v>
      </c>
      <c r="M147" s="124" t="s">
        <v>9255</v>
      </c>
      <c r="N147" s="124" t="s">
        <v>9254</v>
      </c>
      <c r="O147" s="124" t="s">
        <v>9232</v>
      </c>
      <c r="P147" s="124" t="s">
        <v>9253</v>
      </c>
      <c r="Q147" s="124" t="s">
        <v>341</v>
      </c>
      <c r="R147" s="125">
        <v>3</v>
      </c>
      <c r="S147" s="125">
        <v>2</v>
      </c>
      <c r="T147" s="124" t="s">
        <v>341</v>
      </c>
      <c r="U147" s="124" t="s">
        <v>371</v>
      </c>
      <c r="V147" s="124" t="s">
        <v>440</v>
      </c>
      <c r="W147" s="124" t="s">
        <v>1551</v>
      </c>
      <c r="X147" s="124" t="s">
        <v>217</v>
      </c>
    </row>
    <row r="148" spans="1:24" ht="33" customHeight="1" x14ac:dyDescent="0.25">
      <c r="A148" s="124" t="s">
        <v>9252</v>
      </c>
      <c r="B148" s="125">
        <v>30213</v>
      </c>
      <c r="C148" s="124" t="s">
        <v>381</v>
      </c>
      <c r="D148" s="124" t="s">
        <v>381</v>
      </c>
      <c r="E148" s="124" t="s">
        <v>341</v>
      </c>
      <c r="F148" s="124" t="s">
        <v>380</v>
      </c>
      <c r="G148" s="124" t="s">
        <v>379</v>
      </c>
      <c r="H148" s="124" t="s">
        <v>9251</v>
      </c>
      <c r="I148" s="124" t="s">
        <v>9250</v>
      </c>
      <c r="J148" s="124" t="s">
        <v>9250</v>
      </c>
      <c r="K148" s="124" t="s">
        <v>9249</v>
      </c>
      <c r="L148" s="124" t="s">
        <v>9248</v>
      </c>
      <c r="M148" s="124" t="s">
        <v>9247</v>
      </c>
      <c r="N148" s="124" t="s">
        <v>341</v>
      </c>
      <c r="O148" s="124" t="s">
        <v>9232</v>
      </c>
      <c r="P148" s="124" t="s">
        <v>9246</v>
      </c>
      <c r="Q148" s="124" t="s">
        <v>341</v>
      </c>
      <c r="R148" s="125">
        <v>3</v>
      </c>
      <c r="S148" s="125">
        <v>2</v>
      </c>
      <c r="T148" s="124" t="s">
        <v>341</v>
      </c>
      <c r="U148" s="124" t="s">
        <v>371</v>
      </c>
      <c r="V148" s="124" t="s">
        <v>440</v>
      </c>
      <c r="W148" s="124" t="s">
        <v>1551</v>
      </c>
      <c r="X148" s="124" t="s">
        <v>217</v>
      </c>
    </row>
    <row r="149" spans="1:24" ht="33" customHeight="1" x14ac:dyDescent="0.25">
      <c r="A149" s="124" t="s">
        <v>9245</v>
      </c>
      <c r="B149" s="125">
        <v>30214</v>
      </c>
      <c r="C149" s="124" t="s">
        <v>381</v>
      </c>
      <c r="D149" s="124" t="s">
        <v>381</v>
      </c>
      <c r="E149" s="124" t="s">
        <v>341</v>
      </c>
      <c r="F149" s="124" t="s">
        <v>380</v>
      </c>
      <c r="G149" s="124" t="s">
        <v>379</v>
      </c>
      <c r="H149" s="124" t="s">
        <v>9244</v>
      </c>
      <c r="I149" s="124" t="s">
        <v>9243</v>
      </c>
      <c r="J149" s="124" t="s">
        <v>9242</v>
      </c>
      <c r="K149" s="124" t="s">
        <v>9241</v>
      </c>
      <c r="L149" s="124" t="s">
        <v>1035</v>
      </c>
      <c r="M149" s="124" t="s">
        <v>7694</v>
      </c>
      <c r="N149" s="124" t="s">
        <v>1486</v>
      </c>
      <c r="O149" s="124" t="s">
        <v>9240</v>
      </c>
      <c r="P149" s="124" t="s">
        <v>9239</v>
      </c>
      <c r="Q149" s="124" t="s">
        <v>341</v>
      </c>
      <c r="R149" s="125">
        <v>3</v>
      </c>
      <c r="S149" s="125">
        <v>2</v>
      </c>
      <c r="T149" s="124" t="s">
        <v>511</v>
      </c>
      <c r="U149" s="124" t="s">
        <v>396</v>
      </c>
      <c r="V149" s="124" t="s">
        <v>1031</v>
      </c>
      <c r="W149" s="124" t="s">
        <v>4782</v>
      </c>
      <c r="X149" s="124" t="s">
        <v>229</v>
      </c>
    </row>
    <row r="150" spans="1:24" ht="33" customHeight="1" x14ac:dyDescent="0.25">
      <c r="A150" s="124" t="s">
        <v>9238</v>
      </c>
      <c r="B150" s="125">
        <v>30215</v>
      </c>
      <c r="C150" s="124" t="s">
        <v>393</v>
      </c>
      <c r="D150" s="124" t="s">
        <v>392</v>
      </c>
      <c r="E150" s="124" t="s">
        <v>341</v>
      </c>
      <c r="F150" s="124" t="s">
        <v>391</v>
      </c>
      <c r="G150" s="124" t="s">
        <v>379</v>
      </c>
      <c r="H150" s="124" t="s">
        <v>9237</v>
      </c>
      <c r="I150" s="124" t="s">
        <v>9236</v>
      </c>
      <c r="J150" s="124" t="s">
        <v>9235</v>
      </c>
      <c r="K150" s="124" t="s">
        <v>9234</v>
      </c>
      <c r="L150" s="124" t="s">
        <v>3897</v>
      </c>
      <c r="M150" s="124" t="s">
        <v>9233</v>
      </c>
      <c r="N150" s="124" t="s">
        <v>341</v>
      </c>
      <c r="O150" s="124" t="s">
        <v>9232</v>
      </c>
      <c r="P150" s="124" t="s">
        <v>9231</v>
      </c>
      <c r="Q150" s="124" t="s">
        <v>341</v>
      </c>
      <c r="R150" s="125">
        <v>3</v>
      </c>
      <c r="S150" s="125">
        <v>2</v>
      </c>
      <c r="T150" s="124" t="s">
        <v>341</v>
      </c>
      <c r="U150" s="124" t="s">
        <v>340</v>
      </c>
      <c r="V150" s="124" t="s">
        <v>339</v>
      </c>
      <c r="W150" s="124" t="s">
        <v>7727</v>
      </c>
      <c r="X150" s="124" t="s">
        <v>35</v>
      </c>
    </row>
    <row r="151" spans="1:24" ht="33" customHeight="1" x14ac:dyDescent="0.25">
      <c r="A151" s="124" t="s">
        <v>9230</v>
      </c>
      <c r="B151" s="125">
        <v>30216</v>
      </c>
      <c r="C151" s="124" t="s">
        <v>381</v>
      </c>
      <c r="D151" s="124" t="s">
        <v>381</v>
      </c>
      <c r="E151" s="124" t="s">
        <v>341</v>
      </c>
      <c r="F151" s="124" t="s">
        <v>380</v>
      </c>
      <c r="G151" s="124" t="s">
        <v>379</v>
      </c>
      <c r="H151" s="124" t="s">
        <v>9229</v>
      </c>
      <c r="I151" s="124" t="s">
        <v>9228</v>
      </c>
      <c r="J151" s="124" t="s">
        <v>9228</v>
      </c>
      <c r="K151" s="124" t="s">
        <v>9227</v>
      </c>
      <c r="L151" s="124" t="s">
        <v>9226</v>
      </c>
      <c r="M151" s="124" t="s">
        <v>9225</v>
      </c>
      <c r="N151" s="124" t="s">
        <v>341</v>
      </c>
      <c r="O151" s="124" t="s">
        <v>9224</v>
      </c>
      <c r="P151" s="124" t="s">
        <v>9223</v>
      </c>
      <c r="Q151" s="124" t="s">
        <v>341</v>
      </c>
      <c r="R151" s="125">
        <v>3</v>
      </c>
      <c r="S151" s="125">
        <v>2</v>
      </c>
      <c r="T151" s="124" t="s">
        <v>341</v>
      </c>
      <c r="U151" s="124" t="s">
        <v>340</v>
      </c>
      <c r="V151" s="124" t="s">
        <v>1046</v>
      </c>
      <c r="W151" s="124" t="s">
        <v>7727</v>
      </c>
      <c r="X151" s="124" t="s">
        <v>35</v>
      </c>
    </row>
    <row r="152" spans="1:24" ht="33" customHeight="1" x14ac:dyDescent="0.25">
      <c r="A152" s="124" t="s">
        <v>9222</v>
      </c>
      <c r="B152" s="125">
        <v>30217</v>
      </c>
      <c r="C152" s="124" t="s">
        <v>381</v>
      </c>
      <c r="D152" s="124" t="s">
        <v>381</v>
      </c>
      <c r="E152" s="124" t="s">
        <v>341</v>
      </c>
      <c r="F152" s="124" t="s">
        <v>380</v>
      </c>
      <c r="G152" s="124" t="s">
        <v>379</v>
      </c>
      <c r="H152" s="124" t="s">
        <v>9221</v>
      </c>
      <c r="I152" s="124" t="s">
        <v>9220</v>
      </c>
      <c r="J152" s="124" t="s">
        <v>9220</v>
      </c>
      <c r="K152" s="124" t="s">
        <v>9219</v>
      </c>
      <c r="L152" s="124" t="s">
        <v>9218</v>
      </c>
      <c r="M152" s="124" t="s">
        <v>9217</v>
      </c>
      <c r="N152" s="124" t="s">
        <v>7792</v>
      </c>
      <c r="O152" s="124" t="s">
        <v>9216</v>
      </c>
      <c r="P152" s="124" t="s">
        <v>9215</v>
      </c>
      <c r="Q152" s="124" t="s">
        <v>341</v>
      </c>
      <c r="R152" s="125">
        <v>3</v>
      </c>
      <c r="S152" s="125">
        <v>2</v>
      </c>
      <c r="T152" s="124" t="s">
        <v>341</v>
      </c>
      <c r="U152" s="124" t="s">
        <v>371</v>
      </c>
      <c r="V152" s="124" t="s">
        <v>9108</v>
      </c>
      <c r="W152" s="124" t="s">
        <v>1551</v>
      </c>
      <c r="X152" s="124" t="s">
        <v>217</v>
      </c>
    </row>
    <row r="153" spans="1:24" ht="33" customHeight="1" x14ac:dyDescent="0.25">
      <c r="A153" s="124" t="s">
        <v>9214</v>
      </c>
      <c r="B153" s="125">
        <v>30218</v>
      </c>
      <c r="C153" s="124" t="s">
        <v>393</v>
      </c>
      <c r="D153" s="124" t="s">
        <v>392</v>
      </c>
      <c r="E153" s="124" t="s">
        <v>341</v>
      </c>
      <c r="F153" s="124" t="s">
        <v>391</v>
      </c>
      <c r="G153" s="124" t="s">
        <v>379</v>
      </c>
      <c r="H153" s="124" t="s">
        <v>9213</v>
      </c>
      <c r="I153" s="124" t="s">
        <v>9212</v>
      </c>
      <c r="J153" s="124" t="s">
        <v>9212</v>
      </c>
      <c r="K153" s="124" t="s">
        <v>9211</v>
      </c>
      <c r="L153" s="124" t="s">
        <v>9210</v>
      </c>
      <c r="M153" s="124" t="s">
        <v>9209</v>
      </c>
      <c r="N153" s="124" t="s">
        <v>341</v>
      </c>
      <c r="O153" s="124" t="s">
        <v>9175</v>
      </c>
      <c r="P153" s="124" t="s">
        <v>9208</v>
      </c>
      <c r="Q153" s="124" t="s">
        <v>341</v>
      </c>
      <c r="R153" s="125">
        <v>3</v>
      </c>
      <c r="S153" s="125">
        <v>2</v>
      </c>
      <c r="T153" s="124" t="s">
        <v>341</v>
      </c>
      <c r="U153" s="124" t="s">
        <v>396</v>
      </c>
      <c r="V153" s="124" t="s">
        <v>1608</v>
      </c>
      <c r="W153" s="124" t="s">
        <v>619</v>
      </c>
      <c r="X153" s="124" t="s">
        <v>35</v>
      </c>
    </row>
    <row r="154" spans="1:24" ht="33" customHeight="1" x14ac:dyDescent="0.25">
      <c r="A154" s="124" t="s">
        <v>9207</v>
      </c>
      <c r="B154" s="125">
        <v>30219</v>
      </c>
      <c r="C154" s="124" t="s">
        <v>381</v>
      </c>
      <c r="D154" s="124" t="s">
        <v>349</v>
      </c>
      <c r="E154" s="124" t="s">
        <v>341</v>
      </c>
      <c r="F154" s="124" t="s">
        <v>411</v>
      </c>
      <c r="G154" s="124" t="s">
        <v>390</v>
      </c>
      <c r="H154" s="124" t="s">
        <v>9206</v>
      </c>
      <c r="I154" s="124" t="s">
        <v>9205</v>
      </c>
      <c r="J154" s="124" t="s">
        <v>9204</v>
      </c>
      <c r="K154" s="124" t="s">
        <v>9203</v>
      </c>
      <c r="L154" s="124" t="s">
        <v>775</v>
      </c>
      <c r="M154" s="124" t="s">
        <v>7793</v>
      </c>
      <c r="N154" s="124" t="s">
        <v>341</v>
      </c>
      <c r="O154" s="124" t="s">
        <v>9175</v>
      </c>
      <c r="P154" s="124" t="s">
        <v>9202</v>
      </c>
      <c r="Q154" s="124" t="s">
        <v>341</v>
      </c>
      <c r="R154" s="125">
        <v>3</v>
      </c>
      <c r="S154" s="125">
        <v>2</v>
      </c>
      <c r="T154" s="124" t="s">
        <v>341</v>
      </c>
      <c r="U154" s="124" t="s">
        <v>396</v>
      </c>
      <c r="V154" s="124" t="s">
        <v>1608</v>
      </c>
      <c r="W154" s="124" t="s">
        <v>619</v>
      </c>
      <c r="X154" s="124" t="s">
        <v>35</v>
      </c>
    </row>
    <row r="155" spans="1:24" ht="33" customHeight="1" x14ac:dyDescent="0.25">
      <c r="A155" s="124" t="s">
        <v>9201</v>
      </c>
      <c r="B155" s="125">
        <v>30220</v>
      </c>
      <c r="C155" s="124" t="s">
        <v>393</v>
      </c>
      <c r="D155" s="124" t="s">
        <v>392</v>
      </c>
      <c r="E155" s="124" t="s">
        <v>341</v>
      </c>
      <c r="F155" s="124" t="s">
        <v>391</v>
      </c>
      <c r="G155" s="124" t="s">
        <v>379</v>
      </c>
      <c r="H155" s="124" t="s">
        <v>9200</v>
      </c>
      <c r="I155" s="124" t="s">
        <v>9199</v>
      </c>
      <c r="J155" s="124" t="s">
        <v>9198</v>
      </c>
      <c r="K155" s="124" t="s">
        <v>9197</v>
      </c>
      <c r="L155" s="124" t="s">
        <v>9196</v>
      </c>
      <c r="M155" s="124" t="s">
        <v>9195</v>
      </c>
      <c r="N155" s="124" t="s">
        <v>1486</v>
      </c>
      <c r="O155" s="124" t="s">
        <v>9175</v>
      </c>
      <c r="P155" s="124" t="s">
        <v>9194</v>
      </c>
      <c r="Q155" s="124" t="s">
        <v>341</v>
      </c>
      <c r="R155" s="125">
        <v>3</v>
      </c>
      <c r="S155" s="125">
        <v>2</v>
      </c>
      <c r="T155" s="124" t="s">
        <v>511</v>
      </c>
      <c r="U155" s="124" t="s">
        <v>396</v>
      </c>
      <c r="V155" s="124" t="s">
        <v>1608</v>
      </c>
      <c r="W155" s="124" t="s">
        <v>4782</v>
      </c>
      <c r="X155" s="124" t="s">
        <v>229</v>
      </c>
    </row>
    <row r="156" spans="1:24" ht="33" customHeight="1" x14ac:dyDescent="0.25">
      <c r="A156" s="124" t="s">
        <v>9193</v>
      </c>
      <c r="B156" s="125">
        <v>30221</v>
      </c>
      <c r="C156" s="124" t="s">
        <v>393</v>
      </c>
      <c r="D156" s="124" t="s">
        <v>392</v>
      </c>
      <c r="E156" s="124" t="s">
        <v>341</v>
      </c>
      <c r="F156" s="124" t="s">
        <v>391</v>
      </c>
      <c r="G156" s="124" t="s">
        <v>379</v>
      </c>
      <c r="H156" s="124" t="s">
        <v>9192</v>
      </c>
      <c r="I156" s="124" t="s">
        <v>9191</v>
      </c>
      <c r="J156" s="124" t="s">
        <v>9190</v>
      </c>
      <c r="K156" s="124" t="s">
        <v>9189</v>
      </c>
      <c r="L156" s="124" t="s">
        <v>3780</v>
      </c>
      <c r="M156" s="124" t="s">
        <v>9188</v>
      </c>
      <c r="N156" s="124" t="s">
        <v>341</v>
      </c>
      <c r="O156" s="124" t="s">
        <v>9175</v>
      </c>
      <c r="P156" s="124" t="s">
        <v>9187</v>
      </c>
      <c r="Q156" s="124" t="s">
        <v>341</v>
      </c>
      <c r="R156" s="125">
        <v>3</v>
      </c>
      <c r="S156" s="125">
        <v>2</v>
      </c>
      <c r="T156" s="124" t="s">
        <v>341</v>
      </c>
      <c r="U156" s="124" t="s">
        <v>371</v>
      </c>
      <c r="V156" s="124" t="s">
        <v>440</v>
      </c>
      <c r="W156" s="124" t="s">
        <v>619</v>
      </c>
      <c r="X156" s="124" t="s">
        <v>35</v>
      </c>
    </row>
    <row r="157" spans="1:24" ht="33" customHeight="1" x14ac:dyDescent="0.25">
      <c r="A157" s="124" t="s">
        <v>9186</v>
      </c>
      <c r="B157" s="125">
        <v>30222</v>
      </c>
      <c r="C157" s="124" t="s">
        <v>381</v>
      </c>
      <c r="D157" s="124" t="s">
        <v>381</v>
      </c>
      <c r="E157" s="124" t="s">
        <v>341</v>
      </c>
      <c r="F157" s="124" t="s">
        <v>380</v>
      </c>
      <c r="G157" s="124" t="s">
        <v>379</v>
      </c>
      <c r="H157" s="124" t="s">
        <v>9185</v>
      </c>
      <c r="I157" s="124" t="s">
        <v>9184</v>
      </c>
      <c r="J157" s="124" t="s">
        <v>9183</v>
      </c>
      <c r="K157" s="124" t="s">
        <v>9182</v>
      </c>
      <c r="L157" s="124" t="s">
        <v>3024</v>
      </c>
      <c r="M157" s="124" t="s">
        <v>9181</v>
      </c>
      <c r="N157" s="124" t="s">
        <v>341</v>
      </c>
      <c r="O157" s="124" t="s">
        <v>9175</v>
      </c>
      <c r="P157" s="124" t="s">
        <v>341</v>
      </c>
      <c r="Q157" s="124" t="s">
        <v>341</v>
      </c>
      <c r="R157" s="125">
        <v>3</v>
      </c>
      <c r="S157" s="125">
        <v>2</v>
      </c>
      <c r="T157" s="124" t="s">
        <v>341</v>
      </c>
      <c r="U157" s="124" t="s">
        <v>396</v>
      </c>
      <c r="V157" s="124" t="s">
        <v>1608</v>
      </c>
      <c r="W157" s="124" t="s">
        <v>619</v>
      </c>
      <c r="X157" s="124" t="s">
        <v>35</v>
      </c>
    </row>
    <row r="158" spans="1:24" ht="33" customHeight="1" x14ac:dyDescent="0.25">
      <c r="A158" s="124" t="s">
        <v>9180</v>
      </c>
      <c r="B158" s="125">
        <v>30223</v>
      </c>
      <c r="C158" s="124" t="s">
        <v>381</v>
      </c>
      <c r="D158" s="124" t="s">
        <v>381</v>
      </c>
      <c r="E158" s="124" t="s">
        <v>341</v>
      </c>
      <c r="F158" s="124" t="s">
        <v>380</v>
      </c>
      <c r="G158" s="124" t="s">
        <v>343</v>
      </c>
      <c r="H158" s="124" t="s">
        <v>9179</v>
      </c>
      <c r="I158" s="124" t="s">
        <v>9178</v>
      </c>
      <c r="J158" s="124" t="s">
        <v>9177</v>
      </c>
      <c r="K158" s="124" t="s">
        <v>9176</v>
      </c>
      <c r="L158" s="124" t="s">
        <v>1035</v>
      </c>
      <c r="M158" s="124" t="s">
        <v>343</v>
      </c>
      <c r="N158" s="124" t="s">
        <v>341</v>
      </c>
      <c r="O158" s="124" t="s">
        <v>9175</v>
      </c>
      <c r="P158" s="124" t="s">
        <v>9174</v>
      </c>
      <c r="Q158" s="124" t="s">
        <v>341</v>
      </c>
      <c r="R158" s="125">
        <v>3</v>
      </c>
      <c r="S158" s="125">
        <v>2</v>
      </c>
      <c r="T158" s="124" t="s">
        <v>341</v>
      </c>
      <c r="U158" s="124" t="s">
        <v>396</v>
      </c>
      <c r="V158" s="124" t="s">
        <v>7934</v>
      </c>
      <c r="W158" s="124" t="s">
        <v>619</v>
      </c>
      <c r="X158" s="124" t="s">
        <v>35</v>
      </c>
    </row>
    <row r="159" spans="1:24" ht="33" customHeight="1" x14ac:dyDescent="0.25">
      <c r="A159" s="124" t="s">
        <v>9173</v>
      </c>
      <c r="B159" s="125">
        <v>30224</v>
      </c>
      <c r="C159" s="124" t="s">
        <v>381</v>
      </c>
      <c r="D159" s="124" t="s">
        <v>381</v>
      </c>
      <c r="E159" s="124" t="s">
        <v>341</v>
      </c>
      <c r="F159" s="124" t="s">
        <v>380</v>
      </c>
      <c r="G159" s="124" t="s">
        <v>360</v>
      </c>
      <c r="H159" s="124" t="s">
        <v>9172</v>
      </c>
      <c r="I159" s="124" t="s">
        <v>9171</v>
      </c>
      <c r="J159" s="124" t="s">
        <v>9170</v>
      </c>
      <c r="K159" s="124" t="s">
        <v>9169</v>
      </c>
      <c r="L159" s="124" t="s">
        <v>9168</v>
      </c>
      <c r="M159" s="124" t="s">
        <v>9167</v>
      </c>
      <c r="N159" s="124" t="s">
        <v>9166</v>
      </c>
      <c r="O159" s="124" t="s">
        <v>9149</v>
      </c>
      <c r="P159" s="124" t="s">
        <v>341</v>
      </c>
      <c r="Q159" s="124" t="s">
        <v>341</v>
      </c>
      <c r="R159" s="125">
        <v>3</v>
      </c>
      <c r="S159" s="125">
        <v>2</v>
      </c>
      <c r="T159" s="124" t="s">
        <v>341</v>
      </c>
      <c r="U159" s="124" t="s">
        <v>510</v>
      </c>
      <c r="V159" s="124" t="s">
        <v>9165</v>
      </c>
      <c r="W159" s="124" t="s">
        <v>1577</v>
      </c>
      <c r="X159" s="124" t="s">
        <v>35</v>
      </c>
    </row>
    <row r="160" spans="1:24" ht="33" customHeight="1" x14ac:dyDescent="0.25">
      <c r="A160" s="124" t="s">
        <v>9164</v>
      </c>
      <c r="B160" s="125">
        <v>30225</v>
      </c>
      <c r="C160" s="124" t="s">
        <v>381</v>
      </c>
      <c r="D160" s="124" t="s">
        <v>381</v>
      </c>
      <c r="E160" s="124" t="s">
        <v>341</v>
      </c>
      <c r="F160" s="124" t="s">
        <v>380</v>
      </c>
      <c r="G160" s="124" t="s">
        <v>379</v>
      </c>
      <c r="H160" s="124" t="s">
        <v>9163</v>
      </c>
      <c r="I160" s="124" t="s">
        <v>9162</v>
      </c>
      <c r="J160" s="124" t="s">
        <v>9162</v>
      </c>
      <c r="K160" s="124" t="s">
        <v>9161</v>
      </c>
      <c r="L160" s="124" t="s">
        <v>9160</v>
      </c>
      <c r="M160" s="124" t="s">
        <v>9159</v>
      </c>
      <c r="N160" s="124" t="s">
        <v>341</v>
      </c>
      <c r="O160" s="124" t="s">
        <v>9158</v>
      </c>
      <c r="P160" s="124" t="s">
        <v>9157</v>
      </c>
      <c r="Q160" s="124" t="s">
        <v>341</v>
      </c>
      <c r="R160" s="125">
        <v>3</v>
      </c>
      <c r="S160" s="125">
        <v>2</v>
      </c>
      <c r="T160" s="124" t="s">
        <v>341</v>
      </c>
      <c r="U160" s="124" t="s">
        <v>510</v>
      </c>
      <c r="V160" s="124" t="s">
        <v>4849</v>
      </c>
      <c r="W160" s="124" t="s">
        <v>1577</v>
      </c>
      <c r="X160" s="124" t="s">
        <v>35</v>
      </c>
    </row>
    <row r="161" spans="1:24" ht="33" customHeight="1" x14ac:dyDescent="0.25">
      <c r="A161" s="124" t="s">
        <v>9156</v>
      </c>
      <c r="B161" s="125">
        <v>30226</v>
      </c>
      <c r="C161" s="124" t="s">
        <v>393</v>
      </c>
      <c r="D161" s="124" t="s">
        <v>392</v>
      </c>
      <c r="E161" s="124" t="s">
        <v>341</v>
      </c>
      <c r="F161" s="124" t="s">
        <v>391</v>
      </c>
      <c r="G161" s="124" t="s">
        <v>390</v>
      </c>
      <c r="H161" s="124" t="s">
        <v>9155</v>
      </c>
      <c r="I161" s="124" t="s">
        <v>9154</v>
      </c>
      <c r="J161" s="124" t="s">
        <v>9153</v>
      </c>
      <c r="K161" s="124" t="s">
        <v>9152</v>
      </c>
      <c r="L161" s="124" t="s">
        <v>9151</v>
      </c>
      <c r="M161" s="124" t="s">
        <v>9150</v>
      </c>
      <c r="N161" s="124" t="s">
        <v>341</v>
      </c>
      <c r="O161" s="124" t="s">
        <v>9149</v>
      </c>
      <c r="P161" s="124" t="s">
        <v>341</v>
      </c>
      <c r="Q161" s="124" t="s">
        <v>341</v>
      </c>
      <c r="R161" s="125">
        <v>3</v>
      </c>
      <c r="S161" s="125">
        <v>2</v>
      </c>
      <c r="T161" s="124" t="s">
        <v>341</v>
      </c>
      <c r="U161" s="124" t="s">
        <v>510</v>
      </c>
      <c r="V161" s="124" t="s">
        <v>1585</v>
      </c>
      <c r="W161" s="124" t="s">
        <v>1577</v>
      </c>
      <c r="X161" s="124" t="s">
        <v>35</v>
      </c>
    </row>
    <row r="162" spans="1:24" ht="33" customHeight="1" x14ac:dyDescent="0.25">
      <c r="A162" s="124" t="s">
        <v>9148</v>
      </c>
      <c r="B162" s="125">
        <v>30227</v>
      </c>
      <c r="C162" s="124" t="s">
        <v>381</v>
      </c>
      <c r="D162" s="124" t="s">
        <v>381</v>
      </c>
      <c r="E162" s="124" t="s">
        <v>341</v>
      </c>
      <c r="F162" s="124" t="s">
        <v>380</v>
      </c>
      <c r="G162" s="124" t="s">
        <v>379</v>
      </c>
      <c r="H162" s="124" t="s">
        <v>9147</v>
      </c>
      <c r="I162" s="124" t="s">
        <v>9146</v>
      </c>
      <c r="J162" s="124" t="s">
        <v>9145</v>
      </c>
      <c r="K162" s="124" t="s">
        <v>9144</v>
      </c>
      <c r="L162" s="124" t="s">
        <v>3049</v>
      </c>
      <c r="M162" s="124" t="s">
        <v>9143</v>
      </c>
      <c r="N162" s="124" t="s">
        <v>9142</v>
      </c>
      <c r="O162" s="124" t="s">
        <v>9141</v>
      </c>
      <c r="P162" s="124" t="s">
        <v>9140</v>
      </c>
      <c r="Q162" s="124" t="s">
        <v>341</v>
      </c>
      <c r="R162" s="125">
        <v>3</v>
      </c>
      <c r="S162" s="125">
        <v>2</v>
      </c>
      <c r="T162" s="124" t="s">
        <v>3349</v>
      </c>
      <c r="U162" s="124" t="s">
        <v>510</v>
      </c>
      <c r="V162" s="124" t="s">
        <v>509</v>
      </c>
      <c r="W162" s="124" t="s">
        <v>3348</v>
      </c>
      <c r="X162" s="124" t="s">
        <v>44</v>
      </c>
    </row>
    <row r="163" spans="1:24" ht="33" customHeight="1" x14ac:dyDescent="0.25">
      <c r="A163" s="124" t="s">
        <v>9139</v>
      </c>
      <c r="B163" s="125">
        <v>30228</v>
      </c>
      <c r="C163" s="124" t="s">
        <v>381</v>
      </c>
      <c r="D163" s="124" t="s">
        <v>381</v>
      </c>
      <c r="E163" s="124" t="s">
        <v>341</v>
      </c>
      <c r="F163" s="124" t="s">
        <v>411</v>
      </c>
      <c r="G163" s="124" t="s">
        <v>379</v>
      </c>
      <c r="H163" s="124" t="s">
        <v>9138</v>
      </c>
      <c r="I163" s="124" t="s">
        <v>9137</v>
      </c>
      <c r="J163" s="124" t="s">
        <v>9137</v>
      </c>
      <c r="K163" s="124" t="s">
        <v>9136</v>
      </c>
      <c r="L163" s="124" t="s">
        <v>9135</v>
      </c>
      <c r="M163" s="124" t="s">
        <v>9134</v>
      </c>
      <c r="N163" s="124" t="s">
        <v>341</v>
      </c>
      <c r="O163" s="124" t="s">
        <v>8443</v>
      </c>
      <c r="P163" s="124" t="s">
        <v>9133</v>
      </c>
      <c r="Q163" s="124" t="s">
        <v>341</v>
      </c>
      <c r="R163" s="125">
        <v>3</v>
      </c>
      <c r="S163" s="125">
        <v>2</v>
      </c>
      <c r="T163" s="124" t="s">
        <v>341</v>
      </c>
      <c r="U163" s="124" t="s">
        <v>371</v>
      </c>
      <c r="V163" s="124" t="s">
        <v>440</v>
      </c>
      <c r="W163" s="124" t="s">
        <v>1551</v>
      </c>
      <c r="X163" s="124" t="s">
        <v>217</v>
      </c>
    </row>
    <row r="164" spans="1:24" ht="33" customHeight="1" x14ac:dyDescent="0.25">
      <c r="A164" s="124" t="s">
        <v>9132</v>
      </c>
      <c r="B164" s="125">
        <v>30229</v>
      </c>
      <c r="C164" s="124" t="s">
        <v>381</v>
      </c>
      <c r="D164" s="124" t="s">
        <v>349</v>
      </c>
      <c r="E164" s="124" t="s">
        <v>2164</v>
      </c>
      <c r="F164" s="124" t="s">
        <v>411</v>
      </c>
      <c r="G164" s="124" t="s">
        <v>379</v>
      </c>
      <c r="H164" s="124" t="s">
        <v>9131</v>
      </c>
      <c r="I164" s="124" t="s">
        <v>9130</v>
      </c>
      <c r="J164" s="124" t="s">
        <v>9129</v>
      </c>
      <c r="K164" s="124" t="s">
        <v>9128</v>
      </c>
      <c r="L164" s="124" t="s">
        <v>9127</v>
      </c>
      <c r="M164" s="124" t="s">
        <v>9126</v>
      </c>
      <c r="N164" s="124" t="s">
        <v>9125</v>
      </c>
      <c r="O164" s="124" t="s">
        <v>8443</v>
      </c>
      <c r="P164" s="124" t="s">
        <v>9124</v>
      </c>
      <c r="Q164" s="124" t="s">
        <v>341</v>
      </c>
      <c r="R164" s="125">
        <v>3</v>
      </c>
      <c r="S164" s="125">
        <v>2</v>
      </c>
      <c r="T164" s="124" t="s">
        <v>341</v>
      </c>
      <c r="U164" s="124" t="s">
        <v>371</v>
      </c>
      <c r="V164" s="124" t="s">
        <v>1005</v>
      </c>
      <c r="W164" s="124" t="s">
        <v>1551</v>
      </c>
      <c r="X164" s="124" t="s">
        <v>217</v>
      </c>
    </row>
    <row r="165" spans="1:24" ht="33" customHeight="1" x14ac:dyDescent="0.25">
      <c r="A165" s="124" t="s">
        <v>9123</v>
      </c>
      <c r="B165" s="125">
        <v>30230</v>
      </c>
      <c r="C165" s="124" t="s">
        <v>381</v>
      </c>
      <c r="D165" s="124" t="s">
        <v>381</v>
      </c>
      <c r="E165" s="124" t="s">
        <v>341</v>
      </c>
      <c r="F165" s="124" t="s">
        <v>411</v>
      </c>
      <c r="G165" s="124" t="s">
        <v>379</v>
      </c>
      <c r="H165" s="124" t="s">
        <v>9122</v>
      </c>
      <c r="I165" s="124" t="s">
        <v>9121</v>
      </c>
      <c r="J165" s="124" t="s">
        <v>9121</v>
      </c>
      <c r="K165" s="124" t="s">
        <v>9120</v>
      </c>
      <c r="L165" s="124" t="s">
        <v>9119</v>
      </c>
      <c r="M165" s="124" t="s">
        <v>9118</v>
      </c>
      <c r="N165" s="124" t="s">
        <v>1724</v>
      </c>
      <c r="O165" s="124" t="s">
        <v>8443</v>
      </c>
      <c r="P165" s="124" t="s">
        <v>9117</v>
      </c>
      <c r="Q165" s="124" t="s">
        <v>341</v>
      </c>
      <c r="R165" s="125">
        <v>3</v>
      </c>
      <c r="S165" s="125">
        <v>2</v>
      </c>
      <c r="T165" s="124" t="s">
        <v>1706</v>
      </c>
      <c r="U165" s="124" t="s">
        <v>371</v>
      </c>
      <c r="V165" s="124" t="s">
        <v>1005</v>
      </c>
      <c r="W165" s="124" t="s">
        <v>1705</v>
      </c>
      <c r="X165" s="124" t="s">
        <v>47</v>
      </c>
    </row>
    <row r="166" spans="1:24" ht="33" customHeight="1" x14ac:dyDescent="0.25">
      <c r="A166" s="124" t="s">
        <v>9116</v>
      </c>
      <c r="B166" s="125">
        <v>30231</v>
      </c>
      <c r="C166" s="124" t="s">
        <v>381</v>
      </c>
      <c r="D166" s="124" t="s">
        <v>381</v>
      </c>
      <c r="E166" s="124" t="s">
        <v>341</v>
      </c>
      <c r="F166" s="124" t="s">
        <v>411</v>
      </c>
      <c r="G166" s="124" t="s">
        <v>379</v>
      </c>
      <c r="H166" s="124" t="s">
        <v>9115</v>
      </c>
      <c r="I166" s="124" t="s">
        <v>9114</v>
      </c>
      <c r="J166" s="124" t="s">
        <v>9113</v>
      </c>
      <c r="K166" s="124" t="s">
        <v>9112</v>
      </c>
      <c r="L166" s="124" t="s">
        <v>9111</v>
      </c>
      <c r="M166" s="124" t="s">
        <v>9110</v>
      </c>
      <c r="N166" s="124" t="s">
        <v>341</v>
      </c>
      <c r="O166" s="124" t="s">
        <v>8443</v>
      </c>
      <c r="P166" s="124" t="s">
        <v>9109</v>
      </c>
      <c r="Q166" s="124" t="s">
        <v>341</v>
      </c>
      <c r="R166" s="125">
        <v>3</v>
      </c>
      <c r="S166" s="125">
        <v>2</v>
      </c>
      <c r="T166" s="124" t="s">
        <v>341</v>
      </c>
      <c r="U166" s="124" t="s">
        <v>371</v>
      </c>
      <c r="V166" s="124" t="s">
        <v>9108</v>
      </c>
      <c r="W166" s="124" t="s">
        <v>619</v>
      </c>
      <c r="X166" s="124" t="s">
        <v>35</v>
      </c>
    </row>
    <row r="167" spans="1:24" ht="33" customHeight="1" x14ac:dyDescent="0.25">
      <c r="A167" s="124" t="s">
        <v>9107</v>
      </c>
      <c r="B167" s="125">
        <v>30232</v>
      </c>
      <c r="C167" s="124" t="s">
        <v>381</v>
      </c>
      <c r="D167" s="124" t="s">
        <v>381</v>
      </c>
      <c r="E167" s="124" t="s">
        <v>341</v>
      </c>
      <c r="F167" s="124" t="s">
        <v>411</v>
      </c>
      <c r="G167" s="124" t="s">
        <v>379</v>
      </c>
      <c r="H167" s="124" t="s">
        <v>9106</v>
      </c>
      <c r="I167" s="124" t="s">
        <v>9105</v>
      </c>
      <c r="J167" s="124" t="s">
        <v>9104</v>
      </c>
      <c r="K167" s="124" t="s">
        <v>9103</v>
      </c>
      <c r="L167" s="124" t="s">
        <v>3398</v>
      </c>
      <c r="M167" s="124" t="s">
        <v>9102</v>
      </c>
      <c r="N167" s="124" t="s">
        <v>341</v>
      </c>
      <c r="O167" s="124" t="s">
        <v>9101</v>
      </c>
      <c r="P167" s="124" t="s">
        <v>9100</v>
      </c>
      <c r="Q167" s="124" t="s">
        <v>341</v>
      </c>
      <c r="R167" s="125">
        <v>3</v>
      </c>
      <c r="S167" s="125">
        <v>2</v>
      </c>
      <c r="T167" s="124" t="s">
        <v>341</v>
      </c>
      <c r="U167" s="124" t="s">
        <v>510</v>
      </c>
      <c r="V167" s="124" t="s">
        <v>4849</v>
      </c>
      <c r="W167" s="124" t="s">
        <v>1577</v>
      </c>
      <c r="X167" s="124" t="s">
        <v>35</v>
      </c>
    </row>
    <row r="168" spans="1:24" ht="33" customHeight="1" x14ac:dyDescent="0.25">
      <c r="A168" s="124" t="s">
        <v>9099</v>
      </c>
      <c r="B168" s="125">
        <v>30233</v>
      </c>
      <c r="C168" s="124" t="s">
        <v>381</v>
      </c>
      <c r="D168" s="124" t="s">
        <v>381</v>
      </c>
      <c r="E168" s="124" t="s">
        <v>341</v>
      </c>
      <c r="F168" s="124" t="s">
        <v>380</v>
      </c>
      <c r="G168" s="124" t="s">
        <v>390</v>
      </c>
      <c r="H168" s="124" t="s">
        <v>9098</v>
      </c>
      <c r="I168" s="124" t="s">
        <v>9097</v>
      </c>
      <c r="J168" s="124" t="s">
        <v>9096</v>
      </c>
      <c r="K168" s="124" t="s">
        <v>9095</v>
      </c>
      <c r="L168" s="124" t="s">
        <v>3239</v>
      </c>
      <c r="M168" s="124" t="s">
        <v>9094</v>
      </c>
      <c r="N168" s="124" t="s">
        <v>341</v>
      </c>
      <c r="O168" s="124" t="s">
        <v>9093</v>
      </c>
      <c r="P168" s="124" t="s">
        <v>9092</v>
      </c>
      <c r="Q168" s="124" t="s">
        <v>341</v>
      </c>
      <c r="R168" s="125">
        <v>3</v>
      </c>
      <c r="S168" s="125">
        <v>2</v>
      </c>
      <c r="T168" s="124" t="s">
        <v>511</v>
      </c>
      <c r="U168" s="124" t="s">
        <v>340</v>
      </c>
      <c r="V168" s="124" t="s">
        <v>509</v>
      </c>
      <c r="W168" s="124" t="s">
        <v>3348</v>
      </c>
      <c r="X168" s="124" t="s">
        <v>44</v>
      </c>
    </row>
    <row r="169" spans="1:24" ht="33" customHeight="1" x14ac:dyDescent="0.25">
      <c r="A169" s="124" t="s">
        <v>9091</v>
      </c>
      <c r="B169" s="125">
        <v>30301</v>
      </c>
      <c r="C169" s="124" t="s">
        <v>393</v>
      </c>
      <c r="D169" s="124" t="s">
        <v>392</v>
      </c>
      <c r="E169" s="124" t="s">
        <v>341</v>
      </c>
      <c r="F169" s="124" t="s">
        <v>391</v>
      </c>
      <c r="G169" s="124" t="s">
        <v>379</v>
      </c>
      <c r="H169" s="124" t="s">
        <v>9090</v>
      </c>
      <c r="I169" s="124" t="s">
        <v>9089</v>
      </c>
      <c r="J169" s="124" t="s">
        <v>9088</v>
      </c>
      <c r="K169" s="124" t="s">
        <v>9087</v>
      </c>
      <c r="L169" s="124" t="s">
        <v>8009</v>
      </c>
      <c r="M169" s="124" t="s">
        <v>9086</v>
      </c>
      <c r="N169" s="124" t="s">
        <v>341</v>
      </c>
      <c r="O169" s="124" t="s">
        <v>8443</v>
      </c>
      <c r="P169" s="124" t="s">
        <v>9085</v>
      </c>
      <c r="Q169" s="124" t="s">
        <v>341</v>
      </c>
      <c r="R169" s="125">
        <v>3</v>
      </c>
      <c r="S169" s="125">
        <v>3</v>
      </c>
      <c r="T169" s="124" t="s">
        <v>630</v>
      </c>
      <c r="U169" s="124" t="s">
        <v>371</v>
      </c>
      <c r="V169" s="124" t="s">
        <v>440</v>
      </c>
      <c r="W169" s="124" t="s">
        <v>1542</v>
      </c>
      <c r="X169" s="124" t="s">
        <v>217</v>
      </c>
    </row>
    <row r="170" spans="1:24" ht="33" customHeight="1" x14ac:dyDescent="0.25">
      <c r="A170" s="124" t="s">
        <v>9084</v>
      </c>
      <c r="B170" s="125">
        <v>30302</v>
      </c>
      <c r="C170" s="124" t="s">
        <v>393</v>
      </c>
      <c r="D170" s="124" t="s">
        <v>381</v>
      </c>
      <c r="E170" s="124" t="s">
        <v>402</v>
      </c>
      <c r="F170" s="124" t="s">
        <v>391</v>
      </c>
      <c r="G170" s="124" t="s">
        <v>390</v>
      </c>
      <c r="H170" s="124" t="s">
        <v>9083</v>
      </c>
      <c r="I170" s="124" t="s">
        <v>9082</v>
      </c>
      <c r="J170" s="124" t="s">
        <v>9081</v>
      </c>
      <c r="K170" s="124" t="s">
        <v>9080</v>
      </c>
      <c r="L170" s="124" t="s">
        <v>9079</v>
      </c>
      <c r="M170" s="124" t="s">
        <v>9078</v>
      </c>
      <c r="N170" s="124" t="s">
        <v>9077</v>
      </c>
      <c r="O170" s="124" t="s">
        <v>8443</v>
      </c>
      <c r="P170" s="124" t="s">
        <v>9076</v>
      </c>
      <c r="Q170" s="124" t="s">
        <v>341</v>
      </c>
      <c r="R170" s="125">
        <v>3</v>
      </c>
      <c r="S170" s="125">
        <v>3</v>
      </c>
      <c r="T170" s="124" t="s">
        <v>503</v>
      </c>
      <c r="U170" s="124" t="s">
        <v>371</v>
      </c>
      <c r="V170" s="124" t="s">
        <v>440</v>
      </c>
      <c r="W170" s="124" t="s">
        <v>1542</v>
      </c>
      <c r="X170" s="124" t="s">
        <v>217</v>
      </c>
    </row>
    <row r="171" spans="1:24" ht="33" customHeight="1" x14ac:dyDescent="0.25">
      <c r="A171" s="124" t="s">
        <v>9075</v>
      </c>
      <c r="B171" s="125">
        <v>30303</v>
      </c>
      <c r="C171" s="124" t="s">
        <v>381</v>
      </c>
      <c r="D171" s="124" t="s">
        <v>381</v>
      </c>
      <c r="E171" s="124" t="s">
        <v>341</v>
      </c>
      <c r="F171" s="124" t="s">
        <v>411</v>
      </c>
      <c r="G171" s="124" t="s">
        <v>343</v>
      </c>
      <c r="H171" s="124" t="s">
        <v>9074</v>
      </c>
      <c r="I171" s="124" t="s">
        <v>7895</v>
      </c>
      <c r="J171" s="124" t="s">
        <v>538</v>
      </c>
      <c r="K171" s="124" t="s">
        <v>9073</v>
      </c>
      <c r="L171" s="124" t="s">
        <v>1813</v>
      </c>
      <c r="M171" s="124" t="s">
        <v>343</v>
      </c>
      <c r="N171" s="124" t="s">
        <v>341</v>
      </c>
      <c r="O171" s="124" t="s">
        <v>341</v>
      </c>
      <c r="P171" s="124" t="s">
        <v>9072</v>
      </c>
      <c r="Q171" s="124" t="s">
        <v>341</v>
      </c>
      <c r="R171" s="125">
        <v>3</v>
      </c>
      <c r="S171" s="125">
        <v>3</v>
      </c>
      <c r="T171" s="124" t="s">
        <v>341</v>
      </c>
      <c r="U171" s="124" t="s">
        <v>371</v>
      </c>
      <c r="V171" s="124" t="s">
        <v>440</v>
      </c>
      <c r="W171" s="124" t="s">
        <v>7790</v>
      </c>
      <c r="X171" s="124" t="s">
        <v>217</v>
      </c>
    </row>
    <row r="172" spans="1:24" ht="33" customHeight="1" x14ac:dyDescent="0.25">
      <c r="A172" s="124" t="s">
        <v>9071</v>
      </c>
      <c r="B172" s="125">
        <v>30304</v>
      </c>
      <c r="C172" s="124" t="s">
        <v>381</v>
      </c>
      <c r="D172" s="124" t="s">
        <v>381</v>
      </c>
      <c r="E172" s="124" t="s">
        <v>341</v>
      </c>
      <c r="F172" s="124" t="s">
        <v>380</v>
      </c>
      <c r="G172" s="124" t="s">
        <v>360</v>
      </c>
      <c r="H172" s="124" t="s">
        <v>9070</v>
      </c>
      <c r="I172" s="124" t="s">
        <v>9069</v>
      </c>
      <c r="J172" s="124" t="s">
        <v>9068</v>
      </c>
      <c r="K172" s="124" t="s">
        <v>9067</v>
      </c>
      <c r="L172" s="124" t="s">
        <v>9066</v>
      </c>
      <c r="M172" s="124" t="s">
        <v>9065</v>
      </c>
      <c r="N172" s="124" t="s">
        <v>9064</v>
      </c>
      <c r="O172" s="124" t="s">
        <v>8443</v>
      </c>
      <c r="P172" s="124" t="s">
        <v>9063</v>
      </c>
      <c r="Q172" s="124" t="s">
        <v>341</v>
      </c>
      <c r="R172" s="125">
        <v>3</v>
      </c>
      <c r="S172" s="125">
        <v>3</v>
      </c>
      <c r="T172" s="124" t="s">
        <v>522</v>
      </c>
      <c r="U172" s="124" t="s">
        <v>371</v>
      </c>
      <c r="V172" s="124" t="s">
        <v>440</v>
      </c>
      <c r="W172" s="124" t="s">
        <v>1542</v>
      </c>
      <c r="X172" s="124" t="s">
        <v>217</v>
      </c>
    </row>
    <row r="173" spans="1:24" ht="33" customHeight="1" x14ac:dyDescent="0.25">
      <c r="A173" s="124" t="s">
        <v>9062</v>
      </c>
      <c r="B173" s="125">
        <v>30305</v>
      </c>
      <c r="C173" s="124" t="s">
        <v>393</v>
      </c>
      <c r="D173" s="124" t="s">
        <v>392</v>
      </c>
      <c r="E173" s="124" t="s">
        <v>341</v>
      </c>
      <c r="F173" s="124" t="s">
        <v>391</v>
      </c>
      <c r="G173" s="124" t="s">
        <v>379</v>
      </c>
      <c r="H173" s="124" t="s">
        <v>9061</v>
      </c>
      <c r="I173" s="124" t="s">
        <v>9060</v>
      </c>
      <c r="J173" s="124" t="s">
        <v>9059</v>
      </c>
      <c r="K173" s="124" t="s">
        <v>9058</v>
      </c>
      <c r="L173" s="124" t="s">
        <v>9057</v>
      </c>
      <c r="M173" s="124" t="s">
        <v>9056</v>
      </c>
      <c r="N173" s="124" t="s">
        <v>9055</v>
      </c>
      <c r="O173" s="124" t="s">
        <v>8443</v>
      </c>
      <c r="P173" s="124" t="s">
        <v>9054</v>
      </c>
      <c r="Q173" s="124" t="s">
        <v>341</v>
      </c>
      <c r="R173" s="125">
        <v>3</v>
      </c>
      <c r="S173" s="125">
        <v>3</v>
      </c>
      <c r="T173" s="124" t="s">
        <v>522</v>
      </c>
      <c r="U173" s="124" t="s">
        <v>371</v>
      </c>
      <c r="V173" s="124" t="s">
        <v>440</v>
      </c>
      <c r="W173" s="124" t="s">
        <v>1542</v>
      </c>
      <c r="X173" s="124" t="s">
        <v>217</v>
      </c>
    </row>
    <row r="174" spans="1:24" ht="33" customHeight="1" x14ac:dyDescent="0.25">
      <c r="A174" s="124" t="s">
        <v>9053</v>
      </c>
      <c r="B174" s="125">
        <v>30306</v>
      </c>
      <c r="C174" s="124" t="s">
        <v>381</v>
      </c>
      <c r="D174" s="124" t="s">
        <v>381</v>
      </c>
      <c r="E174" s="124" t="s">
        <v>341</v>
      </c>
      <c r="F174" s="124" t="s">
        <v>380</v>
      </c>
      <c r="G174" s="124" t="s">
        <v>379</v>
      </c>
      <c r="H174" s="124" t="s">
        <v>9052</v>
      </c>
      <c r="I174" s="124" t="s">
        <v>9051</v>
      </c>
      <c r="J174" s="124" t="s">
        <v>9051</v>
      </c>
      <c r="K174" s="124" t="s">
        <v>9050</v>
      </c>
      <c r="L174" s="124" t="s">
        <v>9049</v>
      </c>
      <c r="M174" s="124" t="s">
        <v>9048</v>
      </c>
      <c r="N174" s="124" t="s">
        <v>9047</v>
      </c>
      <c r="O174" s="124" t="s">
        <v>8205</v>
      </c>
      <c r="P174" s="124" t="s">
        <v>341</v>
      </c>
      <c r="Q174" s="124" t="s">
        <v>341</v>
      </c>
      <c r="R174" s="125">
        <v>3</v>
      </c>
      <c r="S174" s="125">
        <v>3</v>
      </c>
      <c r="T174" s="124" t="s">
        <v>511</v>
      </c>
      <c r="U174" s="124" t="s">
        <v>371</v>
      </c>
      <c r="V174" s="124" t="s">
        <v>440</v>
      </c>
      <c r="W174" s="124" t="s">
        <v>1542</v>
      </c>
      <c r="X174" s="124" t="s">
        <v>217</v>
      </c>
    </row>
    <row r="175" spans="1:24" ht="33" customHeight="1" x14ac:dyDescent="0.25">
      <c r="A175" s="124" t="s">
        <v>9046</v>
      </c>
      <c r="B175" s="125">
        <v>30307</v>
      </c>
      <c r="C175" s="124" t="s">
        <v>381</v>
      </c>
      <c r="D175" s="124" t="s">
        <v>381</v>
      </c>
      <c r="E175" s="124" t="s">
        <v>341</v>
      </c>
      <c r="F175" s="124" t="s">
        <v>411</v>
      </c>
      <c r="G175" s="124" t="s">
        <v>343</v>
      </c>
      <c r="H175" s="124" t="s">
        <v>9045</v>
      </c>
      <c r="I175" s="124" t="s">
        <v>9044</v>
      </c>
      <c r="J175" s="124" t="s">
        <v>9043</v>
      </c>
      <c r="K175" s="124" t="s">
        <v>9042</v>
      </c>
      <c r="L175" s="124" t="s">
        <v>1813</v>
      </c>
      <c r="M175" s="124" t="s">
        <v>343</v>
      </c>
      <c r="N175" s="124" t="s">
        <v>341</v>
      </c>
      <c r="O175" s="124" t="s">
        <v>8443</v>
      </c>
      <c r="P175" s="124" t="s">
        <v>9041</v>
      </c>
      <c r="Q175" s="124" t="s">
        <v>341</v>
      </c>
      <c r="R175" s="125">
        <v>3</v>
      </c>
      <c r="S175" s="125">
        <v>3</v>
      </c>
      <c r="T175" s="124" t="s">
        <v>341</v>
      </c>
      <c r="U175" s="124" t="s">
        <v>371</v>
      </c>
      <c r="V175" s="124" t="s">
        <v>440</v>
      </c>
      <c r="W175" s="124" t="s">
        <v>7772</v>
      </c>
      <c r="X175" s="124" t="s">
        <v>217</v>
      </c>
    </row>
    <row r="176" spans="1:24" ht="33" customHeight="1" x14ac:dyDescent="0.25">
      <c r="A176" s="124" t="s">
        <v>9040</v>
      </c>
      <c r="B176" s="125">
        <v>30308</v>
      </c>
      <c r="C176" s="124" t="s">
        <v>393</v>
      </c>
      <c r="D176" s="124" t="s">
        <v>392</v>
      </c>
      <c r="E176" s="124" t="s">
        <v>341</v>
      </c>
      <c r="F176" s="124" t="s">
        <v>391</v>
      </c>
      <c r="G176" s="124" t="s">
        <v>379</v>
      </c>
      <c r="H176" s="124" t="s">
        <v>9039</v>
      </c>
      <c r="I176" s="124" t="s">
        <v>9038</v>
      </c>
      <c r="J176" s="124" t="s">
        <v>9038</v>
      </c>
      <c r="K176" s="124" t="s">
        <v>9037</v>
      </c>
      <c r="L176" s="124" t="s">
        <v>9036</v>
      </c>
      <c r="M176" s="124" t="s">
        <v>9035</v>
      </c>
      <c r="N176" s="124" t="s">
        <v>341</v>
      </c>
      <c r="O176" s="124" t="s">
        <v>8390</v>
      </c>
      <c r="P176" s="124" t="s">
        <v>9034</v>
      </c>
      <c r="Q176" s="124" t="s">
        <v>341</v>
      </c>
      <c r="R176" s="125">
        <v>3</v>
      </c>
      <c r="S176" s="125">
        <v>3</v>
      </c>
      <c r="T176" s="124" t="s">
        <v>341</v>
      </c>
      <c r="U176" s="124" t="s">
        <v>396</v>
      </c>
      <c r="V176" s="124" t="s">
        <v>395</v>
      </c>
      <c r="W176" s="124" t="s">
        <v>1818</v>
      </c>
      <c r="X176" s="124" t="s">
        <v>220</v>
      </c>
    </row>
    <row r="177" spans="1:24" ht="33" customHeight="1" x14ac:dyDescent="0.25">
      <c r="A177" s="124" t="s">
        <v>9033</v>
      </c>
      <c r="B177" s="125">
        <v>30309</v>
      </c>
      <c r="C177" s="124" t="s">
        <v>393</v>
      </c>
      <c r="D177" s="124" t="s">
        <v>392</v>
      </c>
      <c r="E177" s="124" t="s">
        <v>341</v>
      </c>
      <c r="F177" s="124" t="s">
        <v>391</v>
      </c>
      <c r="G177" s="124" t="s">
        <v>379</v>
      </c>
      <c r="H177" s="124" t="s">
        <v>9032</v>
      </c>
      <c r="I177" s="124" t="s">
        <v>9031</v>
      </c>
      <c r="J177" s="124" t="s">
        <v>9030</v>
      </c>
      <c r="K177" s="124" t="s">
        <v>9029</v>
      </c>
      <c r="L177" s="124" t="s">
        <v>9028</v>
      </c>
      <c r="M177" s="124" t="s">
        <v>9027</v>
      </c>
      <c r="N177" s="124" t="s">
        <v>341</v>
      </c>
      <c r="O177" s="124" t="s">
        <v>8390</v>
      </c>
      <c r="P177" s="124" t="s">
        <v>341</v>
      </c>
      <c r="Q177" s="124" t="s">
        <v>341</v>
      </c>
      <c r="R177" s="125">
        <v>3</v>
      </c>
      <c r="S177" s="125">
        <v>3</v>
      </c>
      <c r="T177" s="124" t="s">
        <v>522</v>
      </c>
      <c r="U177" s="124" t="s">
        <v>396</v>
      </c>
      <c r="V177" s="124" t="s">
        <v>395</v>
      </c>
      <c r="W177" s="124" t="s">
        <v>4782</v>
      </c>
      <c r="X177" s="124" t="s">
        <v>229</v>
      </c>
    </row>
    <row r="178" spans="1:24" ht="33" customHeight="1" x14ac:dyDescent="0.25">
      <c r="A178" s="124" t="s">
        <v>9026</v>
      </c>
      <c r="B178" s="125">
        <v>30310</v>
      </c>
      <c r="C178" s="124" t="s">
        <v>393</v>
      </c>
      <c r="D178" s="124" t="s">
        <v>392</v>
      </c>
      <c r="E178" s="124" t="s">
        <v>341</v>
      </c>
      <c r="F178" s="124" t="s">
        <v>391</v>
      </c>
      <c r="G178" s="124" t="s">
        <v>379</v>
      </c>
      <c r="H178" s="124" t="s">
        <v>9025</v>
      </c>
      <c r="I178" s="124" t="s">
        <v>9024</v>
      </c>
      <c r="J178" s="124" t="s">
        <v>9023</v>
      </c>
      <c r="K178" s="124" t="s">
        <v>9022</v>
      </c>
      <c r="L178" s="124" t="s">
        <v>9021</v>
      </c>
      <c r="M178" s="124" t="s">
        <v>9020</v>
      </c>
      <c r="N178" s="124" t="s">
        <v>9019</v>
      </c>
      <c r="O178" s="124" t="s">
        <v>8390</v>
      </c>
      <c r="P178" s="124" t="s">
        <v>9018</v>
      </c>
      <c r="Q178" s="124" t="s">
        <v>341</v>
      </c>
      <c r="R178" s="125">
        <v>3</v>
      </c>
      <c r="S178" s="125">
        <v>3</v>
      </c>
      <c r="T178" s="124" t="s">
        <v>522</v>
      </c>
      <c r="U178" s="124" t="s">
        <v>396</v>
      </c>
      <c r="V178" s="124" t="s">
        <v>395</v>
      </c>
      <c r="W178" s="124" t="s">
        <v>3420</v>
      </c>
      <c r="X178" s="124" t="s">
        <v>229</v>
      </c>
    </row>
    <row r="179" spans="1:24" ht="33" customHeight="1" x14ac:dyDescent="0.25">
      <c r="A179" s="124" t="s">
        <v>9017</v>
      </c>
      <c r="B179" s="125">
        <v>30311</v>
      </c>
      <c r="C179" s="124" t="s">
        <v>381</v>
      </c>
      <c r="D179" s="124" t="s">
        <v>349</v>
      </c>
      <c r="E179" s="124" t="s">
        <v>2164</v>
      </c>
      <c r="F179" s="124" t="s">
        <v>380</v>
      </c>
      <c r="G179" s="124" t="s">
        <v>360</v>
      </c>
      <c r="H179" s="124" t="s">
        <v>9016</v>
      </c>
      <c r="I179" s="124" t="s">
        <v>9015</v>
      </c>
      <c r="J179" s="124" t="s">
        <v>9015</v>
      </c>
      <c r="K179" s="124" t="s">
        <v>9014</v>
      </c>
      <c r="L179" s="124" t="s">
        <v>4891</v>
      </c>
      <c r="M179" s="124" t="s">
        <v>9013</v>
      </c>
      <c r="N179" s="124" t="s">
        <v>9012</v>
      </c>
      <c r="O179" s="124" t="s">
        <v>8390</v>
      </c>
      <c r="P179" s="124" t="s">
        <v>9011</v>
      </c>
      <c r="Q179" s="124" t="s">
        <v>341</v>
      </c>
      <c r="R179" s="125">
        <v>3</v>
      </c>
      <c r="S179" s="125">
        <v>3</v>
      </c>
      <c r="T179" s="124" t="s">
        <v>522</v>
      </c>
      <c r="U179" s="124" t="s">
        <v>396</v>
      </c>
      <c r="V179" s="124" t="s">
        <v>395</v>
      </c>
      <c r="W179" s="124" t="s">
        <v>3420</v>
      </c>
      <c r="X179" s="124" t="s">
        <v>229</v>
      </c>
    </row>
    <row r="180" spans="1:24" ht="33" customHeight="1" x14ac:dyDescent="0.25">
      <c r="A180" s="124" t="s">
        <v>9010</v>
      </c>
      <c r="B180" s="125">
        <v>30312</v>
      </c>
      <c r="C180" s="124" t="s">
        <v>381</v>
      </c>
      <c r="D180" s="124" t="s">
        <v>381</v>
      </c>
      <c r="E180" s="124" t="s">
        <v>341</v>
      </c>
      <c r="F180" s="124" t="s">
        <v>380</v>
      </c>
      <c r="G180" s="124" t="s">
        <v>379</v>
      </c>
      <c r="H180" s="124" t="s">
        <v>9009</v>
      </c>
      <c r="I180" s="124" t="s">
        <v>9008</v>
      </c>
      <c r="J180" s="124" t="s">
        <v>9007</v>
      </c>
      <c r="K180" s="124" t="s">
        <v>9006</v>
      </c>
      <c r="L180" s="124" t="s">
        <v>9005</v>
      </c>
      <c r="M180" s="124" t="s">
        <v>9004</v>
      </c>
      <c r="N180" s="124" t="s">
        <v>341</v>
      </c>
      <c r="O180" s="124" t="s">
        <v>7774</v>
      </c>
      <c r="P180" s="124" t="s">
        <v>9003</v>
      </c>
      <c r="Q180" s="124" t="s">
        <v>341</v>
      </c>
      <c r="R180" s="125">
        <v>3</v>
      </c>
      <c r="S180" s="125">
        <v>3</v>
      </c>
      <c r="T180" s="124" t="s">
        <v>511</v>
      </c>
      <c r="U180" s="124" t="s">
        <v>396</v>
      </c>
      <c r="V180" s="124" t="s">
        <v>395</v>
      </c>
      <c r="W180" s="124" t="s">
        <v>1501</v>
      </c>
      <c r="X180" s="124" t="s">
        <v>229</v>
      </c>
    </row>
    <row r="181" spans="1:24" ht="33" customHeight="1" x14ac:dyDescent="0.25">
      <c r="A181" s="124" t="s">
        <v>9002</v>
      </c>
      <c r="B181" s="125">
        <v>30313</v>
      </c>
      <c r="C181" s="124" t="s">
        <v>381</v>
      </c>
      <c r="D181" s="124" t="s">
        <v>381</v>
      </c>
      <c r="E181" s="124" t="s">
        <v>341</v>
      </c>
      <c r="F181" s="124" t="s">
        <v>380</v>
      </c>
      <c r="G181" s="124" t="s">
        <v>379</v>
      </c>
      <c r="H181" s="124" t="s">
        <v>9001</v>
      </c>
      <c r="I181" s="124" t="s">
        <v>9000</v>
      </c>
      <c r="J181" s="124" t="s">
        <v>8999</v>
      </c>
      <c r="K181" s="124" t="s">
        <v>8998</v>
      </c>
      <c r="L181" s="124" t="s">
        <v>8997</v>
      </c>
      <c r="M181" s="124" t="s">
        <v>8996</v>
      </c>
      <c r="N181" s="124" t="s">
        <v>341</v>
      </c>
      <c r="O181" s="124" t="s">
        <v>8390</v>
      </c>
      <c r="P181" s="124" t="s">
        <v>8995</v>
      </c>
      <c r="Q181" s="124" t="s">
        <v>341</v>
      </c>
      <c r="R181" s="125">
        <v>3</v>
      </c>
      <c r="S181" s="125">
        <v>3</v>
      </c>
      <c r="T181" s="124" t="s">
        <v>511</v>
      </c>
      <c r="U181" s="124" t="s">
        <v>396</v>
      </c>
      <c r="V181" s="124" t="s">
        <v>395</v>
      </c>
      <c r="W181" s="124" t="s">
        <v>1040</v>
      </c>
      <c r="X181" s="124" t="s">
        <v>226</v>
      </c>
    </row>
    <row r="182" spans="1:24" ht="33" customHeight="1" x14ac:dyDescent="0.25">
      <c r="A182" s="124" t="s">
        <v>8994</v>
      </c>
      <c r="B182" s="125">
        <v>30314</v>
      </c>
      <c r="C182" s="124" t="s">
        <v>393</v>
      </c>
      <c r="D182" s="124" t="s">
        <v>392</v>
      </c>
      <c r="E182" s="124" t="s">
        <v>341</v>
      </c>
      <c r="F182" s="124" t="s">
        <v>391</v>
      </c>
      <c r="G182" s="124" t="s">
        <v>379</v>
      </c>
      <c r="H182" s="124" t="s">
        <v>8993</v>
      </c>
      <c r="I182" s="124" t="s">
        <v>8992</v>
      </c>
      <c r="J182" s="124" t="s">
        <v>8992</v>
      </c>
      <c r="K182" s="124" t="s">
        <v>8991</v>
      </c>
      <c r="L182" s="124" t="s">
        <v>8990</v>
      </c>
      <c r="M182" s="124" t="s">
        <v>8989</v>
      </c>
      <c r="N182" s="124" t="s">
        <v>341</v>
      </c>
      <c r="O182" s="124" t="s">
        <v>8390</v>
      </c>
      <c r="P182" s="124" t="s">
        <v>8988</v>
      </c>
      <c r="Q182" s="124" t="s">
        <v>341</v>
      </c>
      <c r="R182" s="125">
        <v>3</v>
      </c>
      <c r="S182" s="125">
        <v>3</v>
      </c>
      <c r="T182" s="124" t="s">
        <v>511</v>
      </c>
      <c r="U182" s="124" t="s">
        <v>340</v>
      </c>
      <c r="V182" s="124" t="s">
        <v>339</v>
      </c>
      <c r="W182" s="124" t="s">
        <v>4782</v>
      </c>
      <c r="X182" s="124" t="s">
        <v>229</v>
      </c>
    </row>
    <row r="183" spans="1:24" ht="33" customHeight="1" x14ac:dyDescent="0.25">
      <c r="A183" s="124" t="s">
        <v>8987</v>
      </c>
      <c r="B183" s="125">
        <v>30315</v>
      </c>
      <c r="C183" s="124" t="s">
        <v>381</v>
      </c>
      <c r="D183" s="124" t="s">
        <v>381</v>
      </c>
      <c r="E183" s="124" t="s">
        <v>341</v>
      </c>
      <c r="F183" s="124" t="s">
        <v>411</v>
      </c>
      <c r="G183" s="124" t="s">
        <v>379</v>
      </c>
      <c r="H183" s="124" t="s">
        <v>8986</v>
      </c>
      <c r="I183" s="124" t="s">
        <v>8985</v>
      </c>
      <c r="J183" s="124" t="s">
        <v>8984</v>
      </c>
      <c r="K183" s="124" t="s">
        <v>8983</v>
      </c>
      <c r="L183" s="124" t="s">
        <v>8982</v>
      </c>
      <c r="M183" s="124" t="s">
        <v>7694</v>
      </c>
      <c r="N183" s="124" t="s">
        <v>341</v>
      </c>
      <c r="O183" s="124" t="s">
        <v>8867</v>
      </c>
      <c r="P183" s="124" t="s">
        <v>8981</v>
      </c>
      <c r="Q183" s="124" t="s">
        <v>341</v>
      </c>
      <c r="R183" s="125">
        <v>3</v>
      </c>
      <c r="S183" s="125">
        <v>3</v>
      </c>
      <c r="T183" s="124" t="s">
        <v>341</v>
      </c>
      <c r="U183" s="124" t="s">
        <v>340</v>
      </c>
      <c r="V183" s="124" t="s">
        <v>339</v>
      </c>
      <c r="W183" s="124" t="s">
        <v>1818</v>
      </c>
      <c r="X183" s="124" t="s">
        <v>220</v>
      </c>
    </row>
    <row r="184" spans="1:24" ht="33" customHeight="1" x14ac:dyDescent="0.25">
      <c r="A184" s="124" t="s">
        <v>8980</v>
      </c>
      <c r="B184" s="125">
        <v>30316</v>
      </c>
      <c r="C184" s="124" t="s">
        <v>393</v>
      </c>
      <c r="D184" s="124" t="s">
        <v>392</v>
      </c>
      <c r="E184" s="124" t="s">
        <v>341</v>
      </c>
      <c r="F184" s="124" t="s">
        <v>391</v>
      </c>
      <c r="G184" s="124" t="s">
        <v>379</v>
      </c>
      <c r="H184" s="124" t="s">
        <v>8979</v>
      </c>
      <c r="I184" s="124" t="s">
        <v>8978</v>
      </c>
      <c r="J184" s="124" t="s">
        <v>8978</v>
      </c>
      <c r="K184" s="124" t="s">
        <v>8977</v>
      </c>
      <c r="L184" s="124" t="s">
        <v>8976</v>
      </c>
      <c r="M184" s="124" t="s">
        <v>8975</v>
      </c>
      <c r="N184" s="124" t="s">
        <v>341</v>
      </c>
      <c r="O184" s="124" t="s">
        <v>8867</v>
      </c>
      <c r="P184" s="124" t="s">
        <v>8974</v>
      </c>
      <c r="Q184" s="124" t="s">
        <v>341</v>
      </c>
      <c r="R184" s="125">
        <v>3</v>
      </c>
      <c r="S184" s="125">
        <v>3</v>
      </c>
      <c r="T184" s="124" t="s">
        <v>341</v>
      </c>
      <c r="U184" s="124" t="s">
        <v>340</v>
      </c>
      <c r="V184" s="124" t="s">
        <v>339</v>
      </c>
      <c r="W184" s="124" t="s">
        <v>501</v>
      </c>
      <c r="X184" s="124" t="s">
        <v>275</v>
      </c>
    </row>
    <row r="185" spans="1:24" ht="33" customHeight="1" x14ac:dyDescent="0.25">
      <c r="A185" s="124" t="s">
        <v>8973</v>
      </c>
      <c r="B185" s="125">
        <v>30317</v>
      </c>
      <c r="C185" s="124" t="s">
        <v>393</v>
      </c>
      <c r="D185" s="124" t="s">
        <v>392</v>
      </c>
      <c r="E185" s="124" t="s">
        <v>341</v>
      </c>
      <c r="F185" s="124" t="s">
        <v>391</v>
      </c>
      <c r="G185" s="124" t="s">
        <v>379</v>
      </c>
      <c r="H185" s="124" t="s">
        <v>8972</v>
      </c>
      <c r="I185" s="124" t="s">
        <v>8971</v>
      </c>
      <c r="J185" s="124" t="s">
        <v>8970</v>
      </c>
      <c r="K185" s="124" t="s">
        <v>8969</v>
      </c>
      <c r="L185" s="124" t="s">
        <v>8968</v>
      </c>
      <c r="M185" s="124" t="s">
        <v>8967</v>
      </c>
      <c r="N185" s="124" t="s">
        <v>341</v>
      </c>
      <c r="O185" s="124" t="s">
        <v>8867</v>
      </c>
      <c r="P185" s="124" t="s">
        <v>8966</v>
      </c>
      <c r="Q185" s="124" t="s">
        <v>341</v>
      </c>
      <c r="R185" s="125">
        <v>3</v>
      </c>
      <c r="S185" s="125">
        <v>3</v>
      </c>
      <c r="T185" s="124" t="s">
        <v>503</v>
      </c>
      <c r="U185" s="124" t="s">
        <v>340</v>
      </c>
      <c r="V185" s="124" t="s">
        <v>339</v>
      </c>
      <c r="W185" s="124" t="s">
        <v>2456</v>
      </c>
      <c r="X185" s="124" t="s">
        <v>220</v>
      </c>
    </row>
    <row r="186" spans="1:24" ht="33" customHeight="1" x14ac:dyDescent="0.25">
      <c r="A186" s="124" t="s">
        <v>8965</v>
      </c>
      <c r="B186" s="125">
        <v>30318</v>
      </c>
      <c r="C186" s="124" t="s">
        <v>393</v>
      </c>
      <c r="D186" s="124" t="s">
        <v>392</v>
      </c>
      <c r="E186" s="124" t="s">
        <v>341</v>
      </c>
      <c r="F186" s="124" t="s">
        <v>391</v>
      </c>
      <c r="G186" s="124" t="s">
        <v>379</v>
      </c>
      <c r="H186" s="124" t="s">
        <v>8964</v>
      </c>
      <c r="I186" s="124" t="s">
        <v>8963</v>
      </c>
      <c r="J186" s="124" t="s">
        <v>8963</v>
      </c>
      <c r="K186" s="124" t="s">
        <v>8962</v>
      </c>
      <c r="L186" s="124" t="s">
        <v>8961</v>
      </c>
      <c r="M186" s="124" t="s">
        <v>8960</v>
      </c>
      <c r="N186" s="124" t="s">
        <v>341</v>
      </c>
      <c r="O186" s="124" t="s">
        <v>8867</v>
      </c>
      <c r="P186" s="124" t="s">
        <v>8959</v>
      </c>
      <c r="Q186" s="124" t="s">
        <v>341</v>
      </c>
      <c r="R186" s="125">
        <v>3</v>
      </c>
      <c r="S186" s="125">
        <v>3</v>
      </c>
      <c r="T186" s="124" t="s">
        <v>503</v>
      </c>
      <c r="U186" s="124" t="s">
        <v>340</v>
      </c>
      <c r="V186" s="124" t="s">
        <v>339</v>
      </c>
      <c r="W186" s="124" t="s">
        <v>2456</v>
      </c>
      <c r="X186" s="124" t="s">
        <v>220</v>
      </c>
    </row>
    <row r="187" spans="1:24" ht="33" customHeight="1" x14ac:dyDescent="0.25">
      <c r="A187" s="124" t="s">
        <v>8958</v>
      </c>
      <c r="B187" s="125">
        <v>30319</v>
      </c>
      <c r="C187" s="124" t="s">
        <v>393</v>
      </c>
      <c r="D187" s="124" t="s">
        <v>392</v>
      </c>
      <c r="E187" s="124" t="s">
        <v>341</v>
      </c>
      <c r="F187" s="124" t="s">
        <v>391</v>
      </c>
      <c r="G187" s="124" t="s">
        <v>379</v>
      </c>
      <c r="H187" s="124" t="s">
        <v>8957</v>
      </c>
      <c r="I187" s="124" t="s">
        <v>8956</v>
      </c>
      <c r="J187" s="124" t="s">
        <v>8956</v>
      </c>
      <c r="K187" s="124" t="s">
        <v>8955</v>
      </c>
      <c r="L187" s="124" t="s">
        <v>8939</v>
      </c>
      <c r="M187" s="124" t="s">
        <v>8954</v>
      </c>
      <c r="N187" s="124" t="s">
        <v>341</v>
      </c>
      <c r="O187" s="124" t="s">
        <v>8390</v>
      </c>
      <c r="P187" s="124" t="s">
        <v>8953</v>
      </c>
      <c r="Q187" s="124" t="s">
        <v>341</v>
      </c>
      <c r="R187" s="125">
        <v>3</v>
      </c>
      <c r="S187" s="125">
        <v>3</v>
      </c>
      <c r="T187" s="124" t="s">
        <v>503</v>
      </c>
      <c r="U187" s="124" t="s">
        <v>340</v>
      </c>
      <c r="V187" s="124" t="s">
        <v>339</v>
      </c>
      <c r="W187" s="124" t="s">
        <v>2456</v>
      </c>
      <c r="X187" s="124" t="s">
        <v>220</v>
      </c>
    </row>
    <row r="188" spans="1:24" ht="33" customHeight="1" x14ac:dyDescent="0.25">
      <c r="A188" s="124" t="s">
        <v>8952</v>
      </c>
      <c r="B188" s="125">
        <v>30320</v>
      </c>
      <c r="C188" s="124" t="s">
        <v>393</v>
      </c>
      <c r="D188" s="124" t="s">
        <v>392</v>
      </c>
      <c r="E188" s="124" t="s">
        <v>341</v>
      </c>
      <c r="F188" s="124" t="s">
        <v>391</v>
      </c>
      <c r="G188" s="124" t="s">
        <v>379</v>
      </c>
      <c r="H188" s="124" t="s">
        <v>8951</v>
      </c>
      <c r="I188" s="124" t="s">
        <v>8950</v>
      </c>
      <c r="J188" s="124" t="s">
        <v>8949</v>
      </c>
      <c r="K188" s="124" t="s">
        <v>8948</v>
      </c>
      <c r="L188" s="124" t="s">
        <v>8947</v>
      </c>
      <c r="M188" s="124" t="s">
        <v>8946</v>
      </c>
      <c r="N188" s="124" t="s">
        <v>341</v>
      </c>
      <c r="O188" s="124" t="s">
        <v>8867</v>
      </c>
      <c r="P188" s="124" t="s">
        <v>8945</v>
      </c>
      <c r="Q188" s="124" t="s">
        <v>341</v>
      </c>
      <c r="R188" s="125">
        <v>3</v>
      </c>
      <c r="S188" s="125">
        <v>3</v>
      </c>
      <c r="T188" s="124" t="s">
        <v>503</v>
      </c>
      <c r="U188" s="124" t="s">
        <v>340</v>
      </c>
      <c r="V188" s="124" t="s">
        <v>339</v>
      </c>
      <c r="W188" s="124" t="s">
        <v>2456</v>
      </c>
      <c r="X188" s="124" t="s">
        <v>220</v>
      </c>
    </row>
    <row r="189" spans="1:24" ht="33" customHeight="1" x14ac:dyDescent="0.25">
      <c r="A189" s="124" t="s">
        <v>8944</v>
      </c>
      <c r="B189" s="125">
        <v>30321</v>
      </c>
      <c r="C189" s="124" t="s">
        <v>393</v>
      </c>
      <c r="D189" s="124" t="s">
        <v>392</v>
      </c>
      <c r="E189" s="124" t="s">
        <v>341</v>
      </c>
      <c r="F189" s="124" t="s">
        <v>391</v>
      </c>
      <c r="G189" s="124" t="s">
        <v>360</v>
      </c>
      <c r="H189" s="124" t="s">
        <v>8943</v>
      </c>
      <c r="I189" s="124" t="s">
        <v>8942</v>
      </c>
      <c r="J189" s="124" t="s">
        <v>8941</v>
      </c>
      <c r="K189" s="124" t="s">
        <v>8940</v>
      </c>
      <c r="L189" s="124" t="s">
        <v>8939</v>
      </c>
      <c r="M189" s="124" t="s">
        <v>7669</v>
      </c>
      <c r="N189" s="124" t="s">
        <v>341</v>
      </c>
      <c r="O189" s="124" t="s">
        <v>8867</v>
      </c>
      <c r="P189" s="124" t="s">
        <v>8938</v>
      </c>
      <c r="Q189" s="124" t="s">
        <v>341</v>
      </c>
      <c r="R189" s="125">
        <v>3</v>
      </c>
      <c r="S189" s="125">
        <v>3</v>
      </c>
      <c r="T189" s="124" t="s">
        <v>503</v>
      </c>
      <c r="U189" s="124" t="s">
        <v>340</v>
      </c>
      <c r="V189" s="124" t="s">
        <v>339</v>
      </c>
      <c r="W189" s="124" t="s">
        <v>2456</v>
      </c>
      <c r="X189" s="124" t="s">
        <v>220</v>
      </c>
    </row>
    <row r="190" spans="1:24" ht="33" customHeight="1" x14ac:dyDescent="0.25">
      <c r="A190" s="124" t="s">
        <v>8937</v>
      </c>
      <c r="B190" s="125">
        <v>30322</v>
      </c>
      <c r="C190" s="124" t="s">
        <v>393</v>
      </c>
      <c r="D190" s="124" t="s">
        <v>392</v>
      </c>
      <c r="E190" s="124" t="s">
        <v>341</v>
      </c>
      <c r="F190" s="124" t="s">
        <v>391</v>
      </c>
      <c r="G190" s="124" t="s">
        <v>379</v>
      </c>
      <c r="H190" s="124" t="s">
        <v>8936</v>
      </c>
      <c r="I190" s="124" t="s">
        <v>8935</v>
      </c>
      <c r="J190" s="124" t="s">
        <v>8934</v>
      </c>
      <c r="K190" s="124" t="s">
        <v>8933</v>
      </c>
      <c r="L190" s="124" t="s">
        <v>8932</v>
      </c>
      <c r="M190" s="124" t="s">
        <v>8931</v>
      </c>
      <c r="N190" s="124" t="s">
        <v>341</v>
      </c>
      <c r="O190" s="124" t="s">
        <v>8867</v>
      </c>
      <c r="P190" s="124" t="s">
        <v>8930</v>
      </c>
      <c r="Q190" s="124" t="s">
        <v>341</v>
      </c>
      <c r="R190" s="125">
        <v>3</v>
      </c>
      <c r="S190" s="125">
        <v>3</v>
      </c>
      <c r="T190" s="124" t="s">
        <v>503</v>
      </c>
      <c r="U190" s="124" t="s">
        <v>340</v>
      </c>
      <c r="V190" s="124" t="s">
        <v>339</v>
      </c>
      <c r="W190" s="124" t="s">
        <v>2456</v>
      </c>
      <c r="X190" s="124" t="s">
        <v>220</v>
      </c>
    </row>
    <row r="191" spans="1:24" ht="33" customHeight="1" x14ac:dyDescent="0.25">
      <c r="A191" s="124" t="s">
        <v>8929</v>
      </c>
      <c r="B191" s="125">
        <v>30323</v>
      </c>
      <c r="C191" s="124" t="s">
        <v>393</v>
      </c>
      <c r="D191" s="124" t="s">
        <v>392</v>
      </c>
      <c r="E191" s="124" t="s">
        <v>341</v>
      </c>
      <c r="F191" s="124" t="s">
        <v>391</v>
      </c>
      <c r="G191" s="124" t="s">
        <v>379</v>
      </c>
      <c r="H191" s="124" t="s">
        <v>8928</v>
      </c>
      <c r="I191" s="124" t="s">
        <v>8927</v>
      </c>
      <c r="J191" s="124" t="s">
        <v>8927</v>
      </c>
      <c r="K191" s="124" t="s">
        <v>8926</v>
      </c>
      <c r="L191" s="124" t="s">
        <v>8925</v>
      </c>
      <c r="M191" s="124" t="s">
        <v>8924</v>
      </c>
      <c r="N191" s="124" t="s">
        <v>341</v>
      </c>
      <c r="O191" s="124" t="s">
        <v>8867</v>
      </c>
      <c r="P191" s="124" t="s">
        <v>8923</v>
      </c>
      <c r="Q191" s="124" t="s">
        <v>341</v>
      </c>
      <c r="R191" s="125">
        <v>3</v>
      </c>
      <c r="S191" s="125">
        <v>3</v>
      </c>
      <c r="T191" s="124" t="s">
        <v>503</v>
      </c>
      <c r="U191" s="124" t="s">
        <v>340</v>
      </c>
      <c r="V191" s="124" t="s">
        <v>339</v>
      </c>
      <c r="W191" s="124" t="s">
        <v>2456</v>
      </c>
      <c r="X191" s="124" t="s">
        <v>220</v>
      </c>
    </row>
    <row r="192" spans="1:24" ht="33" customHeight="1" x14ac:dyDescent="0.25">
      <c r="A192" s="124" t="s">
        <v>8922</v>
      </c>
      <c r="B192" s="125">
        <v>30324</v>
      </c>
      <c r="C192" s="124" t="s">
        <v>393</v>
      </c>
      <c r="D192" s="124" t="s">
        <v>392</v>
      </c>
      <c r="E192" s="124" t="s">
        <v>341</v>
      </c>
      <c r="F192" s="124" t="s">
        <v>391</v>
      </c>
      <c r="G192" s="124" t="s">
        <v>390</v>
      </c>
      <c r="H192" s="124" t="s">
        <v>8921</v>
      </c>
      <c r="I192" s="124" t="s">
        <v>8920</v>
      </c>
      <c r="J192" s="124" t="s">
        <v>8919</v>
      </c>
      <c r="K192" s="124" t="s">
        <v>8918</v>
      </c>
      <c r="L192" s="124" t="s">
        <v>8917</v>
      </c>
      <c r="M192" s="124" t="s">
        <v>8317</v>
      </c>
      <c r="N192" s="124" t="s">
        <v>341</v>
      </c>
      <c r="O192" s="124" t="s">
        <v>8867</v>
      </c>
      <c r="P192" s="124" t="s">
        <v>8916</v>
      </c>
      <c r="Q192" s="124" t="s">
        <v>341</v>
      </c>
      <c r="R192" s="125">
        <v>3</v>
      </c>
      <c r="S192" s="125">
        <v>3</v>
      </c>
      <c r="T192" s="124" t="s">
        <v>341</v>
      </c>
      <c r="U192" s="124" t="s">
        <v>340</v>
      </c>
      <c r="V192" s="124" t="s">
        <v>339</v>
      </c>
      <c r="W192" s="124" t="s">
        <v>4361</v>
      </c>
      <c r="X192" s="124" t="s">
        <v>273</v>
      </c>
    </row>
    <row r="193" spans="1:24" ht="33" customHeight="1" x14ac:dyDescent="0.25">
      <c r="A193" s="124" t="s">
        <v>8915</v>
      </c>
      <c r="B193" s="125">
        <v>30325</v>
      </c>
      <c r="C193" s="124" t="s">
        <v>393</v>
      </c>
      <c r="D193" s="124" t="s">
        <v>392</v>
      </c>
      <c r="E193" s="124" t="s">
        <v>341</v>
      </c>
      <c r="F193" s="124" t="s">
        <v>391</v>
      </c>
      <c r="G193" s="124" t="s">
        <v>379</v>
      </c>
      <c r="H193" s="124" t="s">
        <v>8914</v>
      </c>
      <c r="I193" s="124" t="s">
        <v>8913</v>
      </c>
      <c r="J193" s="124" t="s">
        <v>8912</v>
      </c>
      <c r="K193" s="124" t="s">
        <v>8911</v>
      </c>
      <c r="L193" s="124" t="s">
        <v>8910</v>
      </c>
      <c r="M193" s="124" t="s">
        <v>8909</v>
      </c>
      <c r="N193" s="124" t="s">
        <v>341</v>
      </c>
      <c r="O193" s="124" t="s">
        <v>8867</v>
      </c>
      <c r="P193" s="124" t="s">
        <v>8908</v>
      </c>
      <c r="Q193" s="124" t="s">
        <v>341</v>
      </c>
      <c r="R193" s="125">
        <v>3</v>
      </c>
      <c r="S193" s="125">
        <v>3</v>
      </c>
      <c r="T193" s="124" t="s">
        <v>503</v>
      </c>
      <c r="U193" s="124" t="s">
        <v>340</v>
      </c>
      <c r="V193" s="124" t="s">
        <v>339</v>
      </c>
      <c r="W193" s="124" t="s">
        <v>4361</v>
      </c>
      <c r="X193" s="124" t="s">
        <v>273</v>
      </c>
    </row>
    <row r="194" spans="1:24" ht="33" customHeight="1" x14ac:dyDescent="0.25">
      <c r="A194" s="124" t="s">
        <v>8907</v>
      </c>
      <c r="B194" s="125">
        <v>30326</v>
      </c>
      <c r="C194" s="124" t="s">
        <v>393</v>
      </c>
      <c r="D194" s="124" t="s">
        <v>392</v>
      </c>
      <c r="E194" s="124" t="s">
        <v>341</v>
      </c>
      <c r="F194" s="124" t="s">
        <v>391</v>
      </c>
      <c r="G194" s="124" t="s">
        <v>343</v>
      </c>
      <c r="H194" s="124" t="s">
        <v>8906</v>
      </c>
      <c r="I194" s="124" t="s">
        <v>8905</v>
      </c>
      <c r="J194" s="124" t="s">
        <v>8905</v>
      </c>
      <c r="K194" s="124" t="s">
        <v>8904</v>
      </c>
      <c r="L194" s="124" t="s">
        <v>1813</v>
      </c>
      <c r="M194" s="124" t="s">
        <v>343</v>
      </c>
      <c r="N194" s="124" t="s">
        <v>341</v>
      </c>
      <c r="O194" s="124" t="s">
        <v>8867</v>
      </c>
      <c r="P194" s="124" t="s">
        <v>8903</v>
      </c>
      <c r="Q194" s="124" t="s">
        <v>341</v>
      </c>
      <c r="R194" s="125">
        <v>3</v>
      </c>
      <c r="S194" s="125">
        <v>3</v>
      </c>
      <c r="T194" s="124" t="s">
        <v>341</v>
      </c>
      <c r="U194" s="124" t="s">
        <v>340</v>
      </c>
      <c r="V194" s="124" t="s">
        <v>339</v>
      </c>
      <c r="W194" s="124" t="s">
        <v>5310</v>
      </c>
      <c r="X194" s="124" t="s">
        <v>219</v>
      </c>
    </row>
    <row r="195" spans="1:24" ht="33" customHeight="1" x14ac:dyDescent="0.25">
      <c r="A195" s="124" t="s">
        <v>8902</v>
      </c>
      <c r="B195" s="125">
        <v>30327</v>
      </c>
      <c r="C195" s="124" t="s">
        <v>393</v>
      </c>
      <c r="D195" s="124" t="s">
        <v>392</v>
      </c>
      <c r="E195" s="124" t="s">
        <v>341</v>
      </c>
      <c r="F195" s="124" t="s">
        <v>391</v>
      </c>
      <c r="G195" s="124" t="s">
        <v>379</v>
      </c>
      <c r="H195" s="124" t="s">
        <v>8901</v>
      </c>
      <c r="I195" s="124" t="s">
        <v>8900</v>
      </c>
      <c r="J195" s="124" t="s">
        <v>8899</v>
      </c>
      <c r="K195" s="124" t="s">
        <v>8898</v>
      </c>
      <c r="L195" s="124" t="s">
        <v>8897</v>
      </c>
      <c r="M195" s="124" t="s">
        <v>8896</v>
      </c>
      <c r="N195" s="124" t="s">
        <v>341</v>
      </c>
      <c r="O195" s="124" t="s">
        <v>8867</v>
      </c>
      <c r="P195" s="124" t="s">
        <v>8895</v>
      </c>
      <c r="Q195" s="124" t="s">
        <v>341</v>
      </c>
      <c r="R195" s="125">
        <v>3</v>
      </c>
      <c r="S195" s="125">
        <v>3</v>
      </c>
      <c r="T195" s="124" t="s">
        <v>630</v>
      </c>
      <c r="U195" s="124" t="s">
        <v>340</v>
      </c>
      <c r="V195" s="124" t="s">
        <v>339</v>
      </c>
      <c r="W195" s="124" t="s">
        <v>5310</v>
      </c>
      <c r="X195" s="124" t="s">
        <v>219</v>
      </c>
    </row>
    <row r="196" spans="1:24" ht="33" customHeight="1" x14ac:dyDescent="0.25">
      <c r="A196" s="124" t="s">
        <v>8894</v>
      </c>
      <c r="B196" s="125">
        <v>30328</v>
      </c>
      <c r="C196" s="124" t="s">
        <v>393</v>
      </c>
      <c r="D196" s="124" t="s">
        <v>392</v>
      </c>
      <c r="E196" s="124" t="s">
        <v>341</v>
      </c>
      <c r="F196" s="124" t="s">
        <v>391</v>
      </c>
      <c r="G196" s="124" t="s">
        <v>379</v>
      </c>
      <c r="H196" s="124" t="s">
        <v>8893</v>
      </c>
      <c r="I196" s="124" t="s">
        <v>8892</v>
      </c>
      <c r="J196" s="124" t="s">
        <v>8892</v>
      </c>
      <c r="K196" s="124" t="s">
        <v>8891</v>
      </c>
      <c r="L196" s="124" t="s">
        <v>8890</v>
      </c>
      <c r="M196" s="124" t="s">
        <v>8889</v>
      </c>
      <c r="N196" s="124" t="s">
        <v>341</v>
      </c>
      <c r="O196" s="124" t="s">
        <v>8867</v>
      </c>
      <c r="P196" s="124" t="s">
        <v>8888</v>
      </c>
      <c r="Q196" s="124" t="s">
        <v>341</v>
      </c>
      <c r="R196" s="125">
        <v>3</v>
      </c>
      <c r="S196" s="125">
        <v>3</v>
      </c>
      <c r="T196" s="124" t="s">
        <v>503</v>
      </c>
      <c r="U196" s="124" t="s">
        <v>340</v>
      </c>
      <c r="V196" s="124" t="s">
        <v>339</v>
      </c>
      <c r="W196" s="124" t="s">
        <v>1823</v>
      </c>
      <c r="X196" s="124" t="s">
        <v>220</v>
      </c>
    </row>
    <row r="197" spans="1:24" ht="33" customHeight="1" x14ac:dyDescent="0.25">
      <c r="A197" s="124" t="s">
        <v>8887</v>
      </c>
      <c r="B197" s="125">
        <v>30329</v>
      </c>
      <c r="C197" s="124" t="s">
        <v>393</v>
      </c>
      <c r="D197" s="124" t="s">
        <v>381</v>
      </c>
      <c r="E197" s="124" t="s">
        <v>402</v>
      </c>
      <c r="F197" s="124" t="s">
        <v>391</v>
      </c>
      <c r="G197" s="124" t="s">
        <v>343</v>
      </c>
      <c r="H197" s="124" t="s">
        <v>8886</v>
      </c>
      <c r="I197" s="124" t="s">
        <v>8885</v>
      </c>
      <c r="J197" s="124" t="s">
        <v>8885</v>
      </c>
      <c r="K197" s="124" t="s">
        <v>8884</v>
      </c>
      <c r="L197" s="124" t="s">
        <v>8883</v>
      </c>
      <c r="M197" s="124" t="s">
        <v>343</v>
      </c>
      <c r="N197" s="124" t="s">
        <v>341</v>
      </c>
      <c r="O197" s="124" t="s">
        <v>8867</v>
      </c>
      <c r="P197" s="124" t="s">
        <v>8882</v>
      </c>
      <c r="Q197" s="124" t="s">
        <v>341</v>
      </c>
      <c r="R197" s="125">
        <v>3</v>
      </c>
      <c r="S197" s="125">
        <v>3</v>
      </c>
      <c r="T197" s="124" t="s">
        <v>341</v>
      </c>
      <c r="U197" s="124" t="s">
        <v>340</v>
      </c>
      <c r="V197" s="124" t="s">
        <v>339</v>
      </c>
      <c r="W197" s="124" t="s">
        <v>2456</v>
      </c>
      <c r="X197" s="124" t="s">
        <v>220</v>
      </c>
    </row>
    <row r="198" spans="1:24" ht="33" customHeight="1" x14ac:dyDescent="0.25">
      <c r="A198" s="124" t="s">
        <v>8881</v>
      </c>
      <c r="B198" s="125">
        <v>30330</v>
      </c>
      <c r="C198" s="124" t="s">
        <v>393</v>
      </c>
      <c r="D198" s="124" t="s">
        <v>392</v>
      </c>
      <c r="E198" s="124" t="s">
        <v>341</v>
      </c>
      <c r="F198" s="124" t="s">
        <v>391</v>
      </c>
      <c r="G198" s="124" t="s">
        <v>379</v>
      </c>
      <c r="H198" s="124" t="s">
        <v>8880</v>
      </c>
      <c r="I198" s="124" t="s">
        <v>8879</v>
      </c>
      <c r="J198" s="124" t="s">
        <v>8879</v>
      </c>
      <c r="K198" s="124" t="s">
        <v>8878</v>
      </c>
      <c r="L198" s="124" t="s">
        <v>8877</v>
      </c>
      <c r="M198" s="124" t="s">
        <v>8876</v>
      </c>
      <c r="N198" s="124" t="s">
        <v>8839</v>
      </c>
      <c r="O198" s="124" t="s">
        <v>8867</v>
      </c>
      <c r="P198" s="124" t="s">
        <v>8875</v>
      </c>
      <c r="Q198" s="124" t="s">
        <v>341</v>
      </c>
      <c r="R198" s="125">
        <v>3</v>
      </c>
      <c r="S198" s="125">
        <v>3</v>
      </c>
      <c r="T198" s="124" t="s">
        <v>503</v>
      </c>
      <c r="U198" s="124" t="s">
        <v>340</v>
      </c>
      <c r="V198" s="124" t="s">
        <v>339</v>
      </c>
      <c r="W198" s="124" t="s">
        <v>4361</v>
      </c>
      <c r="X198" s="124" t="s">
        <v>273</v>
      </c>
    </row>
    <row r="199" spans="1:24" ht="33" customHeight="1" x14ac:dyDescent="0.25">
      <c r="A199" s="124" t="s">
        <v>8874</v>
      </c>
      <c r="B199" s="125">
        <v>30331</v>
      </c>
      <c r="C199" s="124" t="s">
        <v>393</v>
      </c>
      <c r="D199" s="124" t="s">
        <v>392</v>
      </c>
      <c r="E199" s="124" t="s">
        <v>341</v>
      </c>
      <c r="F199" s="124" t="s">
        <v>391</v>
      </c>
      <c r="G199" s="124" t="s">
        <v>379</v>
      </c>
      <c r="H199" s="124" t="s">
        <v>8873</v>
      </c>
      <c r="I199" s="124" t="s">
        <v>8872</v>
      </c>
      <c r="J199" s="124" t="s">
        <v>8871</v>
      </c>
      <c r="K199" s="124" t="s">
        <v>8870</v>
      </c>
      <c r="L199" s="124" t="s">
        <v>8869</v>
      </c>
      <c r="M199" s="124" t="s">
        <v>8868</v>
      </c>
      <c r="N199" s="124" t="s">
        <v>341</v>
      </c>
      <c r="O199" s="124" t="s">
        <v>8867</v>
      </c>
      <c r="P199" s="124" t="s">
        <v>8866</v>
      </c>
      <c r="Q199" s="124" t="s">
        <v>341</v>
      </c>
      <c r="R199" s="125">
        <v>3</v>
      </c>
      <c r="S199" s="125">
        <v>3</v>
      </c>
      <c r="T199" s="124" t="s">
        <v>341</v>
      </c>
      <c r="U199" s="124" t="s">
        <v>340</v>
      </c>
      <c r="V199" s="124" t="s">
        <v>339</v>
      </c>
      <c r="W199" s="124" t="s">
        <v>4106</v>
      </c>
      <c r="X199" s="124" t="s">
        <v>219</v>
      </c>
    </row>
    <row r="200" spans="1:24" ht="33" customHeight="1" x14ac:dyDescent="0.25">
      <c r="A200" s="124" t="s">
        <v>8865</v>
      </c>
      <c r="B200" s="125">
        <v>30332</v>
      </c>
      <c r="C200" s="124" t="s">
        <v>393</v>
      </c>
      <c r="D200" s="124" t="s">
        <v>392</v>
      </c>
      <c r="E200" s="124" t="s">
        <v>341</v>
      </c>
      <c r="F200" s="124" t="s">
        <v>391</v>
      </c>
      <c r="G200" s="124" t="s">
        <v>360</v>
      </c>
      <c r="H200" s="124" t="s">
        <v>8864</v>
      </c>
      <c r="I200" s="124" t="s">
        <v>8863</v>
      </c>
      <c r="J200" s="124" t="s">
        <v>8863</v>
      </c>
      <c r="K200" s="124" t="s">
        <v>8862</v>
      </c>
      <c r="L200" s="124" t="s">
        <v>8861</v>
      </c>
      <c r="M200" s="124" t="s">
        <v>7669</v>
      </c>
      <c r="N200" s="124" t="s">
        <v>341</v>
      </c>
      <c r="O200" s="124" t="s">
        <v>8390</v>
      </c>
      <c r="P200" s="124" t="s">
        <v>8860</v>
      </c>
      <c r="Q200" s="124" t="s">
        <v>341</v>
      </c>
      <c r="R200" s="125">
        <v>3</v>
      </c>
      <c r="S200" s="125">
        <v>3</v>
      </c>
      <c r="T200" s="124" t="s">
        <v>511</v>
      </c>
      <c r="U200" s="124" t="s">
        <v>340</v>
      </c>
      <c r="V200" s="124" t="s">
        <v>339</v>
      </c>
      <c r="W200" s="124" t="s">
        <v>4782</v>
      </c>
      <c r="X200" s="124" t="s">
        <v>229</v>
      </c>
    </row>
    <row r="201" spans="1:24" ht="33" customHeight="1" x14ac:dyDescent="0.25">
      <c r="A201" s="124" t="s">
        <v>8859</v>
      </c>
      <c r="B201" s="125">
        <v>30333</v>
      </c>
      <c r="C201" s="124" t="s">
        <v>393</v>
      </c>
      <c r="D201" s="124" t="s">
        <v>392</v>
      </c>
      <c r="E201" s="124" t="s">
        <v>341</v>
      </c>
      <c r="F201" s="124" t="s">
        <v>391</v>
      </c>
      <c r="G201" s="124" t="s">
        <v>390</v>
      </c>
      <c r="H201" s="124" t="s">
        <v>8858</v>
      </c>
      <c r="I201" s="124" t="s">
        <v>8857</v>
      </c>
      <c r="J201" s="124" t="s">
        <v>8856</v>
      </c>
      <c r="K201" s="124" t="s">
        <v>8855</v>
      </c>
      <c r="L201" s="124" t="s">
        <v>8854</v>
      </c>
      <c r="M201" s="124" t="s">
        <v>8853</v>
      </c>
      <c r="N201" s="124" t="s">
        <v>8852</v>
      </c>
      <c r="O201" s="124" t="s">
        <v>8390</v>
      </c>
      <c r="P201" s="124" t="s">
        <v>341</v>
      </c>
      <c r="Q201" s="124" t="s">
        <v>341</v>
      </c>
      <c r="R201" s="125">
        <v>3</v>
      </c>
      <c r="S201" s="125">
        <v>3</v>
      </c>
      <c r="T201" s="124" t="s">
        <v>8597</v>
      </c>
      <c r="U201" s="124" t="s">
        <v>340</v>
      </c>
      <c r="V201" s="124" t="s">
        <v>339</v>
      </c>
      <c r="W201" s="124" t="s">
        <v>7727</v>
      </c>
      <c r="X201" s="124" t="s">
        <v>35</v>
      </c>
    </row>
    <row r="202" spans="1:24" ht="33" customHeight="1" x14ac:dyDescent="0.25">
      <c r="A202" s="124" t="s">
        <v>8851</v>
      </c>
      <c r="B202" s="125">
        <v>30334</v>
      </c>
      <c r="C202" s="124" t="s">
        <v>381</v>
      </c>
      <c r="D202" s="124" t="s">
        <v>381</v>
      </c>
      <c r="E202" s="124" t="s">
        <v>341</v>
      </c>
      <c r="F202" s="124" t="s">
        <v>380</v>
      </c>
      <c r="G202" s="124" t="s">
        <v>379</v>
      </c>
      <c r="H202" s="124" t="s">
        <v>8850</v>
      </c>
      <c r="I202" s="124" t="s">
        <v>8849</v>
      </c>
      <c r="J202" s="124" t="s">
        <v>8849</v>
      </c>
      <c r="K202" s="124" t="s">
        <v>8848</v>
      </c>
      <c r="L202" s="124" t="s">
        <v>8847</v>
      </c>
      <c r="M202" s="124" t="s">
        <v>8221</v>
      </c>
      <c r="N202" s="124" t="s">
        <v>341</v>
      </c>
      <c r="O202" s="124" t="s">
        <v>8785</v>
      </c>
      <c r="P202" s="124" t="s">
        <v>8846</v>
      </c>
      <c r="Q202" s="124" t="s">
        <v>341</v>
      </c>
      <c r="R202" s="125">
        <v>3</v>
      </c>
      <c r="S202" s="125">
        <v>3</v>
      </c>
      <c r="T202" s="124" t="s">
        <v>341</v>
      </c>
      <c r="U202" s="124" t="s">
        <v>510</v>
      </c>
      <c r="V202" s="124" t="s">
        <v>787</v>
      </c>
      <c r="W202" s="124" t="s">
        <v>2930</v>
      </c>
      <c r="X202" s="124" t="s">
        <v>35</v>
      </c>
    </row>
    <row r="203" spans="1:24" ht="33" customHeight="1" x14ac:dyDescent="0.25">
      <c r="A203" s="124" t="s">
        <v>8845</v>
      </c>
      <c r="B203" s="125">
        <v>30335</v>
      </c>
      <c r="C203" s="124" t="s">
        <v>393</v>
      </c>
      <c r="D203" s="124" t="s">
        <v>392</v>
      </c>
      <c r="E203" s="124" t="s">
        <v>341</v>
      </c>
      <c r="F203" s="124" t="s">
        <v>391</v>
      </c>
      <c r="G203" s="124" t="s">
        <v>379</v>
      </c>
      <c r="H203" s="124" t="s">
        <v>8844</v>
      </c>
      <c r="I203" s="124" t="s">
        <v>8843</v>
      </c>
      <c r="J203" s="124" t="s">
        <v>8843</v>
      </c>
      <c r="K203" s="124" t="s">
        <v>8842</v>
      </c>
      <c r="L203" s="124" t="s">
        <v>8841</v>
      </c>
      <c r="M203" s="124" t="s">
        <v>8840</v>
      </c>
      <c r="N203" s="124" t="s">
        <v>8839</v>
      </c>
      <c r="O203" s="124" t="s">
        <v>8825</v>
      </c>
      <c r="P203" s="124" t="s">
        <v>8838</v>
      </c>
      <c r="Q203" s="124" t="s">
        <v>341</v>
      </c>
      <c r="R203" s="125">
        <v>3</v>
      </c>
      <c r="S203" s="125">
        <v>3</v>
      </c>
      <c r="T203" s="124" t="s">
        <v>503</v>
      </c>
      <c r="U203" s="124" t="s">
        <v>510</v>
      </c>
      <c r="V203" s="124" t="s">
        <v>787</v>
      </c>
      <c r="W203" s="124" t="s">
        <v>501</v>
      </c>
      <c r="X203" s="124" t="s">
        <v>275</v>
      </c>
    </row>
    <row r="204" spans="1:24" ht="33" customHeight="1" x14ac:dyDescent="0.25">
      <c r="A204" s="124" t="s">
        <v>8837</v>
      </c>
      <c r="B204" s="125">
        <v>30336</v>
      </c>
      <c r="C204" s="124" t="s">
        <v>393</v>
      </c>
      <c r="D204" s="124" t="s">
        <v>392</v>
      </c>
      <c r="E204" s="124" t="s">
        <v>341</v>
      </c>
      <c r="F204" s="124" t="s">
        <v>391</v>
      </c>
      <c r="G204" s="124" t="s">
        <v>379</v>
      </c>
      <c r="H204" s="124" t="s">
        <v>8263</v>
      </c>
      <c r="I204" s="124" t="s">
        <v>8836</v>
      </c>
      <c r="J204" s="124" t="s">
        <v>8836</v>
      </c>
      <c r="K204" s="124" t="s">
        <v>8835</v>
      </c>
      <c r="L204" s="124" t="s">
        <v>8834</v>
      </c>
      <c r="M204" s="124" t="s">
        <v>8833</v>
      </c>
      <c r="N204" s="124" t="s">
        <v>341</v>
      </c>
      <c r="O204" s="124" t="s">
        <v>8825</v>
      </c>
      <c r="P204" s="124" t="s">
        <v>8832</v>
      </c>
      <c r="Q204" s="124" t="s">
        <v>341</v>
      </c>
      <c r="R204" s="125">
        <v>3</v>
      </c>
      <c r="S204" s="125">
        <v>3</v>
      </c>
      <c r="T204" s="124" t="s">
        <v>341</v>
      </c>
      <c r="U204" s="124" t="s">
        <v>510</v>
      </c>
      <c r="V204" s="124" t="s">
        <v>787</v>
      </c>
      <c r="W204" s="124" t="s">
        <v>501</v>
      </c>
      <c r="X204" s="124" t="s">
        <v>275</v>
      </c>
    </row>
    <row r="205" spans="1:24" ht="33" customHeight="1" x14ac:dyDescent="0.25">
      <c r="A205" s="124" t="s">
        <v>8831</v>
      </c>
      <c r="B205" s="125">
        <v>30337</v>
      </c>
      <c r="C205" s="124" t="s">
        <v>393</v>
      </c>
      <c r="D205" s="124" t="s">
        <v>392</v>
      </c>
      <c r="E205" s="124" t="s">
        <v>341</v>
      </c>
      <c r="F205" s="124" t="s">
        <v>391</v>
      </c>
      <c r="G205" s="124" t="s">
        <v>379</v>
      </c>
      <c r="H205" s="124" t="s">
        <v>8830</v>
      </c>
      <c r="I205" s="124" t="s">
        <v>8829</v>
      </c>
      <c r="J205" s="124" t="s">
        <v>8828</v>
      </c>
      <c r="K205" s="124" t="s">
        <v>8827</v>
      </c>
      <c r="L205" s="124" t="s">
        <v>8324</v>
      </c>
      <c r="M205" s="124" t="s">
        <v>7669</v>
      </c>
      <c r="N205" s="124" t="s">
        <v>8826</v>
      </c>
      <c r="O205" s="124" t="s">
        <v>8825</v>
      </c>
      <c r="P205" s="124" t="s">
        <v>8824</v>
      </c>
      <c r="Q205" s="124" t="s">
        <v>341</v>
      </c>
      <c r="R205" s="125">
        <v>3</v>
      </c>
      <c r="S205" s="125">
        <v>3</v>
      </c>
      <c r="T205" s="124" t="s">
        <v>503</v>
      </c>
      <c r="U205" s="124" t="s">
        <v>510</v>
      </c>
      <c r="V205" s="124" t="s">
        <v>787</v>
      </c>
      <c r="W205" s="124" t="s">
        <v>501</v>
      </c>
      <c r="X205" s="124" t="s">
        <v>275</v>
      </c>
    </row>
    <row r="206" spans="1:24" ht="33" customHeight="1" x14ac:dyDescent="0.25">
      <c r="A206" s="124" t="s">
        <v>8823</v>
      </c>
      <c r="B206" s="125">
        <v>30338</v>
      </c>
      <c r="C206" s="124" t="s">
        <v>393</v>
      </c>
      <c r="D206" s="124" t="s">
        <v>381</v>
      </c>
      <c r="E206" s="124" t="s">
        <v>2164</v>
      </c>
      <c r="F206" s="124" t="s">
        <v>391</v>
      </c>
      <c r="G206" s="124" t="s">
        <v>379</v>
      </c>
      <c r="H206" s="124" t="s">
        <v>8822</v>
      </c>
      <c r="I206" s="124" t="s">
        <v>8821</v>
      </c>
      <c r="J206" s="124" t="s">
        <v>8821</v>
      </c>
      <c r="K206" s="124" t="s">
        <v>8820</v>
      </c>
      <c r="L206" s="124" t="s">
        <v>8819</v>
      </c>
      <c r="M206" s="124" t="s">
        <v>8818</v>
      </c>
      <c r="N206" s="124" t="s">
        <v>8817</v>
      </c>
      <c r="O206" s="124" t="s">
        <v>7774</v>
      </c>
      <c r="P206" s="124" t="s">
        <v>8816</v>
      </c>
      <c r="Q206" s="124" t="s">
        <v>341</v>
      </c>
      <c r="R206" s="125">
        <v>3</v>
      </c>
      <c r="S206" s="125">
        <v>3</v>
      </c>
      <c r="T206" s="124" t="s">
        <v>503</v>
      </c>
      <c r="U206" s="124" t="s">
        <v>371</v>
      </c>
      <c r="V206" s="124" t="s">
        <v>1005</v>
      </c>
      <c r="W206" s="124" t="s">
        <v>7772</v>
      </c>
      <c r="X206" s="124" t="s">
        <v>217</v>
      </c>
    </row>
    <row r="207" spans="1:24" ht="33" customHeight="1" x14ac:dyDescent="0.25">
      <c r="A207" s="124" t="s">
        <v>8815</v>
      </c>
      <c r="B207" s="125">
        <v>30339</v>
      </c>
      <c r="C207" s="124" t="s">
        <v>381</v>
      </c>
      <c r="D207" s="124" t="s">
        <v>381</v>
      </c>
      <c r="E207" s="124" t="s">
        <v>341</v>
      </c>
      <c r="F207" s="124" t="s">
        <v>380</v>
      </c>
      <c r="G207" s="124" t="s">
        <v>343</v>
      </c>
      <c r="H207" s="124" t="s">
        <v>8814</v>
      </c>
      <c r="I207" s="124" t="s">
        <v>8813</v>
      </c>
      <c r="J207" s="124" t="s">
        <v>8812</v>
      </c>
      <c r="K207" s="124" t="s">
        <v>8811</v>
      </c>
      <c r="L207" s="124" t="s">
        <v>8241</v>
      </c>
      <c r="M207" s="124" t="s">
        <v>343</v>
      </c>
      <c r="N207" s="124" t="s">
        <v>341</v>
      </c>
      <c r="O207" s="124" t="s">
        <v>7774</v>
      </c>
      <c r="P207" s="124" t="s">
        <v>8810</v>
      </c>
      <c r="Q207" s="124" t="s">
        <v>341</v>
      </c>
      <c r="R207" s="125">
        <v>3</v>
      </c>
      <c r="S207" s="125">
        <v>3</v>
      </c>
      <c r="T207" s="124" t="s">
        <v>511</v>
      </c>
      <c r="U207" s="124" t="s">
        <v>371</v>
      </c>
      <c r="V207" s="124" t="s">
        <v>440</v>
      </c>
      <c r="W207" s="124" t="s">
        <v>7772</v>
      </c>
      <c r="X207" s="124" t="s">
        <v>217</v>
      </c>
    </row>
    <row r="208" spans="1:24" ht="33" customHeight="1" x14ac:dyDescent="0.25">
      <c r="A208" s="124" t="s">
        <v>8809</v>
      </c>
      <c r="B208" s="125">
        <v>30340</v>
      </c>
      <c r="C208" s="124" t="s">
        <v>381</v>
      </c>
      <c r="D208" s="124" t="s">
        <v>381</v>
      </c>
      <c r="E208" s="124" t="s">
        <v>341</v>
      </c>
      <c r="F208" s="124" t="s">
        <v>380</v>
      </c>
      <c r="G208" s="124" t="s">
        <v>379</v>
      </c>
      <c r="H208" s="124" t="s">
        <v>8808</v>
      </c>
      <c r="I208" s="124" t="s">
        <v>8807</v>
      </c>
      <c r="J208" s="124" t="s">
        <v>8807</v>
      </c>
      <c r="K208" s="124" t="s">
        <v>8806</v>
      </c>
      <c r="L208" s="124" t="s">
        <v>2239</v>
      </c>
      <c r="M208" s="124" t="s">
        <v>8221</v>
      </c>
      <c r="N208" s="124" t="s">
        <v>8805</v>
      </c>
      <c r="O208" s="124" t="s">
        <v>7774</v>
      </c>
      <c r="P208" s="124" t="s">
        <v>8804</v>
      </c>
      <c r="Q208" s="124" t="s">
        <v>341</v>
      </c>
      <c r="R208" s="125">
        <v>3</v>
      </c>
      <c r="S208" s="125">
        <v>3</v>
      </c>
      <c r="T208" s="124" t="s">
        <v>341</v>
      </c>
      <c r="U208" s="124" t="s">
        <v>371</v>
      </c>
      <c r="V208" s="124" t="s">
        <v>1005</v>
      </c>
      <c r="W208" s="124" t="s">
        <v>7772</v>
      </c>
      <c r="X208" s="124" t="s">
        <v>217</v>
      </c>
    </row>
    <row r="209" spans="1:24" ht="33" customHeight="1" x14ac:dyDescent="0.25">
      <c r="A209" s="124" t="s">
        <v>8803</v>
      </c>
      <c r="B209" s="125">
        <v>30341</v>
      </c>
      <c r="C209" s="124" t="s">
        <v>393</v>
      </c>
      <c r="D209" s="124" t="s">
        <v>392</v>
      </c>
      <c r="E209" s="124" t="s">
        <v>341</v>
      </c>
      <c r="F209" s="124" t="s">
        <v>391</v>
      </c>
      <c r="G209" s="124" t="s">
        <v>390</v>
      </c>
      <c r="H209" s="124" t="s">
        <v>8802</v>
      </c>
      <c r="I209" s="124" t="s">
        <v>8801</v>
      </c>
      <c r="J209" s="124" t="s">
        <v>8801</v>
      </c>
      <c r="K209" s="124" t="s">
        <v>8800</v>
      </c>
      <c r="L209" s="124" t="s">
        <v>8694</v>
      </c>
      <c r="M209" s="124" t="s">
        <v>8799</v>
      </c>
      <c r="N209" s="124" t="s">
        <v>341</v>
      </c>
      <c r="O209" s="124" t="s">
        <v>8390</v>
      </c>
      <c r="P209" s="124" t="s">
        <v>8798</v>
      </c>
      <c r="Q209" s="124" t="s">
        <v>341</v>
      </c>
      <c r="R209" s="125">
        <v>3</v>
      </c>
      <c r="S209" s="125">
        <v>3</v>
      </c>
      <c r="T209" s="124" t="s">
        <v>511</v>
      </c>
      <c r="U209" s="124" t="s">
        <v>396</v>
      </c>
      <c r="V209" s="124" t="s">
        <v>1031</v>
      </c>
      <c r="W209" s="124" t="s">
        <v>4782</v>
      </c>
      <c r="X209" s="124" t="s">
        <v>229</v>
      </c>
    </row>
    <row r="210" spans="1:24" ht="33" customHeight="1" x14ac:dyDescent="0.25">
      <c r="A210" s="124" t="s">
        <v>8797</v>
      </c>
      <c r="B210" s="125">
        <v>30342</v>
      </c>
      <c r="C210" s="124" t="s">
        <v>393</v>
      </c>
      <c r="D210" s="124" t="s">
        <v>392</v>
      </c>
      <c r="E210" s="124" t="s">
        <v>341</v>
      </c>
      <c r="F210" s="124" t="s">
        <v>391</v>
      </c>
      <c r="G210" s="124" t="s">
        <v>379</v>
      </c>
      <c r="H210" s="124" t="s">
        <v>8796</v>
      </c>
      <c r="I210" s="124" t="s">
        <v>8795</v>
      </c>
      <c r="J210" s="124" t="s">
        <v>8795</v>
      </c>
      <c r="K210" s="124" t="s">
        <v>8794</v>
      </c>
      <c r="L210" s="124" t="s">
        <v>8793</v>
      </c>
      <c r="M210" s="124" t="s">
        <v>8792</v>
      </c>
      <c r="N210" s="124" t="s">
        <v>341</v>
      </c>
      <c r="O210" s="124" t="s">
        <v>8390</v>
      </c>
      <c r="P210" s="124" t="s">
        <v>8791</v>
      </c>
      <c r="Q210" s="124" t="s">
        <v>341</v>
      </c>
      <c r="R210" s="125">
        <v>3</v>
      </c>
      <c r="S210" s="125">
        <v>3</v>
      </c>
      <c r="T210" s="124" t="s">
        <v>8597</v>
      </c>
      <c r="U210" s="124" t="s">
        <v>340</v>
      </c>
      <c r="V210" s="124" t="s">
        <v>1046</v>
      </c>
      <c r="W210" s="124" t="s">
        <v>1452</v>
      </c>
      <c r="X210" s="124" t="s">
        <v>226</v>
      </c>
    </row>
    <row r="211" spans="1:24" ht="33" customHeight="1" x14ac:dyDescent="0.25">
      <c r="A211" s="124" t="s">
        <v>8790</v>
      </c>
      <c r="B211" s="125">
        <v>30343</v>
      </c>
      <c r="C211" s="124" t="s">
        <v>393</v>
      </c>
      <c r="D211" s="124" t="s">
        <v>392</v>
      </c>
      <c r="E211" s="124" t="s">
        <v>341</v>
      </c>
      <c r="F211" s="124" t="s">
        <v>391</v>
      </c>
      <c r="G211" s="124" t="s">
        <v>379</v>
      </c>
      <c r="H211" s="124" t="s">
        <v>8789</v>
      </c>
      <c r="I211" s="124" t="s">
        <v>8788</v>
      </c>
      <c r="J211" s="124" t="s">
        <v>8788</v>
      </c>
      <c r="K211" s="124" t="s">
        <v>8787</v>
      </c>
      <c r="L211" s="124" t="s">
        <v>1269</v>
      </c>
      <c r="M211" s="124" t="s">
        <v>8786</v>
      </c>
      <c r="N211" s="124" t="s">
        <v>341</v>
      </c>
      <c r="O211" s="124" t="s">
        <v>8785</v>
      </c>
      <c r="P211" s="124" t="s">
        <v>8784</v>
      </c>
      <c r="Q211" s="124" t="s">
        <v>341</v>
      </c>
      <c r="R211" s="125">
        <v>3</v>
      </c>
      <c r="S211" s="125">
        <v>3</v>
      </c>
      <c r="T211" s="124" t="s">
        <v>341</v>
      </c>
      <c r="U211" s="124" t="s">
        <v>340</v>
      </c>
      <c r="V211" s="124" t="s">
        <v>1046</v>
      </c>
      <c r="W211" s="124" t="s">
        <v>1452</v>
      </c>
      <c r="X211" s="124" t="s">
        <v>226</v>
      </c>
    </row>
    <row r="212" spans="1:24" ht="33" customHeight="1" x14ac:dyDescent="0.25">
      <c r="A212" s="124" t="s">
        <v>8783</v>
      </c>
      <c r="B212" s="125">
        <v>30344</v>
      </c>
      <c r="C212" s="124" t="s">
        <v>381</v>
      </c>
      <c r="D212" s="124" t="s">
        <v>381</v>
      </c>
      <c r="E212" s="124" t="s">
        <v>341</v>
      </c>
      <c r="F212" s="124" t="s">
        <v>380</v>
      </c>
      <c r="G212" s="124" t="s">
        <v>390</v>
      </c>
      <c r="H212" s="124" t="s">
        <v>8782</v>
      </c>
      <c r="I212" s="124" t="s">
        <v>8781</v>
      </c>
      <c r="J212" s="124" t="s">
        <v>8780</v>
      </c>
      <c r="K212" s="124" t="s">
        <v>8779</v>
      </c>
      <c r="L212" s="124" t="s">
        <v>5245</v>
      </c>
      <c r="M212" s="124" t="s">
        <v>7669</v>
      </c>
      <c r="N212" s="124" t="s">
        <v>341</v>
      </c>
      <c r="O212" s="124" t="s">
        <v>8778</v>
      </c>
      <c r="P212" s="124" t="s">
        <v>8777</v>
      </c>
      <c r="Q212" s="124" t="s">
        <v>341</v>
      </c>
      <c r="R212" s="125">
        <v>3</v>
      </c>
      <c r="S212" s="125">
        <v>3</v>
      </c>
      <c r="T212" s="124" t="s">
        <v>341</v>
      </c>
      <c r="U212" s="124" t="s">
        <v>510</v>
      </c>
      <c r="V212" s="124" t="s">
        <v>1354</v>
      </c>
      <c r="W212" s="124" t="s">
        <v>2124</v>
      </c>
      <c r="X212" s="124" t="s">
        <v>32</v>
      </c>
    </row>
    <row r="213" spans="1:24" ht="33" customHeight="1" x14ac:dyDescent="0.25">
      <c r="A213" s="124" t="s">
        <v>8776</v>
      </c>
      <c r="B213" s="125">
        <v>30345</v>
      </c>
      <c r="C213" s="124" t="s">
        <v>381</v>
      </c>
      <c r="D213" s="124" t="s">
        <v>381</v>
      </c>
      <c r="E213" s="124" t="s">
        <v>341</v>
      </c>
      <c r="F213" s="124" t="s">
        <v>411</v>
      </c>
      <c r="G213" s="124" t="s">
        <v>343</v>
      </c>
      <c r="H213" s="124" t="s">
        <v>8775</v>
      </c>
      <c r="I213" s="124" t="s">
        <v>8774</v>
      </c>
      <c r="J213" s="124" t="s">
        <v>8774</v>
      </c>
      <c r="K213" s="124" t="s">
        <v>8773</v>
      </c>
      <c r="L213" s="124" t="s">
        <v>8772</v>
      </c>
      <c r="M213" s="124" t="s">
        <v>343</v>
      </c>
      <c r="N213" s="124" t="s">
        <v>341</v>
      </c>
      <c r="O213" s="124" t="s">
        <v>8771</v>
      </c>
      <c r="P213" s="124" t="s">
        <v>8770</v>
      </c>
      <c r="Q213" s="124" t="s">
        <v>341</v>
      </c>
      <c r="R213" s="125">
        <v>3</v>
      </c>
      <c r="S213" s="125">
        <v>3</v>
      </c>
      <c r="T213" s="124" t="s">
        <v>503</v>
      </c>
      <c r="U213" s="124" t="s">
        <v>510</v>
      </c>
      <c r="V213" s="124" t="s">
        <v>1354</v>
      </c>
      <c r="W213" s="124" t="s">
        <v>501</v>
      </c>
      <c r="X213" s="124" t="s">
        <v>275</v>
      </c>
    </row>
    <row r="214" spans="1:24" ht="33" customHeight="1" x14ac:dyDescent="0.25">
      <c r="A214" s="124" t="s">
        <v>8769</v>
      </c>
      <c r="B214" s="125">
        <v>30346</v>
      </c>
      <c r="C214" s="124" t="s">
        <v>381</v>
      </c>
      <c r="D214" s="124" t="s">
        <v>381</v>
      </c>
      <c r="E214" s="124" t="s">
        <v>341</v>
      </c>
      <c r="F214" s="124" t="s">
        <v>380</v>
      </c>
      <c r="G214" s="124" t="s">
        <v>343</v>
      </c>
      <c r="H214" s="124" t="s">
        <v>8768</v>
      </c>
      <c r="I214" s="124" t="s">
        <v>8767</v>
      </c>
      <c r="J214" s="124" t="s">
        <v>8767</v>
      </c>
      <c r="K214" s="124" t="s">
        <v>8766</v>
      </c>
      <c r="L214" s="124" t="s">
        <v>1342</v>
      </c>
      <c r="M214" s="124" t="s">
        <v>343</v>
      </c>
      <c r="N214" s="124" t="s">
        <v>341</v>
      </c>
      <c r="O214" s="124" t="s">
        <v>8735</v>
      </c>
      <c r="P214" s="124" t="s">
        <v>8765</v>
      </c>
      <c r="Q214" s="124" t="s">
        <v>341</v>
      </c>
      <c r="R214" s="125">
        <v>3</v>
      </c>
      <c r="S214" s="125">
        <v>3</v>
      </c>
      <c r="T214" s="124" t="s">
        <v>503</v>
      </c>
      <c r="U214" s="124" t="s">
        <v>510</v>
      </c>
      <c r="V214" s="124" t="s">
        <v>1354</v>
      </c>
      <c r="W214" s="124" t="s">
        <v>501</v>
      </c>
      <c r="X214" s="124" t="s">
        <v>275</v>
      </c>
    </row>
    <row r="215" spans="1:24" ht="33" customHeight="1" x14ac:dyDescent="0.25">
      <c r="A215" s="124" t="s">
        <v>8764</v>
      </c>
      <c r="B215" s="125">
        <v>30347</v>
      </c>
      <c r="C215" s="124" t="s">
        <v>393</v>
      </c>
      <c r="D215" s="124" t="s">
        <v>392</v>
      </c>
      <c r="E215" s="124" t="s">
        <v>341</v>
      </c>
      <c r="F215" s="124" t="s">
        <v>391</v>
      </c>
      <c r="G215" s="124" t="s">
        <v>390</v>
      </c>
      <c r="H215" s="124" t="s">
        <v>8763</v>
      </c>
      <c r="I215" s="124" t="s">
        <v>8762</v>
      </c>
      <c r="J215" s="124" t="s">
        <v>8762</v>
      </c>
      <c r="K215" s="124" t="s">
        <v>8761</v>
      </c>
      <c r="L215" s="124" t="s">
        <v>8760</v>
      </c>
      <c r="M215" s="124" t="s">
        <v>8759</v>
      </c>
      <c r="N215" s="124" t="s">
        <v>341</v>
      </c>
      <c r="O215" s="124" t="s">
        <v>8735</v>
      </c>
      <c r="P215" s="124" t="s">
        <v>341</v>
      </c>
      <c r="Q215" s="124" t="s">
        <v>341</v>
      </c>
      <c r="R215" s="125">
        <v>3</v>
      </c>
      <c r="S215" s="125">
        <v>3</v>
      </c>
      <c r="T215" s="124" t="s">
        <v>503</v>
      </c>
      <c r="U215" s="124" t="s">
        <v>510</v>
      </c>
      <c r="V215" s="124" t="s">
        <v>1354</v>
      </c>
      <c r="W215" s="124" t="s">
        <v>1040</v>
      </c>
      <c r="X215" s="124" t="s">
        <v>226</v>
      </c>
    </row>
    <row r="216" spans="1:24" ht="33" customHeight="1" x14ac:dyDescent="0.25">
      <c r="A216" s="124" t="s">
        <v>8758</v>
      </c>
      <c r="B216" s="125">
        <v>30348</v>
      </c>
      <c r="C216" s="124" t="s">
        <v>393</v>
      </c>
      <c r="D216" s="124" t="s">
        <v>392</v>
      </c>
      <c r="E216" s="124" t="s">
        <v>341</v>
      </c>
      <c r="F216" s="124" t="s">
        <v>391</v>
      </c>
      <c r="G216" s="124" t="s">
        <v>379</v>
      </c>
      <c r="H216" s="124" t="s">
        <v>8757</v>
      </c>
      <c r="I216" s="124" t="s">
        <v>8756</v>
      </c>
      <c r="J216" s="124" t="s">
        <v>8755</v>
      </c>
      <c r="K216" s="124" t="s">
        <v>8754</v>
      </c>
      <c r="L216" s="124" t="s">
        <v>8753</v>
      </c>
      <c r="M216" s="124" t="s">
        <v>8752</v>
      </c>
      <c r="N216" s="124" t="s">
        <v>341</v>
      </c>
      <c r="O216" s="124" t="s">
        <v>8735</v>
      </c>
      <c r="P216" s="124" t="s">
        <v>8751</v>
      </c>
      <c r="Q216" s="124" t="s">
        <v>341</v>
      </c>
      <c r="R216" s="125">
        <v>3</v>
      </c>
      <c r="S216" s="125">
        <v>3</v>
      </c>
      <c r="T216" s="124" t="s">
        <v>630</v>
      </c>
      <c r="U216" s="124" t="s">
        <v>510</v>
      </c>
      <c r="V216" s="124" t="s">
        <v>1585</v>
      </c>
      <c r="W216" s="124" t="s">
        <v>1040</v>
      </c>
      <c r="X216" s="124" t="s">
        <v>226</v>
      </c>
    </row>
    <row r="217" spans="1:24" ht="33" customHeight="1" x14ac:dyDescent="0.25">
      <c r="A217" s="124" t="s">
        <v>8750</v>
      </c>
      <c r="B217" s="125">
        <v>30349</v>
      </c>
      <c r="C217" s="124" t="s">
        <v>393</v>
      </c>
      <c r="D217" s="124" t="s">
        <v>392</v>
      </c>
      <c r="E217" s="124" t="s">
        <v>341</v>
      </c>
      <c r="F217" s="124" t="s">
        <v>391</v>
      </c>
      <c r="G217" s="124" t="s">
        <v>379</v>
      </c>
      <c r="H217" s="124" t="s">
        <v>8749</v>
      </c>
      <c r="I217" s="124" t="s">
        <v>8748</v>
      </c>
      <c r="J217" s="124" t="s">
        <v>8739</v>
      </c>
      <c r="K217" s="124" t="s">
        <v>8747</v>
      </c>
      <c r="L217" s="124" t="s">
        <v>8746</v>
      </c>
      <c r="M217" s="124" t="s">
        <v>8745</v>
      </c>
      <c r="N217" s="124" t="s">
        <v>8744</v>
      </c>
      <c r="O217" s="124" t="s">
        <v>8735</v>
      </c>
      <c r="P217" s="124" t="s">
        <v>8743</v>
      </c>
      <c r="Q217" s="124" t="s">
        <v>341</v>
      </c>
      <c r="R217" s="125">
        <v>3</v>
      </c>
      <c r="S217" s="125">
        <v>3</v>
      </c>
      <c r="T217" s="124" t="s">
        <v>341</v>
      </c>
      <c r="U217" s="124" t="s">
        <v>510</v>
      </c>
      <c r="V217" s="124" t="s">
        <v>1354</v>
      </c>
      <c r="W217" s="124" t="s">
        <v>1452</v>
      </c>
      <c r="X217" s="124" t="s">
        <v>226</v>
      </c>
    </row>
    <row r="218" spans="1:24" ht="33" customHeight="1" x14ac:dyDescent="0.25">
      <c r="A218" s="124" t="s">
        <v>8742</v>
      </c>
      <c r="B218" s="125">
        <v>30350</v>
      </c>
      <c r="C218" s="124" t="s">
        <v>393</v>
      </c>
      <c r="D218" s="124" t="s">
        <v>392</v>
      </c>
      <c r="E218" s="124" t="s">
        <v>341</v>
      </c>
      <c r="F218" s="124" t="s">
        <v>391</v>
      </c>
      <c r="G218" s="124" t="s">
        <v>379</v>
      </c>
      <c r="H218" s="124" t="s">
        <v>8741</v>
      </c>
      <c r="I218" s="124" t="s">
        <v>8740</v>
      </c>
      <c r="J218" s="124" t="s">
        <v>8739</v>
      </c>
      <c r="K218" s="124" t="s">
        <v>8738</v>
      </c>
      <c r="L218" s="124" t="s">
        <v>8737</v>
      </c>
      <c r="M218" s="124" t="s">
        <v>8736</v>
      </c>
      <c r="N218" s="124" t="s">
        <v>341</v>
      </c>
      <c r="O218" s="124" t="s">
        <v>8735</v>
      </c>
      <c r="P218" s="124" t="s">
        <v>8734</v>
      </c>
      <c r="Q218" s="124" t="s">
        <v>341</v>
      </c>
      <c r="R218" s="125">
        <v>3</v>
      </c>
      <c r="S218" s="125">
        <v>3</v>
      </c>
      <c r="T218" s="124" t="s">
        <v>630</v>
      </c>
      <c r="U218" s="124" t="s">
        <v>510</v>
      </c>
      <c r="V218" s="124" t="s">
        <v>1354</v>
      </c>
      <c r="W218" s="124" t="s">
        <v>1452</v>
      </c>
      <c r="X218" s="124" t="s">
        <v>226</v>
      </c>
    </row>
    <row r="219" spans="1:24" ht="33" customHeight="1" x14ac:dyDescent="0.25">
      <c r="A219" s="124" t="s">
        <v>8733</v>
      </c>
      <c r="B219" s="125">
        <v>30351</v>
      </c>
      <c r="C219" s="124" t="s">
        <v>381</v>
      </c>
      <c r="D219" s="124" t="s">
        <v>381</v>
      </c>
      <c r="E219" s="124" t="s">
        <v>341</v>
      </c>
      <c r="F219" s="124" t="s">
        <v>380</v>
      </c>
      <c r="G219" s="124" t="s">
        <v>379</v>
      </c>
      <c r="H219" s="124" t="s">
        <v>8732</v>
      </c>
      <c r="I219" s="124" t="s">
        <v>8731</v>
      </c>
      <c r="J219" s="124" t="s">
        <v>8731</v>
      </c>
      <c r="K219" s="124" t="s">
        <v>8730</v>
      </c>
      <c r="L219" s="124" t="s">
        <v>8729</v>
      </c>
      <c r="M219" s="124" t="s">
        <v>7694</v>
      </c>
      <c r="N219" s="124" t="s">
        <v>341</v>
      </c>
      <c r="O219" s="124" t="s">
        <v>8721</v>
      </c>
      <c r="P219" s="124" t="s">
        <v>341</v>
      </c>
      <c r="Q219" s="124" t="s">
        <v>341</v>
      </c>
      <c r="R219" s="125">
        <v>3</v>
      </c>
      <c r="S219" s="125">
        <v>3</v>
      </c>
      <c r="T219" s="124" t="s">
        <v>8597</v>
      </c>
      <c r="U219" s="124" t="s">
        <v>396</v>
      </c>
      <c r="V219" s="124" t="s">
        <v>2149</v>
      </c>
      <c r="W219" s="124" t="s">
        <v>1040</v>
      </c>
      <c r="X219" s="124" t="s">
        <v>226</v>
      </c>
    </row>
    <row r="220" spans="1:24" ht="33" customHeight="1" x14ac:dyDescent="0.25">
      <c r="A220" s="124" t="s">
        <v>8728</v>
      </c>
      <c r="B220" s="125">
        <v>30352</v>
      </c>
      <c r="C220" s="124" t="s">
        <v>393</v>
      </c>
      <c r="D220" s="124" t="s">
        <v>392</v>
      </c>
      <c r="E220" s="124" t="s">
        <v>341</v>
      </c>
      <c r="F220" s="124" t="s">
        <v>391</v>
      </c>
      <c r="G220" s="124" t="s">
        <v>390</v>
      </c>
      <c r="H220" s="124" t="s">
        <v>8727</v>
      </c>
      <c r="I220" s="124" t="s">
        <v>8726</v>
      </c>
      <c r="J220" s="124" t="s">
        <v>8725</v>
      </c>
      <c r="K220" s="124" t="s">
        <v>8724</v>
      </c>
      <c r="L220" s="124" t="s">
        <v>8723</v>
      </c>
      <c r="M220" s="124" t="s">
        <v>8722</v>
      </c>
      <c r="N220" s="124" t="s">
        <v>341</v>
      </c>
      <c r="O220" s="124" t="s">
        <v>8721</v>
      </c>
      <c r="P220" s="124" t="s">
        <v>8720</v>
      </c>
      <c r="Q220" s="124" t="s">
        <v>341</v>
      </c>
      <c r="R220" s="125">
        <v>3</v>
      </c>
      <c r="S220" s="125">
        <v>3</v>
      </c>
      <c r="T220" s="124" t="s">
        <v>8597</v>
      </c>
      <c r="U220" s="124" t="s">
        <v>396</v>
      </c>
      <c r="V220" s="124" t="s">
        <v>2149</v>
      </c>
      <c r="W220" s="124" t="s">
        <v>1040</v>
      </c>
      <c r="X220" s="124" t="s">
        <v>226</v>
      </c>
    </row>
    <row r="221" spans="1:24" ht="33" customHeight="1" x14ac:dyDescent="0.25">
      <c r="A221" s="124" t="s">
        <v>8719</v>
      </c>
      <c r="B221" s="125">
        <v>30353</v>
      </c>
      <c r="C221" s="124" t="s">
        <v>393</v>
      </c>
      <c r="D221" s="124" t="s">
        <v>392</v>
      </c>
      <c r="E221" s="124" t="s">
        <v>341</v>
      </c>
      <c r="F221" s="124" t="s">
        <v>391</v>
      </c>
      <c r="G221" s="124" t="s">
        <v>379</v>
      </c>
      <c r="H221" s="124" t="s">
        <v>8718</v>
      </c>
      <c r="I221" s="124" t="s">
        <v>8717</v>
      </c>
      <c r="J221" s="124" t="s">
        <v>8717</v>
      </c>
      <c r="K221" s="124" t="s">
        <v>8716</v>
      </c>
      <c r="L221" s="124" t="s">
        <v>8715</v>
      </c>
      <c r="M221" s="124" t="s">
        <v>8714</v>
      </c>
      <c r="N221" s="124" t="s">
        <v>8713</v>
      </c>
      <c r="O221" s="124" t="s">
        <v>8383</v>
      </c>
      <c r="P221" s="124" t="s">
        <v>8712</v>
      </c>
      <c r="Q221" s="124" t="s">
        <v>341</v>
      </c>
      <c r="R221" s="125">
        <v>3</v>
      </c>
      <c r="S221" s="125">
        <v>3</v>
      </c>
      <c r="T221" s="124" t="s">
        <v>341</v>
      </c>
      <c r="U221" s="124" t="s">
        <v>396</v>
      </c>
      <c r="V221" s="124" t="s">
        <v>1608</v>
      </c>
      <c r="W221" s="124" t="s">
        <v>619</v>
      </c>
      <c r="X221" s="124" t="s">
        <v>35</v>
      </c>
    </row>
    <row r="222" spans="1:24" ht="33" customHeight="1" x14ac:dyDescent="0.25">
      <c r="A222" s="124" t="s">
        <v>8711</v>
      </c>
      <c r="B222" s="125">
        <v>30354</v>
      </c>
      <c r="C222" s="124" t="s">
        <v>381</v>
      </c>
      <c r="D222" s="124" t="s">
        <v>381</v>
      </c>
      <c r="E222" s="124" t="s">
        <v>341</v>
      </c>
      <c r="F222" s="124" t="s">
        <v>411</v>
      </c>
      <c r="G222" s="124" t="s">
        <v>343</v>
      </c>
      <c r="H222" s="124" t="s">
        <v>8710</v>
      </c>
      <c r="I222" s="124" t="s">
        <v>8709</v>
      </c>
      <c r="J222" s="124" t="s">
        <v>8709</v>
      </c>
      <c r="K222" s="124" t="s">
        <v>8708</v>
      </c>
      <c r="L222" s="124" t="s">
        <v>1813</v>
      </c>
      <c r="M222" s="124" t="s">
        <v>343</v>
      </c>
      <c r="N222" s="124" t="s">
        <v>341</v>
      </c>
      <c r="O222" s="124" t="s">
        <v>8383</v>
      </c>
      <c r="P222" s="124" t="s">
        <v>8707</v>
      </c>
      <c r="Q222" s="124" t="s">
        <v>341</v>
      </c>
      <c r="R222" s="125">
        <v>3</v>
      </c>
      <c r="S222" s="125">
        <v>3</v>
      </c>
      <c r="T222" s="124" t="s">
        <v>341</v>
      </c>
      <c r="U222" s="124" t="s">
        <v>396</v>
      </c>
      <c r="V222" s="124" t="s">
        <v>1608</v>
      </c>
      <c r="W222" s="124" t="s">
        <v>619</v>
      </c>
      <c r="X222" s="124" t="s">
        <v>35</v>
      </c>
    </row>
    <row r="223" spans="1:24" ht="33" customHeight="1" x14ac:dyDescent="0.25">
      <c r="A223" s="124" t="s">
        <v>8706</v>
      </c>
      <c r="B223" s="125">
        <v>30355</v>
      </c>
      <c r="C223" s="124" t="s">
        <v>393</v>
      </c>
      <c r="D223" s="124" t="s">
        <v>392</v>
      </c>
      <c r="E223" s="124" t="s">
        <v>341</v>
      </c>
      <c r="F223" s="124" t="s">
        <v>391</v>
      </c>
      <c r="G223" s="124" t="s">
        <v>379</v>
      </c>
      <c r="H223" s="124" t="s">
        <v>8705</v>
      </c>
      <c r="I223" s="124" t="s">
        <v>8704</v>
      </c>
      <c r="J223" s="124" t="s">
        <v>8703</v>
      </c>
      <c r="K223" s="124" t="s">
        <v>8702</v>
      </c>
      <c r="L223" s="124" t="s">
        <v>8552</v>
      </c>
      <c r="M223" s="124" t="s">
        <v>8701</v>
      </c>
      <c r="N223" s="124" t="s">
        <v>341</v>
      </c>
      <c r="O223" s="124" t="s">
        <v>8383</v>
      </c>
      <c r="P223" s="124" t="s">
        <v>8700</v>
      </c>
      <c r="Q223" s="124" t="s">
        <v>341</v>
      </c>
      <c r="R223" s="125">
        <v>3</v>
      </c>
      <c r="S223" s="125">
        <v>3</v>
      </c>
      <c r="T223" s="124" t="s">
        <v>341</v>
      </c>
      <c r="U223" s="124" t="s">
        <v>371</v>
      </c>
      <c r="V223" s="124" t="s">
        <v>370</v>
      </c>
      <c r="W223" s="124" t="s">
        <v>619</v>
      </c>
      <c r="X223" s="124" t="s">
        <v>35</v>
      </c>
    </row>
    <row r="224" spans="1:24" ht="33" customHeight="1" x14ac:dyDescent="0.25">
      <c r="A224" s="124" t="s">
        <v>8699</v>
      </c>
      <c r="B224" s="125">
        <v>30356</v>
      </c>
      <c r="C224" s="124" t="s">
        <v>393</v>
      </c>
      <c r="D224" s="124" t="s">
        <v>392</v>
      </c>
      <c r="E224" s="124" t="s">
        <v>341</v>
      </c>
      <c r="F224" s="124" t="s">
        <v>391</v>
      </c>
      <c r="G224" s="124" t="s">
        <v>360</v>
      </c>
      <c r="H224" s="124" t="s">
        <v>8698</v>
      </c>
      <c r="I224" s="124" t="s">
        <v>8697</v>
      </c>
      <c r="J224" s="124" t="s">
        <v>8696</v>
      </c>
      <c r="K224" s="124" t="s">
        <v>8695</v>
      </c>
      <c r="L224" s="124" t="s">
        <v>8694</v>
      </c>
      <c r="M224" s="124" t="s">
        <v>8693</v>
      </c>
      <c r="N224" s="124" t="s">
        <v>341</v>
      </c>
      <c r="O224" s="124" t="s">
        <v>8277</v>
      </c>
      <c r="P224" s="124" t="s">
        <v>8692</v>
      </c>
      <c r="Q224" s="124" t="s">
        <v>341</v>
      </c>
      <c r="R224" s="125">
        <v>3</v>
      </c>
      <c r="S224" s="125">
        <v>3</v>
      </c>
      <c r="T224" s="124" t="s">
        <v>630</v>
      </c>
      <c r="U224" s="124" t="s">
        <v>510</v>
      </c>
      <c r="V224" s="124" t="s">
        <v>1578</v>
      </c>
      <c r="W224" s="124" t="s">
        <v>2692</v>
      </c>
      <c r="X224" s="124" t="s">
        <v>38</v>
      </c>
    </row>
    <row r="225" spans="1:24" ht="33" customHeight="1" x14ac:dyDescent="0.25">
      <c r="A225" s="124" t="s">
        <v>8691</v>
      </c>
      <c r="B225" s="125">
        <v>30357</v>
      </c>
      <c r="C225" s="124" t="s">
        <v>381</v>
      </c>
      <c r="D225" s="124" t="s">
        <v>349</v>
      </c>
      <c r="E225" s="124" t="s">
        <v>2164</v>
      </c>
      <c r="F225" s="124" t="s">
        <v>411</v>
      </c>
      <c r="G225" s="124" t="s">
        <v>390</v>
      </c>
      <c r="H225" s="124" t="s">
        <v>8690</v>
      </c>
      <c r="I225" s="124" t="s">
        <v>8689</v>
      </c>
      <c r="J225" s="124" t="s">
        <v>8689</v>
      </c>
      <c r="K225" s="124" t="s">
        <v>8688</v>
      </c>
      <c r="L225" s="124" t="s">
        <v>8687</v>
      </c>
      <c r="M225" s="124" t="s">
        <v>8686</v>
      </c>
      <c r="N225" s="124" t="s">
        <v>341</v>
      </c>
      <c r="O225" s="124" t="s">
        <v>8277</v>
      </c>
      <c r="P225" s="124" t="s">
        <v>8685</v>
      </c>
      <c r="Q225" s="124" t="s">
        <v>341</v>
      </c>
      <c r="R225" s="125">
        <v>3</v>
      </c>
      <c r="S225" s="125">
        <v>3</v>
      </c>
      <c r="T225" s="124" t="s">
        <v>503</v>
      </c>
      <c r="U225" s="124" t="s">
        <v>1114</v>
      </c>
      <c r="V225" s="124" t="s">
        <v>1578</v>
      </c>
      <c r="W225" s="124" t="s">
        <v>2692</v>
      </c>
      <c r="X225" s="124" t="s">
        <v>38</v>
      </c>
    </row>
    <row r="226" spans="1:24" ht="33" customHeight="1" x14ac:dyDescent="0.25">
      <c r="A226" s="124" t="s">
        <v>8684</v>
      </c>
      <c r="B226" s="125">
        <v>30358</v>
      </c>
      <c r="C226" s="124" t="s">
        <v>393</v>
      </c>
      <c r="D226" s="124" t="s">
        <v>392</v>
      </c>
      <c r="E226" s="124" t="s">
        <v>341</v>
      </c>
      <c r="F226" s="124" t="s">
        <v>391</v>
      </c>
      <c r="G226" s="124" t="s">
        <v>379</v>
      </c>
      <c r="H226" s="124" t="s">
        <v>8683</v>
      </c>
      <c r="I226" s="124" t="s">
        <v>8682</v>
      </c>
      <c r="J226" s="124" t="s">
        <v>8682</v>
      </c>
      <c r="K226" s="124" t="s">
        <v>8681</v>
      </c>
      <c r="L226" s="124" t="s">
        <v>8680</v>
      </c>
      <c r="M226" s="124" t="s">
        <v>8221</v>
      </c>
      <c r="N226" s="124" t="s">
        <v>1486</v>
      </c>
      <c r="O226" s="124" t="s">
        <v>8633</v>
      </c>
      <c r="P226" s="124" t="s">
        <v>8679</v>
      </c>
      <c r="Q226" s="124" t="s">
        <v>341</v>
      </c>
      <c r="R226" s="125">
        <v>3</v>
      </c>
      <c r="S226" s="125">
        <v>3</v>
      </c>
      <c r="T226" s="124" t="s">
        <v>511</v>
      </c>
      <c r="U226" s="124" t="s">
        <v>510</v>
      </c>
      <c r="V226" s="124" t="s">
        <v>1578</v>
      </c>
      <c r="W226" s="124" t="s">
        <v>2692</v>
      </c>
      <c r="X226" s="124" t="s">
        <v>38</v>
      </c>
    </row>
    <row r="227" spans="1:24" ht="33" customHeight="1" x14ac:dyDescent="0.25">
      <c r="A227" s="124" t="s">
        <v>8678</v>
      </c>
      <c r="B227" s="125">
        <v>30360</v>
      </c>
      <c r="C227" s="124" t="s">
        <v>393</v>
      </c>
      <c r="D227" s="124" t="s">
        <v>392</v>
      </c>
      <c r="E227" s="124" t="s">
        <v>341</v>
      </c>
      <c r="F227" s="124" t="s">
        <v>391</v>
      </c>
      <c r="G227" s="124" t="s">
        <v>379</v>
      </c>
      <c r="H227" s="124" t="s">
        <v>8677</v>
      </c>
      <c r="I227" s="124" t="s">
        <v>8676</v>
      </c>
      <c r="J227" s="124" t="s">
        <v>8676</v>
      </c>
      <c r="K227" s="124" t="s">
        <v>8675</v>
      </c>
      <c r="L227" s="124" t="s">
        <v>8674</v>
      </c>
      <c r="M227" s="124" t="s">
        <v>8673</v>
      </c>
      <c r="N227" s="124" t="s">
        <v>8672</v>
      </c>
      <c r="O227" s="124" t="s">
        <v>8277</v>
      </c>
      <c r="P227" s="124" t="s">
        <v>8671</v>
      </c>
      <c r="Q227" s="124" t="s">
        <v>341</v>
      </c>
      <c r="R227" s="125">
        <v>3</v>
      </c>
      <c r="S227" s="125">
        <v>3</v>
      </c>
      <c r="T227" s="124" t="s">
        <v>503</v>
      </c>
      <c r="U227" s="124" t="s">
        <v>510</v>
      </c>
      <c r="V227" s="124" t="s">
        <v>1578</v>
      </c>
      <c r="W227" s="124" t="s">
        <v>2692</v>
      </c>
      <c r="X227" s="124" t="s">
        <v>38</v>
      </c>
    </row>
    <row r="228" spans="1:24" ht="33" customHeight="1" x14ac:dyDescent="0.25">
      <c r="A228" s="124" t="s">
        <v>8670</v>
      </c>
      <c r="B228" s="125">
        <v>30361</v>
      </c>
      <c r="C228" s="124" t="s">
        <v>393</v>
      </c>
      <c r="D228" s="124" t="s">
        <v>392</v>
      </c>
      <c r="E228" s="124" t="s">
        <v>341</v>
      </c>
      <c r="F228" s="124" t="s">
        <v>391</v>
      </c>
      <c r="G228" s="124" t="s">
        <v>360</v>
      </c>
      <c r="H228" s="124" t="s">
        <v>8669</v>
      </c>
      <c r="I228" s="124" t="s">
        <v>8668</v>
      </c>
      <c r="J228" s="124" t="s">
        <v>8667</v>
      </c>
      <c r="K228" s="124" t="s">
        <v>8666</v>
      </c>
      <c r="L228" s="124" t="s">
        <v>8665</v>
      </c>
      <c r="M228" s="124" t="s">
        <v>8221</v>
      </c>
      <c r="N228" s="124" t="s">
        <v>341</v>
      </c>
      <c r="O228" s="124" t="s">
        <v>8633</v>
      </c>
      <c r="P228" s="124" t="s">
        <v>8664</v>
      </c>
      <c r="Q228" s="124" t="s">
        <v>341</v>
      </c>
      <c r="R228" s="125">
        <v>3</v>
      </c>
      <c r="S228" s="125">
        <v>3</v>
      </c>
      <c r="T228" s="124" t="s">
        <v>503</v>
      </c>
      <c r="U228" s="124" t="s">
        <v>510</v>
      </c>
      <c r="V228" s="124" t="s">
        <v>620</v>
      </c>
      <c r="W228" s="124" t="s">
        <v>2692</v>
      </c>
      <c r="X228" s="124" t="s">
        <v>38</v>
      </c>
    </row>
    <row r="229" spans="1:24" ht="33" customHeight="1" x14ac:dyDescent="0.25">
      <c r="A229" s="124" t="s">
        <v>8663</v>
      </c>
      <c r="B229" s="125">
        <v>30362</v>
      </c>
      <c r="C229" s="124" t="s">
        <v>381</v>
      </c>
      <c r="D229" s="124" t="s">
        <v>381</v>
      </c>
      <c r="E229" s="124" t="s">
        <v>341</v>
      </c>
      <c r="F229" s="124" t="s">
        <v>380</v>
      </c>
      <c r="G229" s="124" t="s">
        <v>360</v>
      </c>
      <c r="H229" s="124" t="s">
        <v>8662</v>
      </c>
      <c r="I229" s="124" t="s">
        <v>8661</v>
      </c>
      <c r="J229" s="124" t="s">
        <v>8661</v>
      </c>
      <c r="K229" s="124" t="s">
        <v>8660</v>
      </c>
      <c r="L229" s="124" t="s">
        <v>344</v>
      </c>
      <c r="M229" s="124" t="s">
        <v>7871</v>
      </c>
      <c r="N229" s="124" t="s">
        <v>341</v>
      </c>
      <c r="O229" s="124" t="s">
        <v>8277</v>
      </c>
      <c r="P229" s="124" t="s">
        <v>8659</v>
      </c>
      <c r="Q229" s="124" t="s">
        <v>341</v>
      </c>
      <c r="R229" s="125">
        <v>3</v>
      </c>
      <c r="S229" s="125">
        <v>3</v>
      </c>
      <c r="T229" s="124" t="s">
        <v>8597</v>
      </c>
      <c r="U229" s="124" t="s">
        <v>510</v>
      </c>
      <c r="V229" s="124" t="s">
        <v>620</v>
      </c>
      <c r="W229" s="124" t="s">
        <v>2692</v>
      </c>
      <c r="X229" s="124" t="s">
        <v>38</v>
      </c>
    </row>
    <row r="230" spans="1:24" ht="33" customHeight="1" x14ac:dyDescent="0.25">
      <c r="A230" s="124" t="s">
        <v>8658</v>
      </c>
      <c r="B230" s="125">
        <v>30363</v>
      </c>
      <c r="C230" s="124" t="s">
        <v>393</v>
      </c>
      <c r="D230" s="124" t="s">
        <v>392</v>
      </c>
      <c r="E230" s="124" t="s">
        <v>341</v>
      </c>
      <c r="F230" s="124" t="s">
        <v>391</v>
      </c>
      <c r="G230" s="124" t="s">
        <v>343</v>
      </c>
      <c r="H230" s="124" t="s">
        <v>8657</v>
      </c>
      <c r="I230" s="124" t="s">
        <v>8656</v>
      </c>
      <c r="J230" s="124" t="s">
        <v>8655</v>
      </c>
      <c r="K230" s="124" t="s">
        <v>8654</v>
      </c>
      <c r="L230" s="124" t="s">
        <v>8653</v>
      </c>
      <c r="M230" s="124" t="s">
        <v>343</v>
      </c>
      <c r="N230" s="124" t="s">
        <v>8652</v>
      </c>
      <c r="O230" s="124" t="s">
        <v>8633</v>
      </c>
      <c r="P230" s="124" t="s">
        <v>8651</v>
      </c>
      <c r="Q230" s="124" t="s">
        <v>341</v>
      </c>
      <c r="R230" s="125">
        <v>3</v>
      </c>
      <c r="S230" s="125">
        <v>3</v>
      </c>
      <c r="T230" s="124" t="s">
        <v>511</v>
      </c>
      <c r="U230" s="124" t="s">
        <v>510</v>
      </c>
      <c r="V230" s="124" t="s">
        <v>953</v>
      </c>
      <c r="W230" s="124" t="s">
        <v>1483</v>
      </c>
      <c r="X230" s="124" t="s">
        <v>44</v>
      </c>
    </row>
    <row r="231" spans="1:24" ht="33" customHeight="1" x14ac:dyDescent="0.25">
      <c r="A231" s="124" t="s">
        <v>8650</v>
      </c>
      <c r="B231" s="125">
        <v>30364</v>
      </c>
      <c r="C231" s="124" t="s">
        <v>393</v>
      </c>
      <c r="D231" s="124" t="s">
        <v>392</v>
      </c>
      <c r="E231" s="124" t="s">
        <v>341</v>
      </c>
      <c r="F231" s="124" t="s">
        <v>391</v>
      </c>
      <c r="G231" s="124" t="s">
        <v>379</v>
      </c>
      <c r="H231" s="124" t="s">
        <v>8649</v>
      </c>
      <c r="I231" s="124" t="s">
        <v>8648</v>
      </c>
      <c r="J231" s="124" t="s">
        <v>8647</v>
      </c>
      <c r="K231" s="124" t="s">
        <v>8646</v>
      </c>
      <c r="L231" s="124" t="s">
        <v>8645</v>
      </c>
      <c r="M231" s="124" t="s">
        <v>8644</v>
      </c>
      <c r="N231" s="124" t="s">
        <v>8643</v>
      </c>
      <c r="O231" s="124" t="s">
        <v>8642</v>
      </c>
      <c r="P231" s="124" t="s">
        <v>8641</v>
      </c>
      <c r="Q231" s="124" t="s">
        <v>341</v>
      </c>
      <c r="R231" s="125">
        <v>3</v>
      </c>
      <c r="S231" s="125">
        <v>3</v>
      </c>
      <c r="T231" s="124" t="s">
        <v>511</v>
      </c>
      <c r="U231" s="124" t="s">
        <v>510</v>
      </c>
      <c r="V231" s="124" t="s">
        <v>3363</v>
      </c>
      <c r="W231" s="124" t="s">
        <v>1483</v>
      </c>
      <c r="X231" s="124" t="s">
        <v>44</v>
      </c>
    </row>
    <row r="232" spans="1:24" ht="33" customHeight="1" x14ac:dyDescent="0.25">
      <c r="A232" s="124" t="s">
        <v>8640</v>
      </c>
      <c r="B232" s="125">
        <v>30365</v>
      </c>
      <c r="C232" s="124" t="s">
        <v>393</v>
      </c>
      <c r="D232" s="124" t="s">
        <v>392</v>
      </c>
      <c r="E232" s="124" t="s">
        <v>341</v>
      </c>
      <c r="F232" s="124" t="s">
        <v>391</v>
      </c>
      <c r="G232" s="124" t="s">
        <v>379</v>
      </c>
      <c r="H232" s="124" t="s">
        <v>8639</v>
      </c>
      <c r="I232" s="124" t="s">
        <v>8638</v>
      </c>
      <c r="J232" s="124" t="s">
        <v>8638</v>
      </c>
      <c r="K232" s="124" t="s">
        <v>8637</v>
      </c>
      <c r="L232" s="124" t="s">
        <v>8636</v>
      </c>
      <c r="M232" s="124" t="s">
        <v>8635</v>
      </c>
      <c r="N232" s="124" t="s">
        <v>8634</v>
      </c>
      <c r="O232" s="124" t="s">
        <v>8633</v>
      </c>
      <c r="P232" s="124" t="s">
        <v>8632</v>
      </c>
      <c r="Q232" s="124" t="s">
        <v>341</v>
      </c>
      <c r="R232" s="125">
        <v>3</v>
      </c>
      <c r="S232" s="125">
        <v>3</v>
      </c>
      <c r="T232" s="124" t="s">
        <v>511</v>
      </c>
      <c r="U232" s="124" t="s">
        <v>510</v>
      </c>
      <c r="V232" s="124" t="s">
        <v>1585</v>
      </c>
      <c r="W232" s="124" t="s">
        <v>3348</v>
      </c>
      <c r="X232" s="124" t="s">
        <v>44</v>
      </c>
    </row>
    <row r="233" spans="1:24" ht="33" customHeight="1" x14ac:dyDescent="0.25">
      <c r="A233" s="124" t="s">
        <v>8631</v>
      </c>
      <c r="B233" s="125">
        <v>30366</v>
      </c>
      <c r="C233" s="124" t="s">
        <v>381</v>
      </c>
      <c r="D233" s="124" t="s">
        <v>381</v>
      </c>
      <c r="E233" s="124" t="s">
        <v>341</v>
      </c>
      <c r="F233" s="124" t="s">
        <v>380</v>
      </c>
      <c r="G233" s="124" t="s">
        <v>379</v>
      </c>
      <c r="H233" s="124" t="s">
        <v>8630</v>
      </c>
      <c r="I233" s="124" t="s">
        <v>8629</v>
      </c>
      <c r="J233" s="124" t="s">
        <v>8628</v>
      </c>
      <c r="K233" s="124" t="s">
        <v>8627</v>
      </c>
      <c r="L233" s="124" t="s">
        <v>8626</v>
      </c>
      <c r="M233" s="124" t="s">
        <v>8625</v>
      </c>
      <c r="N233" s="124" t="s">
        <v>8624</v>
      </c>
      <c r="O233" s="124" t="s">
        <v>7684</v>
      </c>
      <c r="P233" s="124" t="s">
        <v>8623</v>
      </c>
      <c r="Q233" s="124" t="s">
        <v>341</v>
      </c>
      <c r="R233" s="125">
        <v>3</v>
      </c>
      <c r="S233" s="125">
        <v>3</v>
      </c>
      <c r="T233" s="124" t="s">
        <v>511</v>
      </c>
      <c r="U233" s="124" t="s">
        <v>510</v>
      </c>
      <c r="V233" s="124" t="s">
        <v>1585</v>
      </c>
      <c r="W233" s="124" t="s">
        <v>3348</v>
      </c>
      <c r="X233" s="124" t="s">
        <v>44</v>
      </c>
    </row>
    <row r="234" spans="1:24" ht="33" customHeight="1" x14ac:dyDescent="0.25">
      <c r="A234" s="124" t="s">
        <v>8622</v>
      </c>
      <c r="B234" s="125">
        <v>30367</v>
      </c>
      <c r="C234" s="124" t="s">
        <v>381</v>
      </c>
      <c r="D234" s="124" t="s">
        <v>381</v>
      </c>
      <c r="E234" s="124" t="s">
        <v>341</v>
      </c>
      <c r="F234" s="124" t="s">
        <v>380</v>
      </c>
      <c r="G234" s="124" t="s">
        <v>379</v>
      </c>
      <c r="H234" s="124" t="s">
        <v>8621</v>
      </c>
      <c r="I234" s="124" t="s">
        <v>8620</v>
      </c>
      <c r="J234" s="124" t="s">
        <v>8620</v>
      </c>
      <c r="K234" s="124" t="s">
        <v>8619</v>
      </c>
      <c r="L234" s="124" t="s">
        <v>8618</v>
      </c>
      <c r="M234" s="124" t="s">
        <v>8617</v>
      </c>
      <c r="N234" s="124" t="s">
        <v>8616</v>
      </c>
      <c r="O234" s="124" t="s">
        <v>8390</v>
      </c>
      <c r="P234" s="124" t="s">
        <v>8615</v>
      </c>
      <c r="Q234" s="124" t="s">
        <v>341</v>
      </c>
      <c r="R234" s="125">
        <v>3</v>
      </c>
      <c r="S234" s="125">
        <v>3</v>
      </c>
      <c r="T234" s="124" t="s">
        <v>511</v>
      </c>
      <c r="U234" s="124" t="s">
        <v>396</v>
      </c>
      <c r="V234" s="124" t="s">
        <v>1031</v>
      </c>
      <c r="W234" s="124" t="s">
        <v>4782</v>
      </c>
      <c r="X234" s="124" t="s">
        <v>229</v>
      </c>
    </row>
    <row r="235" spans="1:24" ht="33" customHeight="1" x14ac:dyDescent="0.25">
      <c r="A235" s="124" t="s">
        <v>8614</v>
      </c>
      <c r="B235" s="125">
        <v>30368</v>
      </c>
      <c r="C235" s="124" t="s">
        <v>381</v>
      </c>
      <c r="D235" s="124" t="s">
        <v>381</v>
      </c>
      <c r="E235" s="124" t="s">
        <v>341</v>
      </c>
      <c r="F235" s="124" t="s">
        <v>411</v>
      </c>
      <c r="G235" s="124" t="s">
        <v>343</v>
      </c>
      <c r="H235" s="124" t="s">
        <v>8613</v>
      </c>
      <c r="I235" s="124" t="s">
        <v>8612</v>
      </c>
      <c r="J235" s="124" t="s">
        <v>8612</v>
      </c>
      <c r="K235" s="124" t="s">
        <v>8611</v>
      </c>
      <c r="L235" s="124" t="s">
        <v>344</v>
      </c>
      <c r="M235" s="124" t="s">
        <v>343</v>
      </c>
      <c r="N235" s="124" t="s">
        <v>341</v>
      </c>
      <c r="O235" s="124" t="s">
        <v>341</v>
      </c>
      <c r="P235" s="124" t="s">
        <v>8610</v>
      </c>
      <c r="Q235" s="124" t="s">
        <v>341</v>
      </c>
      <c r="R235" s="125">
        <v>3</v>
      </c>
      <c r="S235" s="125">
        <v>3</v>
      </c>
      <c r="T235" s="124" t="s">
        <v>341</v>
      </c>
      <c r="U235" s="124" t="s">
        <v>371</v>
      </c>
      <c r="V235" s="124" t="s">
        <v>440</v>
      </c>
      <c r="W235" s="124" t="s">
        <v>7772</v>
      </c>
      <c r="X235" s="124" t="s">
        <v>217</v>
      </c>
    </row>
    <row r="236" spans="1:24" ht="33" customHeight="1" x14ac:dyDescent="0.25">
      <c r="A236" s="124" t="s">
        <v>8609</v>
      </c>
      <c r="B236" s="125">
        <v>30369</v>
      </c>
      <c r="C236" s="124" t="s">
        <v>381</v>
      </c>
      <c r="D236" s="124" t="s">
        <v>349</v>
      </c>
      <c r="E236" s="124" t="s">
        <v>8608</v>
      </c>
      <c r="F236" s="124" t="s">
        <v>411</v>
      </c>
      <c r="G236" s="124" t="s">
        <v>343</v>
      </c>
      <c r="H236" s="124" t="s">
        <v>8607</v>
      </c>
      <c r="I236" s="124" t="s">
        <v>8606</v>
      </c>
      <c r="J236" s="124" t="s">
        <v>8605</v>
      </c>
      <c r="K236" s="124" t="s">
        <v>8604</v>
      </c>
      <c r="L236" s="124" t="s">
        <v>344</v>
      </c>
      <c r="M236" s="124" t="s">
        <v>343</v>
      </c>
      <c r="N236" s="124" t="s">
        <v>341</v>
      </c>
      <c r="O236" s="124" t="s">
        <v>341</v>
      </c>
      <c r="P236" s="124" t="s">
        <v>8603</v>
      </c>
      <c r="Q236" s="124" t="s">
        <v>341</v>
      </c>
      <c r="R236" s="125">
        <v>3</v>
      </c>
      <c r="S236" s="125">
        <v>3</v>
      </c>
      <c r="T236" s="124" t="s">
        <v>503</v>
      </c>
      <c r="U236" s="124" t="s">
        <v>396</v>
      </c>
      <c r="V236" s="124" t="s">
        <v>612</v>
      </c>
      <c r="W236" s="124" t="s">
        <v>2456</v>
      </c>
      <c r="X236" s="124" t="s">
        <v>220</v>
      </c>
    </row>
    <row r="237" spans="1:24" ht="33" customHeight="1" x14ac:dyDescent="0.25">
      <c r="A237" s="124" t="s">
        <v>8602</v>
      </c>
      <c r="B237" s="125">
        <v>30370</v>
      </c>
      <c r="C237" s="124" t="s">
        <v>381</v>
      </c>
      <c r="D237" s="124" t="s">
        <v>381</v>
      </c>
      <c r="E237" s="124" t="s">
        <v>341</v>
      </c>
      <c r="F237" s="124" t="s">
        <v>411</v>
      </c>
      <c r="G237" s="124" t="s">
        <v>343</v>
      </c>
      <c r="H237" s="124" t="s">
        <v>8601</v>
      </c>
      <c r="I237" s="124" t="s">
        <v>8600</v>
      </c>
      <c r="J237" s="124" t="s">
        <v>8600</v>
      </c>
      <c r="K237" s="124" t="s">
        <v>8599</v>
      </c>
      <c r="L237" s="124" t="s">
        <v>344</v>
      </c>
      <c r="M237" s="124" t="s">
        <v>343</v>
      </c>
      <c r="N237" s="124" t="s">
        <v>341</v>
      </c>
      <c r="O237" s="124" t="s">
        <v>341</v>
      </c>
      <c r="P237" s="124" t="s">
        <v>8598</v>
      </c>
      <c r="Q237" s="124" t="s">
        <v>341</v>
      </c>
      <c r="R237" s="125">
        <v>3</v>
      </c>
      <c r="S237" s="125">
        <v>3</v>
      </c>
      <c r="T237" s="124" t="s">
        <v>8597</v>
      </c>
      <c r="U237" s="124" t="s">
        <v>340</v>
      </c>
      <c r="V237" s="124" t="s">
        <v>1031</v>
      </c>
      <c r="W237" s="124" t="s">
        <v>1792</v>
      </c>
      <c r="X237" s="124" t="s">
        <v>35</v>
      </c>
    </row>
    <row r="238" spans="1:24" ht="33" customHeight="1" x14ac:dyDescent="0.25">
      <c r="A238" s="124" t="s">
        <v>8596</v>
      </c>
      <c r="B238" s="125">
        <v>30501</v>
      </c>
      <c r="C238" s="124" t="s">
        <v>393</v>
      </c>
      <c r="D238" s="124" t="s">
        <v>392</v>
      </c>
      <c r="E238" s="124" t="s">
        <v>341</v>
      </c>
      <c r="F238" s="124" t="s">
        <v>391</v>
      </c>
      <c r="G238" s="124" t="s">
        <v>360</v>
      </c>
      <c r="H238" s="124" t="s">
        <v>8595</v>
      </c>
      <c r="I238" s="124" t="s">
        <v>8594</v>
      </c>
      <c r="J238" s="124" t="s">
        <v>8594</v>
      </c>
      <c r="K238" s="124" t="s">
        <v>8593</v>
      </c>
      <c r="L238" s="124" t="s">
        <v>2239</v>
      </c>
      <c r="M238" s="124" t="s">
        <v>8592</v>
      </c>
      <c r="N238" s="124" t="s">
        <v>8591</v>
      </c>
      <c r="O238" s="124" t="s">
        <v>8390</v>
      </c>
      <c r="P238" s="124" t="s">
        <v>8590</v>
      </c>
      <c r="Q238" s="124" t="s">
        <v>341</v>
      </c>
      <c r="R238" s="125">
        <v>3</v>
      </c>
      <c r="S238" s="125">
        <v>5</v>
      </c>
      <c r="T238" s="124" t="s">
        <v>341</v>
      </c>
      <c r="U238" s="124" t="s">
        <v>340</v>
      </c>
      <c r="V238" s="124" t="s">
        <v>502</v>
      </c>
      <c r="W238" s="124" t="s">
        <v>8500</v>
      </c>
      <c r="X238" s="124" t="s">
        <v>219</v>
      </c>
    </row>
    <row r="239" spans="1:24" ht="33" customHeight="1" x14ac:dyDescent="0.25">
      <c r="A239" s="124" t="s">
        <v>8589</v>
      </c>
      <c r="B239" s="125">
        <v>30502</v>
      </c>
      <c r="C239" s="124" t="s">
        <v>393</v>
      </c>
      <c r="D239" s="124" t="s">
        <v>392</v>
      </c>
      <c r="E239" s="124" t="s">
        <v>341</v>
      </c>
      <c r="F239" s="124" t="s">
        <v>391</v>
      </c>
      <c r="G239" s="124" t="s">
        <v>360</v>
      </c>
      <c r="H239" s="124" t="s">
        <v>8588</v>
      </c>
      <c r="I239" s="124" t="s">
        <v>8587</v>
      </c>
      <c r="J239" s="124" t="s">
        <v>8586</v>
      </c>
      <c r="K239" s="124" t="s">
        <v>8585</v>
      </c>
      <c r="L239" s="124" t="s">
        <v>8584</v>
      </c>
      <c r="M239" s="124" t="s">
        <v>8583</v>
      </c>
      <c r="N239" s="124" t="s">
        <v>8582</v>
      </c>
      <c r="O239" s="124" t="s">
        <v>8390</v>
      </c>
      <c r="P239" s="124" t="s">
        <v>8581</v>
      </c>
      <c r="Q239" s="124" t="s">
        <v>341</v>
      </c>
      <c r="R239" s="125">
        <v>3</v>
      </c>
      <c r="S239" s="125">
        <v>5</v>
      </c>
      <c r="T239" s="124" t="s">
        <v>341</v>
      </c>
      <c r="U239" s="124" t="s">
        <v>340</v>
      </c>
      <c r="V239" s="124" t="s">
        <v>502</v>
      </c>
      <c r="W239" s="124" t="s">
        <v>8500</v>
      </c>
      <c r="X239" s="124" t="s">
        <v>219</v>
      </c>
    </row>
    <row r="240" spans="1:24" ht="33" customHeight="1" x14ac:dyDescent="0.25">
      <c r="A240" s="124" t="s">
        <v>8580</v>
      </c>
      <c r="B240" s="125">
        <v>30503</v>
      </c>
      <c r="C240" s="124" t="s">
        <v>381</v>
      </c>
      <c r="D240" s="124" t="s">
        <v>381</v>
      </c>
      <c r="E240" s="124" t="s">
        <v>402</v>
      </c>
      <c r="F240" s="124" t="s">
        <v>380</v>
      </c>
      <c r="G240" s="124" t="s">
        <v>343</v>
      </c>
      <c r="H240" s="124" t="s">
        <v>8579</v>
      </c>
      <c r="I240" s="124" t="s">
        <v>8578</v>
      </c>
      <c r="J240" s="124" t="s">
        <v>8577</v>
      </c>
      <c r="K240" s="124" t="s">
        <v>8576</v>
      </c>
      <c r="L240" s="124" t="s">
        <v>8575</v>
      </c>
      <c r="M240" s="124" t="s">
        <v>343</v>
      </c>
      <c r="N240" s="124" t="s">
        <v>8574</v>
      </c>
      <c r="O240" s="124" t="s">
        <v>8443</v>
      </c>
      <c r="P240" s="124" t="s">
        <v>8573</v>
      </c>
      <c r="Q240" s="124" t="s">
        <v>341</v>
      </c>
      <c r="R240" s="125">
        <v>3</v>
      </c>
      <c r="S240" s="125">
        <v>5</v>
      </c>
      <c r="T240" s="124" t="s">
        <v>341</v>
      </c>
      <c r="U240" s="124" t="s">
        <v>371</v>
      </c>
      <c r="V240" s="124" t="s">
        <v>440</v>
      </c>
      <c r="W240" s="124" t="s">
        <v>7790</v>
      </c>
      <c r="X240" s="124" t="s">
        <v>217</v>
      </c>
    </row>
    <row r="241" spans="1:24" ht="33" customHeight="1" x14ac:dyDescent="0.25">
      <c r="A241" s="124" t="s">
        <v>8572</v>
      </c>
      <c r="B241" s="125">
        <v>30504</v>
      </c>
      <c r="C241" s="124" t="s">
        <v>393</v>
      </c>
      <c r="D241" s="124" t="s">
        <v>392</v>
      </c>
      <c r="E241" s="124" t="s">
        <v>341</v>
      </c>
      <c r="F241" s="124" t="s">
        <v>391</v>
      </c>
      <c r="G241" s="124" t="s">
        <v>379</v>
      </c>
      <c r="H241" s="124" t="s">
        <v>8571</v>
      </c>
      <c r="I241" s="124" t="s">
        <v>8570</v>
      </c>
      <c r="J241" s="124" t="s">
        <v>8569</v>
      </c>
      <c r="K241" s="124" t="s">
        <v>8568</v>
      </c>
      <c r="L241" s="124" t="s">
        <v>8567</v>
      </c>
      <c r="M241" s="124" t="s">
        <v>8566</v>
      </c>
      <c r="N241" s="124" t="s">
        <v>8565</v>
      </c>
      <c r="O241" s="124" t="s">
        <v>8443</v>
      </c>
      <c r="P241" s="124" t="s">
        <v>8564</v>
      </c>
      <c r="Q241" s="124" t="s">
        <v>341</v>
      </c>
      <c r="R241" s="125">
        <v>3</v>
      </c>
      <c r="S241" s="125">
        <v>5</v>
      </c>
      <c r="T241" s="124" t="s">
        <v>341</v>
      </c>
      <c r="U241" s="124" t="s">
        <v>371</v>
      </c>
      <c r="V241" s="124" t="s">
        <v>440</v>
      </c>
      <c r="W241" s="124" t="s">
        <v>7790</v>
      </c>
      <c r="X241" s="124" t="s">
        <v>217</v>
      </c>
    </row>
    <row r="242" spans="1:24" ht="33" customHeight="1" x14ac:dyDescent="0.25">
      <c r="A242" s="124" t="s">
        <v>8563</v>
      </c>
      <c r="B242" s="125">
        <v>30505</v>
      </c>
      <c r="C242" s="124" t="s">
        <v>381</v>
      </c>
      <c r="D242" s="124" t="s">
        <v>381</v>
      </c>
      <c r="E242" s="124" t="s">
        <v>402</v>
      </c>
      <c r="F242" s="124" t="s">
        <v>380</v>
      </c>
      <c r="G242" s="124" t="s">
        <v>379</v>
      </c>
      <c r="H242" s="124" t="s">
        <v>8562</v>
      </c>
      <c r="I242" s="124" t="s">
        <v>8561</v>
      </c>
      <c r="J242" s="124" t="s">
        <v>8560</v>
      </c>
      <c r="K242" s="124" t="s">
        <v>8559</v>
      </c>
      <c r="L242" s="124" t="s">
        <v>3897</v>
      </c>
      <c r="M242" s="124" t="s">
        <v>8558</v>
      </c>
      <c r="N242" s="124" t="s">
        <v>341</v>
      </c>
      <c r="O242" s="124" t="s">
        <v>7757</v>
      </c>
      <c r="P242" s="124" t="s">
        <v>8557</v>
      </c>
      <c r="Q242" s="124" t="s">
        <v>341</v>
      </c>
      <c r="R242" s="125">
        <v>3</v>
      </c>
      <c r="S242" s="125">
        <v>5</v>
      </c>
      <c r="T242" s="124" t="s">
        <v>341</v>
      </c>
      <c r="U242" s="124" t="s">
        <v>340</v>
      </c>
      <c r="V242" s="124" t="s">
        <v>339</v>
      </c>
      <c r="W242" s="124" t="s">
        <v>1818</v>
      </c>
      <c r="X242" s="124" t="s">
        <v>220</v>
      </c>
    </row>
    <row r="243" spans="1:24" ht="33" customHeight="1" x14ac:dyDescent="0.25">
      <c r="A243" s="124" t="s">
        <v>8556</v>
      </c>
      <c r="B243" s="125">
        <v>30506</v>
      </c>
      <c r="C243" s="124" t="s">
        <v>393</v>
      </c>
      <c r="D243" s="124" t="s">
        <v>392</v>
      </c>
      <c r="E243" s="124" t="s">
        <v>341</v>
      </c>
      <c r="F243" s="124" t="s">
        <v>391</v>
      </c>
      <c r="G243" s="124" t="s">
        <v>379</v>
      </c>
      <c r="H243" s="124" t="s">
        <v>8555</v>
      </c>
      <c r="I243" s="124" t="s">
        <v>8554</v>
      </c>
      <c r="J243" s="124" t="s">
        <v>8554</v>
      </c>
      <c r="K243" s="124" t="s">
        <v>8553</v>
      </c>
      <c r="L243" s="124" t="s">
        <v>8552</v>
      </c>
      <c r="M243" s="124" t="s">
        <v>8551</v>
      </c>
      <c r="N243" s="124" t="s">
        <v>341</v>
      </c>
      <c r="O243" s="124" t="s">
        <v>7757</v>
      </c>
      <c r="P243" s="124" t="s">
        <v>8550</v>
      </c>
      <c r="Q243" s="124" t="s">
        <v>341</v>
      </c>
      <c r="R243" s="125">
        <v>3</v>
      </c>
      <c r="S243" s="125">
        <v>5</v>
      </c>
      <c r="T243" s="124" t="s">
        <v>341</v>
      </c>
      <c r="U243" s="124" t="s">
        <v>340</v>
      </c>
      <c r="V243" s="124" t="s">
        <v>339</v>
      </c>
      <c r="W243" s="124" t="s">
        <v>5310</v>
      </c>
      <c r="X243" s="124" t="s">
        <v>219</v>
      </c>
    </row>
    <row r="244" spans="1:24" ht="33" customHeight="1" x14ac:dyDescent="0.25">
      <c r="A244" s="124" t="s">
        <v>8549</v>
      </c>
      <c r="B244" s="125">
        <v>30507</v>
      </c>
      <c r="C244" s="124" t="s">
        <v>393</v>
      </c>
      <c r="D244" s="124" t="s">
        <v>392</v>
      </c>
      <c r="E244" s="124" t="s">
        <v>341</v>
      </c>
      <c r="F244" s="124" t="s">
        <v>391</v>
      </c>
      <c r="G244" s="124" t="s">
        <v>379</v>
      </c>
      <c r="H244" s="124" t="s">
        <v>8548</v>
      </c>
      <c r="I244" s="124" t="s">
        <v>8547</v>
      </c>
      <c r="J244" s="124" t="s">
        <v>8546</v>
      </c>
      <c r="K244" s="124" t="s">
        <v>8545</v>
      </c>
      <c r="L244" s="124" t="s">
        <v>8544</v>
      </c>
      <c r="M244" s="124" t="s">
        <v>8543</v>
      </c>
      <c r="N244" s="124" t="s">
        <v>8542</v>
      </c>
      <c r="O244" s="124" t="s">
        <v>7757</v>
      </c>
      <c r="P244" s="124" t="s">
        <v>8541</v>
      </c>
      <c r="Q244" s="124" t="s">
        <v>341</v>
      </c>
      <c r="R244" s="125">
        <v>3</v>
      </c>
      <c r="S244" s="125">
        <v>5</v>
      </c>
      <c r="T244" s="124" t="s">
        <v>341</v>
      </c>
      <c r="U244" s="124" t="s">
        <v>340</v>
      </c>
      <c r="V244" s="124" t="s">
        <v>339</v>
      </c>
      <c r="W244" s="124" t="s">
        <v>4106</v>
      </c>
      <c r="X244" s="124" t="s">
        <v>219</v>
      </c>
    </row>
    <row r="245" spans="1:24" ht="33" customHeight="1" x14ac:dyDescent="0.25">
      <c r="A245" s="124" t="s">
        <v>8540</v>
      </c>
      <c r="B245" s="125">
        <v>30508</v>
      </c>
      <c r="C245" s="124" t="s">
        <v>393</v>
      </c>
      <c r="D245" s="124" t="s">
        <v>392</v>
      </c>
      <c r="E245" s="124" t="s">
        <v>341</v>
      </c>
      <c r="F245" s="124" t="s">
        <v>391</v>
      </c>
      <c r="G245" s="124" t="s">
        <v>379</v>
      </c>
      <c r="H245" s="124" t="s">
        <v>8539</v>
      </c>
      <c r="I245" s="124" t="s">
        <v>8538</v>
      </c>
      <c r="J245" s="124" t="s">
        <v>8537</v>
      </c>
      <c r="K245" s="124" t="s">
        <v>8536</v>
      </c>
      <c r="L245" s="124" t="s">
        <v>8535</v>
      </c>
      <c r="M245" s="124" t="s">
        <v>8534</v>
      </c>
      <c r="N245" s="124" t="s">
        <v>341</v>
      </c>
      <c r="O245" s="124" t="s">
        <v>7757</v>
      </c>
      <c r="P245" s="124" t="s">
        <v>8533</v>
      </c>
      <c r="Q245" s="124" t="s">
        <v>341</v>
      </c>
      <c r="R245" s="125">
        <v>3</v>
      </c>
      <c r="S245" s="125">
        <v>5</v>
      </c>
      <c r="T245" s="124" t="s">
        <v>341</v>
      </c>
      <c r="U245" s="124" t="s">
        <v>340</v>
      </c>
      <c r="V245" s="124" t="s">
        <v>339</v>
      </c>
      <c r="W245" s="124" t="s">
        <v>4106</v>
      </c>
      <c r="X245" s="124" t="s">
        <v>219</v>
      </c>
    </row>
    <row r="246" spans="1:24" ht="33" customHeight="1" x14ac:dyDescent="0.25">
      <c r="A246" s="124" t="s">
        <v>8532</v>
      </c>
      <c r="B246" s="125">
        <v>30509</v>
      </c>
      <c r="C246" s="124" t="s">
        <v>393</v>
      </c>
      <c r="D246" s="124" t="s">
        <v>392</v>
      </c>
      <c r="E246" s="124" t="s">
        <v>341</v>
      </c>
      <c r="F246" s="124" t="s">
        <v>391</v>
      </c>
      <c r="G246" s="124" t="s">
        <v>360</v>
      </c>
      <c r="H246" s="124" t="s">
        <v>8531</v>
      </c>
      <c r="I246" s="124" t="s">
        <v>8530</v>
      </c>
      <c r="J246" s="124" t="s">
        <v>8529</v>
      </c>
      <c r="K246" s="124" t="s">
        <v>8528</v>
      </c>
      <c r="L246" s="124" t="s">
        <v>8527</v>
      </c>
      <c r="M246" s="124" t="s">
        <v>8150</v>
      </c>
      <c r="N246" s="124" t="s">
        <v>8526</v>
      </c>
      <c r="O246" s="124" t="s">
        <v>7757</v>
      </c>
      <c r="P246" s="124" t="s">
        <v>8525</v>
      </c>
      <c r="Q246" s="124" t="s">
        <v>341</v>
      </c>
      <c r="R246" s="125">
        <v>3</v>
      </c>
      <c r="S246" s="125">
        <v>5</v>
      </c>
      <c r="T246" s="124" t="s">
        <v>341</v>
      </c>
      <c r="U246" s="124" t="s">
        <v>340</v>
      </c>
      <c r="V246" s="124" t="s">
        <v>339</v>
      </c>
      <c r="W246" s="124" t="s">
        <v>4106</v>
      </c>
      <c r="X246" s="124" t="s">
        <v>219</v>
      </c>
    </row>
    <row r="247" spans="1:24" ht="33" customHeight="1" x14ac:dyDescent="0.25">
      <c r="A247" s="124" t="s">
        <v>8524</v>
      </c>
      <c r="B247" s="125">
        <v>30510</v>
      </c>
      <c r="C247" s="124" t="s">
        <v>393</v>
      </c>
      <c r="D247" s="124" t="s">
        <v>392</v>
      </c>
      <c r="E247" s="124" t="s">
        <v>341</v>
      </c>
      <c r="F247" s="124" t="s">
        <v>391</v>
      </c>
      <c r="G247" s="124" t="s">
        <v>379</v>
      </c>
      <c r="H247" s="124" t="s">
        <v>8523</v>
      </c>
      <c r="I247" s="124" t="s">
        <v>8522</v>
      </c>
      <c r="J247" s="124" t="s">
        <v>8521</v>
      </c>
      <c r="K247" s="124" t="s">
        <v>8520</v>
      </c>
      <c r="L247" s="124" t="s">
        <v>8519</v>
      </c>
      <c r="M247" s="124" t="s">
        <v>8518</v>
      </c>
      <c r="N247" s="124" t="s">
        <v>341</v>
      </c>
      <c r="O247" s="124" t="s">
        <v>7757</v>
      </c>
      <c r="P247" s="124" t="s">
        <v>8517</v>
      </c>
      <c r="Q247" s="124" t="s">
        <v>341</v>
      </c>
      <c r="R247" s="125">
        <v>3</v>
      </c>
      <c r="S247" s="125">
        <v>5</v>
      </c>
      <c r="T247" s="124" t="s">
        <v>341</v>
      </c>
      <c r="U247" s="124" t="s">
        <v>340</v>
      </c>
      <c r="V247" s="124" t="s">
        <v>339</v>
      </c>
      <c r="W247" s="124" t="s">
        <v>8500</v>
      </c>
      <c r="X247" s="124" t="s">
        <v>219</v>
      </c>
    </row>
    <row r="248" spans="1:24" ht="33" customHeight="1" x14ac:dyDescent="0.25">
      <c r="A248" s="124" t="s">
        <v>8516</v>
      </c>
      <c r="B248" s="125">
        <v>30511</v>
      </c>
      <c r="C248" s="124" t="s">
        <v>393</v>
      </c>
      <c r="D248" s="124" t="s">
        <v>392</v>
      </c>
      <c r="E248" s="124" t="s">
        <v>341</v>
      </c>
      <c r="F248" s="124" t="s">
        <v>391</v>
      </c>
      <c r="G248" s="124" t="s">
        <v>360</v>
      </c>
      <c r="H248" s="124" t="s">
        <v>8515</v>
      </c>
      <c r="I248" s="124" t="s">
        <v>8514</v>
      </c>
      <c r="J248" s="124" t="s">
        <v>8513</v>
      </c>
      <c r="K248" s="124" t="s">
        <v>8512</v>
      </c>
      <c r="L248" s="124" t="s">
        <v>8511</v>
      </c>
      <c r="M248" s="124" t="s">
        <v>8510</v>
      </c>
      <c r="N248" s="124" t="s">
        <v>8509</v>
      </c>
      <c r="O248" s="124" t="s">
        <v>7757</v>
      </c>
      <c r="P248" s="124" t="s">
        <v>8508</v>
      </c>
      <c r="Q248" s="124" t="s">
        <v>341</v>
      </c>
      <c r="R248" s="125">
        <v>3</v>
      </c>
      <c r="S248" s="125">
        <v>5</v>
      </c>
      <c r="T248" s="124" t="s">
        <v>341</v>
      </c>
      <c r="U248" s="124" t="s">
        <v>340</v>
      </c>
      <c r="V248" s="124" t="s">
        <v>339</v>
      </c>
      <c r="W248" s="124" t="s">
        <v>8500</v>
      </c>
      <c r="X248" s="124" t="s">
        <v>219</v>
      </c>
    </row>
    <row r="249" spans="1:24" ht="33" customHeight="1" x14ac:dyDescent="0.25">
      <c r="A249" s="124" t="s">
        <v>8507</v>
      </c>
      <c r="B249" s="125">
        <v>30512</v>
      </c>
      <c r="C249" s="124" t="s">
        <v>393</v>
      </c>
      <c r="D249" s="124" t="s">
        <v>392</v>
      </c>
      <c r="E249" s="124" t="s">
        <v>341</v>
      </c>
      <c r="F249" s="124" t="s">
        <v>391</v>
      </c>
      <c r="G249" s="124" t="s">
        <v>379</v>
      </c>
      <c r="H249" s="124" t="s">
        <v>8506</v>
      </c>
      <c r="I249" s="124" t="s">
        <v>8505</v>
      </c>
      <c r="J249" s="124" t="s">
        <v>8505</v>
      </c>
      <c r="K249" s="124" t="s">
        <v>8504</v>
      </c>
      <c r="L249" s="124" t="s">
        <v>8503</v>
      </c>
      <c r="M249" s="124" t="s">
        <v>8502</v>
      </c>
      <c r="N249" s="124" t="s">
        <v>341</v>
      </c>
      <c r="O249" s="124" t="s">
        <v>7757</v>
      </c>
      <c r="P249" s="124" t="s">
        <v>8501</v>
      </c>
      <c r="Q249" s="124" t="s">
        <v>341</v>
      </c>
      <c r="R249" s="125">
        <v>3</v>
      </c>
      <c r="S249" s="125">
        <v>5</v>
      </c>
      <c r="T249" s="124" t="s">
        <v>341</v>
      </c>
      <c r="U249" s="124" t="s">
        <v>340</v>
      </c>
      <c r="V249" s="124" t="s">
        <v>339</v>
      </c>
      <c r="W249" s="124" t="s">
        <v>8500</v>
      </c>
      <c r="X249" s="124" t="s">
        <v>219</v>
      </c>
    </row>
    <row r="250" spans="1:24" ht="33" customHeight="1" x14ac:dyDescent="0.25">
      <c r="A250" s="124" t="s">
        <v>8499</v>
      </c>
      <c r="B250" s="125">
        <v>30513</v>
      </c>
      <c r="C250" s="124" t="s">
        <v>381</v>
      </c>
      <c r="D250" s="124" t="s">
        <v>381</v>
      </c>
      <c r="E250" s="124" t="s">
        <v>341</v>
      </c>
      <c r="F250" s="124" t="s">
        <v>380</v>
      </c>
      <c r="G250" s="124" t="s">
        <v>379</v>
      </c>
      <c r="H250" s="124" t="s">
        <v>8498</v>
      </c>
      <c r="I250" s="124" t="s">
        <v>8497</v>
      </c>
      <c r="J250" s="124" t="s">
        <v>8496</v>
      </c>
      <c r="K250" s="124" t="s">
        <v>8495</v>
      </c>
      <c r="L250" s="124" t="s">
        <v>407</v>
      </c>
      <c r="M250" s="124" t="s">
        <v>7731</v>
      </c>
      <c r="N250" s="124" t="s">
        <v>341</v>
      </c>
      <c r="O250" s="124" t="s">
        <v>8475</v>
      </c>
      <c r="P250" s="124" t="s">
        <v>8494</v>
      </c>
      <c r="Q250" s="124" t="s">
        <v>341</v>
      </c>
      <c r="R250" s="125">
        <v>3</v>
      </c>
      <c r="S250" s="125">
        <v>5</v>
      </c>
      <c r="T250" s="124" t="s">
        <v>341</v>
      </c>
      <c r="U250" s="124" t="s">
        <v>340</v>
      </c>
      <c r="V250" s="124" t="s">
        <v>339</v>
      </c>
      <c r="W250" s="124" t="s">
        <v>1452</v>
      </c>
      <c r="X250" s="124" t="s">
        <v>226</v>
      </c>
    </row>
    <row r="251" spans="1:24" ht="33" customHeight="1" x14ac:dyDescent="0.25">
      <c r="A251" s="124" t="s">
        <v>8493</v>
      </c>
      <c r="B251" s="125">
        <v>30514</v>
      </c>
      <c r="C251" s="124" t="s">
        <v>393</v>
      </c>
      <c r="D251" s="124" t="s">
        <v>392</v>
      </c>
      <c r="E251" s="124" t="s">
        <v>341</v>
      </c>
      <c r="F251" s="124" t="s">
        <v>391</v>
      </c>
      <c r="G251" s="124" t="s">
        <v>379</v>
      </c>
      <c r="H251" s="124" t="s">
        <v>8492</v>
      </c>
      <c r="I251" s="124" t="s">
        <v>8491</v>
      </c>
      <c r="J251" s="124" t="s">
        <v>8491</v>
      </c>
      <c r="K251" s="124" t="s">
        <v>8490</v>
      </c>
      <c r="L251" s="124" t="s">
        <v>8489</v>
      </c>
      <c r="M251" s="124" t="s">
        <v>8488</v>
      </c>
      <c r="N251" s="124" t="s">
        <v>341</v>
      </c>
      <c r="O251" s="124" t="s">
        <v>8475</v>
      </c>
      <c r="P251" s="124" t="s">
        <v>8487</v>
      </c>
      <c r="Q251" s="124" t="s">
        <v>341</v>
      </c>
      <c r="R251" s="125">
        <v>3</v>
      </c>
      <c r="S251" s="125">
        <v>5</v>
      </c>
      <c r="T251" s="124" t="s">
        <v>341</v>
      </c>
      <c r="U251" s="124" t="s">
        <v>340</v>
      </c>
      <c r="V251" s="124" t="s">
        <v>1046</v>
      </c>
      <c r="W251" s="124" t="s">
        <v>1452</v>
      </c>
      <c r="X251" s="124" t="s">
        <v>226</v>
      </c>
    </row>
    <row r="252" spans="1:24" ht="33" customHeight="1" x14ac:dyDescent="0.25">
      <c r="A252" s="124" t="s">
        <v>8486</v>
      </c>
      <c r="B252" s="125">
        <v>30515</v>
      </c>
      <c r="C252" s="124" t="s">
        <v>393</v>
      </c>
      <c r="D252" s="124" t="s">
        <v>392</v>
      </c>
      <c r="E252" s="124" t="s">
        <v>341</v>
      </c>
      <c r="F252" s="124" t="s">
        <v>391</v>
      </c>
      <c r="G252" s="124" t="s">
        <v>379</v>
      </c>
      <c r="H252" s="124" t="s">
        <v>8485</v>
      </c>
      <c r="I252" s="124" t="s">
        <v>8484</v>
      </c>
      <c r="J252" s="124" t="s">
        <v>8483</v>
      </c>
      <c r="K252" s="124" t="s">
        <v>8482</v>
      </c>
      <c r="L252" s="124" t="s">
        <v>3263</v>
      </c>
      <c r="M252" s="124" t="s">
        <v>7694</v>
      </c>
      <c r="N252" s="124" t="s">
        <v>341</v>
      </c>
      <c r="O252" s="124" t="s">
        <v>8475</v>
      </c>
      <c r="P252" s="124" t="s">
        <v>8481</v>
      </c>
      <c r="Q252" s="124" t="s">
        <v>341</v>
      </c>
      <c r="R252" s="125">
        <v>3</v>
      </c>
      <c r="S252" s="125">
        <v>5</v>
      </c>
      <c r="T252" s="124" t="s">
        <v>341</v>
      </c>
      <c r="U252" s="124" t="s">
        <v>340</v>
      </c>
      <c r="V252" s="124" t="s">
        <v>1046</v>
      </c>
      <c r="W252" s="124" t="s">
        <v>1452</v>
      </c>
      <c r="X252" s="124" t="s">
        <v>226</v>
      </c>
    </row>
    <row r="253" spans="1:24" ht="33" customHeight="1" x14ac:dyDescent="0.25">
      <c r="A253" s="124" t="s">
        <v>8480</v>
      </c>
      <c r="B253" s="125">
        <v>30516</v>
      </c>
      <c r="C253" s="124" t="s">
        <v>393</v>
      </c>
      <c r="D253" s="124" t="s">
        <v>392</v>
      </c>
      <c r="E253" s="124" t="s">
        <v>341</v>
      </c>
      <c r="F253" s="124" t="s">
        <v>391</v>
      </c>
      <c r="G253" s="124" t="s">
        <v>360</v>
      </c>
      <c r="H253" s="124" t="s">
        <v>8479</v>
      </c>
      <c r="I253" s="124" t="s">
        <v>8478</v>
      </c>
      <c r="J253" s="124" t="s">
        <v>8478</v>
      </c>
      <c r="K253" s="124" t="s">
        <v>8477</v>
      </c>
      <c r="L253" s="124" t="s">
        <v>8476</v>
      </c>
      <c r="M253" s="124" t="s">
        <v>8065</v>
      </c>
      <c r="N253" s="124" t="s">
        <v>341</v>
      </c>
      <c r="O253" s="124" t="s">
        <v>8475</v>
      </c>
      <c r="P253" s="124" t="s">
        <v>8474</v>
      </c>
      <c r="Q253" s="124" t="s">
        <v>341</v>
      </c>
      <c r="R253" s="125">
        <v>3</v>
      </c>
      <c r="S253" s="125">
        <v>5</v>
      </c>
      <c r="T253" s="124" t="s">
        <v>341</v>
      </c>
      <c r="U253" s="124" t="s">
        <v>340</v>
      </c>
      <c r="V253" s="124" t="s">
        <v>1046</v>
      </c>
      <c r="W253" s="124" t="s">
        <v>1452</v>
      </c>
      <c r="X253" s="124" t="s">
        <v>226</v>
      </c>
    </row>
    <row r="254" spans="1:24" ht="33" customHeight="1" x14ac:dyDescent="0.25">
      <c r="A254" s="124" t="s">
        <v>8473</v>
      </c>
      <c r="B254" s="125">
        <v>30517</v>
      </c>
      <c r="C254" s="124" t="s">
        <v>381</v>
      </c>
      <c r="D254" s="124" t="s">
        <v>381</v>
      </c>
      <c r="E254" s="124" t="s">
        <v>341</v>
      </c>
      <c r="F254" s="124" t="s">
        <v>380</v>
      </c>
      <c r="G254" s="124" t="s">
        <v>379</v>
      </c>
      <c r="H254" s="124" t="s">
        <v>8472</v>
      </c>
      <c r="I254" s="124" t="s">
        <v>8471</v>
      </c>
      <c r="J254" s="124" t="s">
        <v>8470</v>
      </c>
      <c r="K254" s="124" t="s">
        <v>8469</v>
      </c>
      <c r="L254" s="124" t="s">
        <v>8468</v>
      </c>
      <c r="M254" s="124" t="s">
        <v>8467</v>
      </c>
      <c r="N254" s="124" t="s">
        <v>341</v>
      </c>
      <c r="O254" s="124" t="s">
        <v>7757</v>
      </c>
      <c r="P254" s="124" t="s">
        <v>8466</v>
      </c>
      <c r="Q254" s="124" t="s">
        <v>341</v>
      </c>
      <c r="R254" s="125">
        <v>3</v>
      </c>
      <c r="S254" s="125">
        <v>5</v>
      </c>
      <c r="T254" s="124" t="s">
        <v>341</v>
      </c>
      <c r="U254" s="124" t="s">
        <v>510</v>
      </c>
      <c r="V254" s="124" t="s">
        <v>1354</v>
      </c>
      <c r="W254" s="124" t="s">
        <v>1040</v>
      </c>
      <c r="X254" s="124" t="s">
        <v>226</v>
      </c>
    </row>
    <row r="255" spans="1:24" ht="33" customHeight="1" x14ac:dyDescent="0.25">
      <c r="A255" s="124" t="s">
        <v>8465</v>
      </c>
      <c r="B255" s="125">
        <v>30518</v>
      </c>
      <c r="C255" s="124" t="s">
        <v>393</v>
      </c>
      <c r="D255" s="124" t="s">
        <v>392</v>
      </c>
      <c r="E255" s="124" t="s">
        <v>341</v>
      </c>
      <c r="F255" s="124" t="s">
        <v>391</v>
      </c>
      <c r="G255" s="124" t="s">
        <v>379</v>
      </c>
      <c r="H255" s="124" t="s">
        <v>8464</v>
      </c>
      <c r="I255" s="124" t="s">
        <v>8463</v>
      </c>
      <c r="J255" s="124" t="s">
        <v>8462</v>
      </c>
      <c r="K255" s="124" t="s">
        <v>8461</v>
      </c>
      <c r="L255" s="124" t="s">
        <v>8460</v>
      </c>
      <c r="M255" s="124" t="s">
        <v>8391</v>
      </c>
      <c r="N255" s="124" t="s">
        <v>341</v>
      </c>
      <c r="O255" s="124" t="s">
        <v>7757</v>
      </c>
      <c r="P255" s="124" t="s">
        <v>8459</v>
      </c>
      <c r="Q255" s="124" t="s">
        <v>341</v>
      </c>
      <c r="R255" s="125">
        <v>3</v>
      </c>
      <c r="S255" s="125">
        <v>5</v>
      </c>
      <c r="T255" s="124" t="s">
        <v>341</v>
      </c>
      <c r="U255" s="124" t="s">
        <v>510</v>
      </c>
      <c r="V255" s="124" t="s">
        <v>1354</v>
      </c>
      <c r="W255" s="124" t="s">
        <v>1452</v>
      </c>
      <c r="X255" s="124" t="s">
        <v>226</v>
      </c>
    </row>
    <row r="256" spans="1:24" ht="33" customHeight="1" x14ac:dyDescent="0.25">
      <c r="A256" s="124" t="s">
        <v>8458</v>
      </c>
      <c r="B256" s="125">
        <v>30519</v>
      </c>
      <c r="C256" s="124" t="s">
        <v>393</v>
      </c>
      <c r="D256" s="124" t="s">
        <v>392</v>
      </c>
      <c r="E256" s="124" t="s">
        <v>341</v>
      </c>
      <c r="F256" s="124" t="s">
        <v>391</v>
      </c>
      <c r="G256" s="124" t="s">
        <v>379</v>
      </c>
      <c r="H256" s="124" t="s">
        <v>8457</v>
      </c>
      <c r="I256" s="124" t="s">
        <v>8456</v>
      </c>
      <c r="J256" s="124" t="s">
        <v>8455</v>
      </c>
      <c r="K256" s="124" t="s">
        <v>8454</v>
      </c>
      <c r="L256" s="124" t="s">
        <v>8453</v>
      </c>
      <c r="M256" s="124" t="s">
        <v>8452</v>
      </c>
      <c r="N256" s="124" t="s">
        <v>341</v>
      </c>
      <c r="O256" s="124" t="s">
        <v>8451</v>
      </c>
      <c r="P256" s="124" t="s">
        <v>8450</v>
      </c>
      <c r="Q256" s="124" t="s">
        <v>341</v>
      </c>
      <c r="R256" s="125">
        <v>3</v>
      </c>
      <c r="S256" s="125">
        <v>5</v>
      </c>
      <c r="T256" s="124" t="s">
        <v>341</v>
      </c>
      <c r="U256" s="124" t="s">
        <v>396</v>
      </c>
      <c r="V256" s="124" t="s">
        <v>1608</v>
      </c>
      <c r="W256" s="124" t="s">
        <v>619</v>
      </c>
      <c r="X256" s="124" t="s">
        <v>35</v>
      </c>
    </row>
    <row r="257" spans="1:24" ht="33" customHeight="1" x14ac:dyDescent="0.25">
      <c r="A257" s="124" t="s">
        <v>8449</v>
      </c>
      <c r="B257" s="125">
        <v>30520</v>
      </c>
      <c r="C257" s="124" t="s">
        <v>381</v>
      </c>
      <c r="D257" s="124" t="s">
        <v>381</v>
      </c>
      <c r="E257" s="124" t="s">
        <v>341</v>
      </c>
      <c r="F257" s="124" t="s">
        <v>380</v>
      </c>
      <c r="G257" s="124" t="s">
        <v>379</v>
      </c>
      <c r="H257" s="124" t="s">
        <v>8448</v>
      </c>
      <c r="I257" s="124" t="s">
        <v>8447</v>
      </c>
      <c r="J257" s="124" t="s">
        <v>8447</v>
      </c>
      <c r="K257" s="124" t="s">
        <v>8446</v>
      </c>
      <c r="L257" s="124" t="s">
        <v>1327</v>
      </c>
      <c r="M257" s="124" t="s">
        <v>8445</v>
      </c>
      <c r="N257" s="124" t="s">
        <v>8444</v>
      </c>
      <c r="O257" s="124" t="s">
        <v>8443</v>
      </c>
      <c r="P257" s="124" t="s">
        <v>8442</v>
      </c>
      <c r="Q257" s="124" t="s">
        <v>341</v>
      </c>
      <c r="R257" s="125">
        <v>3</v>
      </c>
      <c r="S257" s="125">
        <v>5</v>
      </c>
      <c r="T257" s="124" t="s">
        <v>341</v>
      </c>
      <c r="U257" s="124" t="s">
        <v>371</v>
      </c>
      <c r="V257" s="124" t="s">
        <v>440</v>
      </c>
      <c r="W257" s="124" t="s">
        <v>7790</v>
      </c>
      <c r="X257" s="124" t="s">
        <v>217</v>
      </c>
    </row>
    <row r="258" spans="1:24" ht="33" customHeight="1" x14ac:dyDescent="0.25">
      <c r="A258" s="124" t="s">
        <v>8441</v>
      </c>
      <c r="B258" s="125">
        <v>30521</v>
      </c>
      <c r="C258" s="124" t="s">
        <v>381</v>
      </c>
      <c r="D258" s="124" t="s">
        <v>381</v>
      </c>
      <c r="E258" s="124" t="s">
        <v>341</v>
      </c>
      <c r="F258" s="124" t="s">
        <v>380</v>
      </c>
      <c r="G258" s="124" t="s">
        <v>379</v>
      </c>
      <c r="H258" s="124" t="s">
        <v>8440</v>
      </c>
      <c r="I258" s="124" t="s">
        <v>7881</v>
      </c>
      <c r="J258" s="124" t="s">
        <v>8439</v>
      </c>
      <c r="K258" s="124" t="s">
        <v>8438</v>
      </c>
      <c r="L258" s="124" t="s">
        <v>8437</v>
      </c>
      <c r="M258" s="124" t="s">
        <v>8436</v>
      </c>
      <c r="N258" s="124" t="s">
        <v>341</v>
      </c>
      <c r="O258" s="124" t="s">
        <v>7757</v>
      </c>
      <c r="P258" s="124" t="s">
        <v>8435</v>
      </c>
      <c r="Q258" s="124" t="s">
        <v>341</v>
      </c>
      <c r="R258" s="125">
        <v>3</v>
      </c>
      <c r="S258" s="125">
        <v>5</v>
      </c>
      <c r="T258" s="124" t="s">
        <v>341</v>
      </c>
      <c r="U258" s="124" t="s">
        <v>396</v>
      </c>
      <c r="V258" s="124" t="s">
        <v>395</v>
      </c>
      <c r="W258" s="124" t="s">
        <v>1818</v>
      </c>
      <c r="X258" s="124" t="s">
        <v>220</v>
      </c>
    </row>
    <row r="259" spans="1:24" ht="33" customHeight="1" x14ac:dyDescent="0.25">
      <c r="A259" s="124" t="s">
        <v>8434</v>
      </c>
      <c r="B259" s="125">
        <v>30522</v>
      </c>
      <c r="C259" s="124" t="s">
        <v>393</v>
      </c>
      <c r="D259" s="124" t="s">
        <v>392</v>
      </c>
      <c r="E259" s="124" t="s">
        <v>341</v>
      </c>
      <c r="F259" s="124" t="s">
        <v>391</v>
      </c>
      <c r="G259" s="124" t="s">
        <v>390</v>
      </c>
      <c r="H259" s="124" t="s">
        <v>8433</v>
      </c>
      <c r="I259" s="124" t="s">
        <v>8432</v>
      </c>
      <c r="J259" s="124" t="s">
        <v>8431</v>
      </c>
      <c r="K259" s="124" t="s">
        <v>8430</v>
      </c>
      <c r="L259" s="124" t="s">
        <v>8429</v>
      </c>
      <c r="M259" s="124" t="s">
        <v>8428</v>
      </c>
      <c r="N259" s="124" t="s">
        <v>341</v>
      </c>
      <c r="O259" s="124" t="s">
        <v>7757</v>
      </c>
      <c r="P259" s="124" t="s">
        <v>8427</v>
      </c>
      <c r="Q259" s="124" t="s">
        <v>341</v>
      </c>
      <c r="R259" s="125">
        <v>3</v>
      </c>
      <c r="S259" s="125">
        <v>5</v>
      </c>
      <c r="T259" s="124" t="s">
        <v>341</v>
      </c>
      <c r="U259" s="124" t="s">
        <v>340</v>
      </c>
      <c r="V259" s="124" t="s">
        <v>339</v>
      </c>
      <c r="W259" s="124" t="s">
        <v>2456</v>
      </c>
      <c r="X259" s="124" t="s">
        <v>220</v>
      </c>
    </row>
    <row r="260" spans="1:24" ht="33" customHeight="1" x14ac:dyDescent="0.25">
      <c r="A260" s="124" t="s">
        <v>8426</v>
      </c>
      <c r="B260" s="125">
        <v>30523</v>
      </c>
      <c r="C260" s="124" t="s">
        <v>381</v>
      </c>
      <c r="D260" s="124" t="s">
        <v>381</v>
      </c>
      <c r="E260" s="124" t="s">
        <v>402</v>
      </c>
      <c r="F260" s="124" t="s">
        <v>380</v>
      </c>
      <c r="G260" s="124" t="s">
        <v>360</v>
      </c>
      <c r="H260" s="124" t="s">
        <v>8425</v>
      </c>
      <c r="I260" s="124" t="s">
        <v>8424</v>
      </c>
      <c r="J260" s="124" t="s">
        <v>8424</v>
      </c>
      <c r="K260" s="124" t="s">
        <v>8423</v>
      </c>
      <c r="L260" s="124" t="s">
        <v>8422</v>
      </c>
      <c r="M260" s="124" t="s">
        <v>8421</v>
      </c>
      <c r="N260" s="124" t="s">
        <v>341</v>
      </c>
      <c r="O260" s="124" t="s">
        <v>7757</v>
      </c>
      <c r="P260" s="124" t="s">
        <v>8420</v>
      </c>
      <c r="Q260" s="124" t="s">
        <v>341</v>
      </c>
      <c r="R260" s="125">
        <v>3</v>
      </c>
      <c r="S260" s="125">
        <v>5</v>
      </c>
      <c r="T260" s="124" t="s">
        <v>341</v>
      </c>
      <c r="U260" s="124" t="s">
        <v>340</v>
      </c>
      <c r="V260" s="124" t="s">
        <v>339</v>
      </c>
      <c r="W260" s="124" t="s">
        <v>5310</v>
      </c>
      <c r="X260" s="124" t="s">
        <v>219</v>
      </c>
    </row>
    <row r="261" spans="1:24" ht="33" customHeight="1" x14ac:dyDescent="0.25">
      <c r="A261" s="124" t="s">
        <v>8419</v>
      </c>
      <c r="B261" s="125">
        <v>30524</v>
      </c>
      <c r="C261" s="124" t="s">
        <v>393</v>
      </c>
      <c r="D261" s="124" t="s">
        <v>392</v>
      </c>
      <c r="E261" s="124" t="s">
        <v>341</v>
      </c>
      <c r="F261" s="124" t="s">
        <v>391</v>
      </c>
      <c r="G261" s="124" t="s">
        <v>379</v>
      </c>
      <c r="H261" s="124" t="s">
        <v>8418</v>
      </c>
      <c r="I261" s="124" t="s">
        <v>8417</v>
      </c>
      <c r="J261" s="124" t="s">
        <v>8417</v>
      </c>
      <c r="K261" s="124" t="s">
        <v>8416</v>
      </c>
      <c r="L261" s="124" t="s">
        <v>8415</v>
      </c>
      <c r="M261" s="124" t="s">
        <v>8414</v>
      </c>
      <c r="N261" s="124" t="s">
        <v>341</v>
      </c>
      <c r="O261" s="124" t="s">
        <v>7757</v>
      </c>
      <c r="P261" s="124" t="s">
        <v>8413</v>
      </c>
      <c r="Q261" s="124" t="s">
        <v>341</v>
      </c>
      <c r="R261" s="125">
        <v>3</v>
      </c>
      <c r="S261" s="125">
        <v>5</v>
      </c>
      <c r="T261" s="124" t="s">
        <v>341</v>
      </c>
      <c r="U261" s="124" t="s">
        <v>510</v>
      </c>
      <c r="V261" s="124" t="s">
        <v>787</v>
      </c>
      <c r="W261" s="124" t="s">
        <v>4130</v>
      </c>
      <c r="X261" s="124" t="s">
        <v>223</v>
      </c>
    </row>
    <row r="262" spans="1:24" ht="33" customHeight="1" x14ac:dyDescent="0.25">
      <c r="A262" s="124" t="s">
        <v>8412</v>
      </c>
      <c r="B262" s="125">
        <v>30525</v>
      </c>
      <c r="C262" s="124" t="s">
        <v>393</v>
      </c>
      <c r="D262" s="124" t="s">
        <v>392</v>
      </c>
      <c r="E262" s="124" t="s">
        <v>341</v>
      </c>
      <c r="F262" s="124" t="s">
        <v>391</v>
      </c>
      <c r="G262" s="124" t="s">
        <v>390</v>
      </c>
      <c r="H262" s="124" t="s">
        <v>8411</v>
      </c>
      <c r="I262" s="124" t="s">
        <v>8410</v>
      </c>
      <c r="J262" s="124" t="s">
        <v>8409</v>
      </c>
      <c r="K262" s="124" t="s">
        <v>8408</v>
      </c>
      <c r="L262" s="124" t="s">
        <v>8407</v>
      </c>
      <c r="M262" s="124" t="s">
        <v>8406</v>
      </c>
      <c r="N262" s="124" t="s">
        <v>341</v>
      </c>
      <c r="O262" s="124" t="s">
        <v>7757</v>
      </c>
      <c r="P262" s="124" t="s">
        <v>8405</v>
      </c>
      <c r="Q262" s="124" t="s">
        <v>341</v>
      </c>
      <c r="R262" s="125">
        <v>3</v>
      </c>
      <c r="S262" s="125">
        <v>5</v>
      </c>
      <c r="T262" s="124" t="s">
        <v>341</v>
      </c>
      <c r="U262" s="124" t="s">
        <v>510</v>
      </c>
      <c r="V262" s="124" t="s">
        <v>339</v>
      </c>
      <c r="W262" s="124" t="s">
        <v>1823</v>
      </c>
      <c r="X262" s="124" t="s">
        <v>220</v>
      </c>
    </row>
    <row r="263" spans="1:24" ht="33" customHeight="1" x14ac:dyDescent="0.25">
      <c r="A263" s="124" t="s">
        <v>8404</v>
      </c>
      <c r="B263" s="125">
        <v>30526</v>
      </c>
      <c r="C263" s="124" t="s">
        <v>393</v>
      </c>
      <c r="D263" s="124" t="s">
        <v>392</v>
      </c>
      <c r="E263" s="124" t="s">
        <v>341</v>
      </c>
      <c r="F263" s="124" t="s">
        <v>391</v>
      </c>
      <c r="G263" s="124" t="s">
        <v>390</v>
      </c>
      <c r="H263" s="124" t="s">
        <v>8403</v>
      </c>
      <c r="I263" s="124" t="s">
        <v>8402</v>
      </c>
      <c r="J263" s="124" t="s">
        <v>8402</v>
      </c>
      <c r="K263" s="124" t="s">
        <v>8401</v>
      </c>
      <c r="L263" s="124" t="s">
        <v>8400</v>
      </c>
      <c r="M263" s="124" t="s">
        <v>8399</v>
      </c>
      <c r="N263" s="124" t="s">
        <v>341</v>
      </c>
      <c r="O263" s="124" t="s">
        <v>7757</v>
      </c>
      <c r="P263" s="124" t="s">
        <v>8398</v>
      </c>
      <c r="Q263" s="124" t="s">
        <v>341</v>
      </c>
      <c r="R263" s="125">
        <v>3</v>
      </c>
      <c r="S263" s="125">
        <v>5</v>
      </c>
      <c r="T263" s="124" t="s">
        <v>341</v>
      </c>
      <c r="U263" s="124" t="s">
        <v>340</v>
      </c>
      <c r="V263" s="124" t="s">
        <v>339</v>
      </c>
      <c r="W263" s="124" t="s">
        <v>1823</v>
      </c>
      <c r="X263" s="124" t="s">
        <v>220</v>
      </c>
    </row>
    <row r="264" spans="1:24" ht="33" customHeight="1" x14ac:dyDescent="0.25">
      <c r="A264" s="124" t="s">
        <v>8397</v>
      </c>
      <c r="B264" s="125">
        <v>30527</v>
      </c>
      <c r="C264" s="124" t="s">
        <v>393</v>
      </c>
      <c r="D264" s="124" t="s">
        <v>392</v>
      </c>
      <c r="E264" s="124" t="s">
        <v>341</v>
      </c>
      <c r="F264" s="124" t="s">
        <v>391</v>
      </c>
      <c r="G264" s="124" t="s">
        <v>379</v>
      </c>
      <c r="H264" s="124" t="s">
        <v>8396</v>
      </c>
      <c r="I264" s="124" t="s">
        <v>8395</v>
      </c>
      <c r="J264" s="124" t="s">
        <v>8394</v>
      </c>
      <c r="K264" s="124" t="s">
        <v>8393</v>
      </c>
      <c r="L264" s="124" t="s">
        <v>8392</v>
      </c>
      <c r="M264" s="124" t="s">
        <v>8391</v>
      </c>
      <c r="N264" s="124" t="s">
        <v>341</v>
      </c>
      <c r="O264" s="124" t="s">
        <v>8390</v>
      </c>
      <c r="P264" s="124" t="s">
        <v>341</v>
      </c>
      <c r="Q264" s="124" t="s">
        <v>341</v>
      </c>
      <c r="R264" s="125">
        <v>3</v>
      </c>
      <c r="S264" s="125">
        <v>5</v>
      </c>
      <c r="T264" s="124" t="s">
        <v>341</v>
      </c>
      <c r="U264" s="124" t="s">
        <v>510</v>
      </c>
      <c r="V264" s="124" t="s">
        <v>1354</v>
      </c>
      <c r="W264" s="124" t="s">
        <v>1040</v>
      </c>
      <c r="X264" s="124" t="s">
        <v>226</v>
      </c>
    </row>
    <row r="265" spans="1:24" ht="33" customHeight="1" x14ac:dyDescent="0.25">
      <c r="A265" s="124" t="s">
        <v>8389</v>
      </c>
      <c r="B265" s="125">
        <v>30528</v>
      </c>
      <c r="C265" s="124" t="s">
        <v>393</v>
      </c>
      <c r="D265" s="124" t="s">
        <v>381</v>
      </c>
      <c r="E265" s="124" t="s">
        <v>402</v>
      </c>
      <c r="F265" s="124" t="s">
        <v>391</v>
      </c>
      <c r="G265" s="124" t="s">
        <v>379</v>
      </c>
      <c r="H265" s="124" t="s">
        <v>8388</v>
      </c>
      <c r="I265" s="124" t="s">
        <v>8387</v>
      </c>
      <c r="J265" s="124" t="s">
        <v>8386</v>
      </c>
      <c r="K265" s="124" t="s">
        <v>8385</v>
      </c>
      <c r="L265" s="124" t="s">
        <v>4085</v>
      </c>
      <c r="M265" s="124" t="s">
        <v>8384</v>
      </c>
      <c r="N265" s="124" t="s">
        <v>341</v>
      </c>
      <c r="O265" s="124" t="s">
        <v>8383</v>
      </c>
      <c r="P265" s="124" t="s">
        <v>8382</v>
      </c>
      <c r="Q265" s="124" t="s">
        <v>341</v>
      </c>
      <c r="R265" s="125">
        <v>3</v>
      </c>
      <c r="S265" s="125">
        <v>5</v>
      </c>
      <c r="T265" s="124" t="s">
        <v>341</v>
      </c>
      <c r="U265" s="124" t="s">
        <v>396</v>
      </c>
      <c r="V265" s="124" t="s">
        <v>370</v>
      </c>
      <c r="W265" s="124" t="s">
        <v>619</v>
      </c>
      <c r="X265" s="124" t="s">
        <v>35</v>
      </c>
    </row>
    <row r="266" spans="1:24" ht="33" customHeight="1" x14ac:dyDescent="0.25">
      <c r="A266" s="124" t="s">
        <v>8381</v>
      </c>
      <c r="B266" s="125">
        <v>30529</v>
      </c>
      <c r="C266" s="124" t="s">
        <v>393</v>
      </c>
      <c r="D266" s="124" t="s">
        <v>381</v>
      </c>
      <c r="E266" s="124" t="s">
        <v>402</v>
      </c>
      <c r="F266" s="124" t="s">
        <v>391</v>
      </c>
      <c r="G266" s="124" t="s">
        <v>379</v>
      </c>
      <c r="H266" s="124" t="s">
        <v>8380</v>
      </c>
      <c r="I266" s="124" t="s">
        <v>8379</v>
      </c>
      <c r="J266" s="124" t="s">
        <v>8378</v>
      </c>
      <c r="K266" s="124" t="s">
        <v>8377</v>
      </c>
      <c r="L266" s="124" t="s">
        <v>8376</v>
      </c>
      <c r="M266" s="124" t="s">
        <v>8221</v>
      </c>
      <c r="N266" s="124" t="s">
        <v>341</v>
      </c>
      <c r="O266" s="124" t="s">
        <v>8277</v>
      </c>
      <c r="P266" s="124" t="s">
        <v>8375</v>
      </c>
      <c r="Q266" s="124" t="s">
        <v>341</v>
      </c>
      <c r="R266" s="125">
        <v>3</v>
      </c>
      <c r="S266" s="125">
        <v>5</v>
      </c>
      <c r="T266" s="124" t="s">
        <v>341</v>
      </c>
      <c r="U266" s="124" t="s">
        <v>1114</v>
      </c>
      <c r="V266" s="124" t="s">
        <v>1578</v>
      </c>
      <c r="W266" s="124" t="s">
        <v>1206</v>
      </c>
      <c r="X266" s="124" t="s">
        <v>38</v>
      </c>
    </row>
    <row r="267" spans="1:24" ht="33" customHeight="1" x14ac:dyDescent="0.25">
      <c r="A267" s="124" t="s">
        <v>8374</v>
      </c>
      <c r="B267" s="125">
        <v>30530</v>
      </c>
      <c r="C267" s="124" t="s">
        <v>381</v>
      </c>
      <c r="D267" s="124" t="s">
        <v>381</v>
      </c>
      <c r="E267" s="124" t="s">
        <v>402</v>
      </c>
      <c r="F267" s="124" t="s">
        <v>380</v>
      </c>
      <c r="G267" s="124" t="s">
        <v>379</v>
      </c>
      <c r="H267" s="124" t="s">
        <v>8373</v>
      </c>
      <c r="I267" s="124" t="s">
        <v>8372</v>
      </c>
      <c r="J267" s="124" t="s">
        <v>8371</v>
      </c>
      <c r="K267" s="124" t="s">
        <v>8370</v>
      </c>
      <c r="L267" s="124" t="s">
        <v>8369</v>
      </c>
      <c r="M267" s="124" t="s">
        <v>8368</v>
      </c>
      <c r="N267" s="124" t="s">
        <v>341</v>
      </c>
      <c r="O267" s="124" t="s">
        <v>8277</v>
      </c>
      <c r="P267" s="124" t="s">
        <v>8367</v>
      </c>
      <c r="Q267" s="124" t="s">
        <v>341</v>
      </c>
      <c r="R267" s="125">
        <v>3</v>
      </c>
      <c r="S267" s="125">
        <v>5</v>
      </c>
      <c r="T267" s="124" t="s">
        <v>341</v>
      </c>
      <c r="U267" s="124" t="s">
        <v>1114</v>
      </c>
      <c r="V267" s="124" t="s">
        <v>1578</v>
      </c>
      <c r="W267" s="124" t="s">
        <v>2692</v>
      </c>
      <c r="X267" s="124" t="s">
        <v>38</v>
      </c>
    </row>
    <row r="268" spans="1:24" ht="33" customHeight="1" x14ac:dyDescent="0.25">
      <c r="A268" s="124" t="s">
        <v>8366</v>
      </c>
      <c r="B268" s="125">
        <v>30531</v>
      </c>
      <c r="C268" s="124" t="s">
        <v>381</v>
      </c>
      <c r="D268" s="124" t="s">
        <v>381</v>
      </c>
      <c r="E268" s="124" t="s">
        <v>341</v>
      </c>
      <c r="F268" s="124" t="s">
        <v>380</v>
      </c>
      <c r="G268" s="124" t="s">
        <v>360</v>
      </c>
      <c r="H268" s="124" t="s">
        <v>8365</v>
      </c>
      <c r="I268" s="124" t="s">
        <v>8364</v>
      </c>
      <c r="J268" s="124" t="s">
        <v>8363</v>
      </c>
      <c r="K268" s="124" t="s">
        <v>8362</v>
      </c>
      <c r="L268" s="124" t="s">
        <v>1035</v>
      </c>
      <c r="M268" s="124" t="s">
        <v>8361</v>
      </c>
      <c r="N268" s="124" t="s">
        <v>341</v>
      </c>
      <c r="O268" s="124" t="s">
        <v>8360</v>
      </c>
      <c r="P268" s="124" t="s">
        <v>8359</v>
      </c>
      <c r="Q268" s="124" t="s">
        <v>341</v>
      </c>
      <c r="R268" s="125">
        <v>3</v>
      </c>
      <c r="S268" s="125">
        <v>5</v>
      </c>
      <c r="T268" s="124" t="s">
        <v>341</v>
      </c>
      <c r="U268" s="124" t="s">
        <v>340</v>
      </c>
      <c r="V268" s="124" t="s">
        <v>339</v>
      </c>
      <c r="W268" s="124" t="s">
        <v>2456</v>
      </c>
      <c r="X268" s="124" t="s">
        <v>220</v>
      </c>
    </row>
    <row r="269" spans="1:24" ht="33" customHeight="1" x14ac:dyDescent="0.25">
      <c r="A269" s="124" t="s">
        <v>8358</v>
      </c>
      <c r="B269" s="125">
        <v>30532</v>
      </c>
      <c r="C269" s="124" t="s">
        <v>381</v>
      </c>
      <c r="D269" s="124" t="s">
        <v>381</v>
      </c>
      <c r="E269" s="124" t="s">
        <v>341</v>
      </c>
      <c r="F269" s="124" t="s">
        <v>411</v>
      </c>
      <c r="G269" s="124" t="s">
        <v>343</v>
      </c>
      <c r="H269" s="124" t="s">
        <v>8357</v>
      </c>
      <c r="I269" s="124" t="s">
        <v>8356</v>
      </c>
      <c r="J269" s="124" t="s">
        <v>8355</v>
      </c>
      <c r="K269" s="124" t="s">
        <v>8354</v>
      </c>
      <c r="L269" s="124" t="s">
        <v>344</v>
      </c>
      <c r="M269" s="124" t="s">
        <v>343</v>
      </c>
      <c r="N269" s="124" t="s">
        <v>341</v>
      </c>
      <c r="O269" s="124" t="s">
        <v>341</v>
      </c>
      <c r="P269" s="124" t="s">
        <v>8353</v>
      </c>
      <c r="Q269" s="124" t="s">
        <v>341</v>
      </c>
      <c r="R269" s="125">
        <v>3</v>
      </c>
      <c r="S269" s="125">
        <v>5</v>
      </c>
      <c r="T269" s="124" t="s">
        <v>341</v>
      </c>
      <c r="U269" s="124" t="s">
        <v>371</v>
      </c>
      <c r="V269" s="124" t="s">
        <v>395</v>
      </c>
      <c r="W269" s="124" t="s">
        <v>7727</v>
      </c>
      <c r="X269" s="124" t="s">
        <v>35</v>
      </c>
    </row>
    <row r="270" spans="1:24" ht="33" customHeight="1" x14ac:dyDescent="0.25">
      <c r="A270" s="124" t="s">
        <v>8352</v>
      </c>
      <c r="B270" s="125">
        <v>30701</v>
      </c>
      <c r="C270" s="124" t="s">
        <v>381</v>
      </c>
      <c r="D270" s="124" t="s">
        <v>381</v>
      </c>
      <c r="E270" s="124" t="s">
        <v>402</v>
      </c>
      <c r="F270" s="124" t="s">
        <v>380</v>
      </c>
      <c r="G270" s="124" t="s">
        <v>379</v>
      </c>
      <c r="H270" s="124" t="s">
        <v>8351</v>
      </c>
      <c r="I270" s="124" t="s">
        <v>8350</v>
      </c>
      <c r="J270" s="124" t="s">
        <v>8350</v>
      </c>
      <c r="K270" s="124" t="s">
        <v>8349</v>
      </c>
      <c r="L270" s="124" t="s">
        <v>5937</v>
      </c>
      <c r="M270" s="124" t="s">
        <v>8348</v>
      </c>
      <c r="N270" s="124" t="s">
        <v>341</v>
      </c>
      <c r="O270" s="124" t="s">
        <v>8347</v>
      </c>
      <c r="P270" s="124" t="s">
        <v>8346</v>
      </c>
      <c r="Q270" s="124" t="s">
        <v>341</v>
      </c>
      <c r="R270" s="125">
        <v>3</v>
      </c>
      <c r="S270" s="125">
        <v>7</v>
      </c>
      <c r="T270" s="124" t="s">
        <v>341</v>
      </c>
      <c r="U270" s="124" t="s">
        <v>371</v>
      </c>
      <c r="V270" s="124" t="s">
        <v>440</v>
      </c>
      <c r="W270" s="124" t="s">
        <v>7772</v>
      </c>
      <c r="X270" s="124" t="s">
        <v>217</v>
      </c>
    </row>
    <row r="271" spans="1:24" ht="33" customHeight="1" x14ac:dyDescent="0.25">
      <c r="A271" s="124" t="s">
        <v>8345</v>
      </c>
      <c r="B271" s="125">
        <v>30702</v>
      </c>
      <c r="C271" s="124" t="s">
        <v>381</v>
      </c>
      <c r="D271" s="124" t="s">
        <v>381</v>
      </c>
      <c r="E271" s="124" t="s">
        <v>341</v>
      </c>
      <c r="F271" s="124" t="s">
        <v>411</v>
      </c>
      <c r="G271" s="124" t="s">
        <v>360</v>
      </c>
      <c r="H271" s="124" t="s">
        <v>8344</v>
      </c>
      <c r="I271" s="124" t="s">
        <v>8343</v>
      </c>
      <c r="J271" s="124" t="s">
        <v>8342</v>
      </c>
      <c r="K271" s="124" t="s">
        <v>8341</v>
      </c>
      <c r="L271" s="124" t="s">
        <v>8340</v>
      </c>
      <c r="M271" s="124" t="s">
        <v>8339</v>
      </c>
      <c r="N271" s="124" t="s">
        <v>8338</v>
      </c>
      <c r="O271" s="124" t="s">
        <v>8337</v>
      </c>
      <c r="P271" s="124" t="s">
        <v>8336</v>
      </c>
      <c r="Q271" s="124" t="s">
        <v>341</v>
      </c>
      <c r="R271" s="125">
        <v>3</v>
      </c>
      <c r="S271" s="125">
        <v>7</v>
      </c>
      <c r="T271" s="124" t="s">
        <v>341</v>
      </c>
      <c r="U271" s="124" t="s">
        <v>396</v>
      </c>
      <c r="V271" s="124" t="s">
        <v>395</v>
      </c>
      <c r="W271" s="124" t="s">
        <v>1773</v>
      </c>
      <c r="X271" s="124" t="s">
        <v>233</v>
      </c>
    </row>
    <row r="272" spans="1:24" ht="33" customHeight="1" x14ac:dyDescent="0.25">
      <c r="A272" s="124" t="s">
        <v>8335</v>
      </c>
      <c r="B272" s="125">
        <v>30703</v>
      </c>
      <c r="C272" s="124" t="s">
        <v>393</v>
      </c>
      <c r="D272" s="124" t="s">
        <v>392</v>
      </c>
      <c r="E272" s="124" t="s">
        <v>341</v>
      </c>
      <c r="F272" s="124" t="s">
        <v>391</v>
      </c>
      <c r="G272" s="124" t="s">
        <v>343</v>
      </c>
      <c r="H272" s="124" t="s">
        <v>8334</v>
      </c>
      <c r="I272" s="124" t="s">
        <v>8333</v>
      </c>
      <c r="J272" s="124" t="s">
        <v>8333</v>
      </c>
      <c r="K272" s="124" t="s">
        <v>8332</v>
      </c>
      <c r="L272" s="124" t="s">
        <v>8331</v>
      </c>
      <c r="M272" s="124" t="s">
        <v>343</v>
      </c>
      <c r="N272" s="124" t="s">
        <v>8316</v>
      </c>
      <c r="O272" s="124" t="s">
        <v>7757</v>
      </c>
      <c r="P272" s="124" t="s">
        <v>8330</v>
      </c>
      <c r="Q272" s="124" t="s">
        <v>341</v>
      </c>
      <c r="R272" s="125">
        <v>3</v>
      </c>
      <c r="S272" s="125">
        <v>7</v>
      </c>
      <c r="T272" s="124" t="s">
        <v>341</v>
      </c>
      <c r="U272" s="124" t="s">
        <v>340</v>
      </c>
      <c r="V272" s="124" t="s">
        <v>339</v>
      </c>
      <c r="W272" s="124" t="s">
        <v>3567</v>
      </c>
      <c r="X272" s="124" t="s">
        <v>219</v>
      </c>
    </row>
    <row r="273" spans="1:24" ht="33" customHeight="1" x14ac:dyDescent="0.25">
      <c r="A273" s="124" t="s">
        <v>8329</v>
      </c>
      <c r="B273" s="125">
        <v>30704</v>
      </c>
      <c r="C273" s="124" t="s">
        <v>393</v>
      </c>
      <c r="D273" s="124" t="s">
        <v>392</v>
      </c>
      <c r="E273" s="124" t="s">
        <v>341</v>
      </c>
      <c r="F273" s="124" t="s">
        <v>391</v>
      </c>
      <c r="G273" s="124" t="s">
        <v>379</v>
      </c>
      <c r="H273" s="124" t="s">
        <v>8328</v>
      </c>
      <c r="I273" s="124" t="s">
        <v>8327</v>
      </c>
      <c r="J273" s="124" t="s">
        <v>8326</v>
      </c>
      <c r="K273" s="124" t="s">
        <v>8325</v>
      </c>
      <c r="L273" s="124" t="s">
        <v>8324</v>
      </c>
      <c r="M273" s="124" t="s">
        <v>7669</v>
      </c>
      <c r="N273" s="124" t="s">
        <v>341</v>
      </c>
      <c r="O273" s="124" t="s">
        <v>7757</v>
      </c>
      <c r="P273" s="124" t="s">
        <v>8323</v>
      </c>
      <c r="Q273" s="124" t="s">
        <v>341</v>
      </c>
      <c r="R273" s="125">
        <v>3</v>
      </c>
      <c r="S273" s="125">
        <v>7</v>
      </c>
      <c r="T273" s="124" t="s">
        <v>341</v>
      </c>
      <c r="U273" s="124" t="s">
        <v>340</v>
      </c>
      <c r="V273" s="124" t="s">
        <v>339</v>
      </c>
      <c r="W273" s="124" t="s">
        <v>4106</v>
      </c>
      <c r="X273" s="124" t="s">
        <v>219</v>
      </c>
    </row>
    <row r="274" spans="1:24" ht="33" customHeight="1" x14ac:dyDescent="0.25">
      <c r="A274" s="124" t="s">
        <v>8322</v>
      </c>
      <c r="B274" s="125">
        <v>30705</v>
      </c>
      <c r="C274" s="124" t="s">
        <v>393</v>
      </c>
      <c r="D274" s="124" t="s">
        <v>392</v>
      </c>
      <c r="E274" s="124" t="s">
        <v>341</v>
      </c>
      <c r="F274" s="124" t="s">
        <v>391</v>
      </c>
      <c r="G274" s="124" t="s">
        <v>379</v>
      </c>
      <c r="H274" s="124" t="s">
        <v>8321</v>
      </c>
      <c r="I274" s="124" t="s">
        <v>8320</v>
      </c>
      <c r="J274" s="124" t="s">
        <v>8320</v>
      </c>
      <c r="K274" s="124" t="s">
        <v>8319</v>
      </c>
      <c r="L274" s="124" t="s">
        <v>8318</v>
      </c>
      <c r="M274" s="124" t="s">
        <v>8317</v>
      </c>
      <c r="N274" s="124" t="s">
        <v>8316</v>
      </c>
      <c r="O274" s="124" t="s">
        <v>7757</v>
      </c>
      <c r="P274" s="124" t="s">
        <v>8315</v>
      </c>
      <c r="Q274" s="124" t="s">
        <v>341</v>
      </c>
      <c r="R274" s="125">
        <v>3</v>
      </c>
      <c r="S274" s="125">
        <v>7</v>
      </c>
      <c r="T274" s="124" t="s">
        <v>341</v>
      </c>
      <c r="U274" s="124" t="s">
        <v>340</v>
      </c>
      <c r="V274" s="124" t="s">
        <v>339</v>
      </c>
      <c r="W274" s="124" t="s">
        <v>4106</v>
      </c>
      <c r="X274" s="124" t="s">
        <v>219</v>
      </c>
    </row>
    <row r="275" spans="1:24" ht="33" customHeight="1" x14ac:dyDescent="0.25">
      <c r="A275" s="124" t="s">
        <v>8314</v>
      </c>
      <c r="B275" s="125">
        <v>30706</v>
      </c>
      <c r="C275" s="124" t="s">
        <v>393</v>
      </c>
      <c r="D275" s="124" t="s">
        <v>392</v>
      </c>
      <c r="E275" s="124" t="s">
        <v>341</v>
      </c>
      <c r="F275" s="124" t="s">
        <v>391</v>
      </c>
      <c r="G275" s="124" t="s">
        <v>379</v>
      </c>
      <c r="H275" s="124" t="s">
        <v>8313</v>
      </c>
      <c r="I275" s="124" t="s">
        <v>8312</v>
      </c>
      <c r="J275" s="124" t="s">
        <v>8311</v>
      </c>
      <c r="K275" s="124" t="s">
        <v>8310</v>
      </c>
      <c r="L275" s="124" t="s">
        <v>8309</v>
      </c>
      <c r="M275" s="124" t="s">
        <v>8308</v>
      </c>
      <c r="N275" s="124" t="s">
        <v>341</v>
      </c>
      <c r="O275" s="124" t="s">
        <v>8307</v>
      </c>
      <c r="P275" s="124" t="s">
        <v>8306</v>
      </c>
      <c r="Q275" s="124" t="s">
        <v>341</v>
      </c>
      <c r="R275" s="125">
        <v>3</v>
      </c>
      <c r="S275" s="125">
        <v>7</v>
      </c>
      <c r="T275" s="124" t="s">
        <v>341</v>
      </c>
      <c r="U275" s="124" t="s">
        <v>340</v>
      </c>
      <c r="V275" s="124" t="s">
        <v>339</v>
      </c>
      <c r="W275" s="124" t="s">
        <v>1040</v>
      </c>
      <c r="X275" s="124" t="s">
        <v>226</v>
      </c>
    </row>
    <row r="276" spans="1:24" ht="33" customHeight="1" x14ac:dyDescent="0.25">
      <c r="A276" s="124" t="s">
        <v>8305</v>
      </c>
      <c r="B276" s="125">
        <v>30801</v>
      </c>
      <c r="C276" s="124" t="s">
        <v>349</v>
      </c>
      <c r="D276" s="124" t="s">
        <v>349</v>
      </c>
      <c r="E276" s="124" t="s">
        <v>341</v>
      </c>
      <c r="F276" s="124" t="s">
        <v>540</v>
      </c>
      <c r="G276" s="124" t="s">
        <v>343</v>
      </c>
      <c r="H276" s="124" t="s">
        <v>8304</v>
      </c>
      <c r="I276" s="124" t="s">
        <v>8303</v>
      </c>
      <c r="J276" s="124" t="s">
        <v>8302</v>
      </c>
      <c r="K276" s="124" t="s">
        <v>8301</v>
      </c>
      <c r="L276" s="124" t="s">
        <v>1813</v>
      </c>
      <c r="M276" s="124" t="s">
        <v>343</v>
      </c>
      <c r="N276" s="124" t="s">
        <v>8300</v>
      </c>
      <c r="O276" s="124" t="s">
        <v>7684</v>
      </c>
      <c r="P276" s="124" t="s">
        <v>8299</v>
      </c>
      <c r="Q276" s="124" t="s">
        <v>341</v>
      </c>
      <c r="R276" s="125">
        <v>3</v>
      </c>
      <c r="S276" s="125">
        <v>8</v>
      </c>
      <c r="T276" s="124" t="s">
        <v>341</v>
      </c>
      <c r="U276" s="124" t="s">
        <v>371</v>
      </c>
      <c r="V276" s="124" t="s">
        <v>440</v>
      </c>
      <c r="W276" s="124" t="s">
        <v>5270</v>
      </c>
      <c r="X276" s="124" t="s">
        <v>217</v>
      </c>
    </row>
    <row r="277" spans="1:24" ht="33" customHeight="1" x14ac:dyDescent="0.25">
      <c r="A277" s="124" t="s">
        <v>8298</v>
      </c>
      <c r="B277" s="125">
        <v>30802</v>
      </c>
      <c r="C277" s="124" t="s">
        <v>381</v>
      </c>
      <c r="D277" s="124" t="s">
        <v>381</v>
      </c>
      <c r="E277" s="124" t="s">
        <v>341</v>
      </c>
      <c r="F277" s="124" t="s">
        <v>380</v>
      </c>
      <c r="G277" s="124" t="s">
        <v>390</v>
      </c>
      <c r="H277" s="124" t="s">
        <v>8297</v>
      </c>
      <c r="I277" s="124" t="s">
        <v>8296</v>
      </c>
      <c r="J277" s="124" t="s">
        <v>8295</v>
      </c>
      <c r="K277" s="124" t="s">
        <v>8294</v>
      </c>
      <c r="L277" s="124" t="s">
        <v>7985</v>
      </c>
      <c r="M277" s="124" t="s">
        <v>8293</v>
      </c>
      <c r="N277" s="124" t="s">
        <v>8292</v>
      </c>
      <c r="O277" s="124" t="s">
        <v>7684</v>
      </c>
      <c r="P277" s="124" t="s">
        <v>8291</v>
      </c>
      <c r="Q277" s="124" t="s">
        <v>341</v>
      </c>
      <c r="R277" s="125">
        <v>3</v>
      </c>
      <c r="S277" s="125">
        <v>8</v>
      </c>
      <c r="T277" s="124" t="s">
        <v>341</v>
      </c>
      <c r="U277" s="124" t="s">
        <v>371</v>
      </c>
      <c r="V277" s="124" t="s">
        <v>440</v>
      </c>
      <c r="W277" s="124" t="s">
        <v>5484</v>
      </c>
      <c r="X277" s="124" t="s">
        <v>217</v>
      </c>
    </row>
    <row r="278" spans="1:24" ht="33" customHeight="1" x14ac:dyDescent="0.25">
      <c r="A278" s="124" t="s">
        <v>8290</v>
      </c>
      <c r="B278" s="125">
        <v>30803</v>
      </c>
      <c r="C278" s="124" t="s">
        <v>381</v>
      </c>
      <c r="D278" s="124" t="s">
        <v>349</v>
      </c>
      <c r="E278" s="124" t="s">
        <v>402</v>
      </c>
      <c r="F278" s="124" t="s">
        <v>380</v>
      </c>
      <c r="G278" s="124" t="s">
        <v>360</v>
      </c>
      <c r="H278" s="124" t="s">
        <v>8289</v>
      </c>
      <c r="I278" s="124" t="s">
        <v>8288</v>
      </c>
      <c r="J278" s="124" t="s">
        <v>8287</v>
      </c>
      <c r="K278" s="124" t="s">
        <v>8286</v>
      </c>
      <c r="L278" s="124" t="s">
        <v>5031</v>
      </c>
      <c r="M278" s="124" t="s">
        <v>8285</v>
      </c>
      <c r="N278" s="124" t="s">
        <v>341</v>
      </c>
      <c r="O278" s="124" t="s">
        <v>8118</v>
      </c>
      <c r="P278" s="124" t="s">
        <v>8284</v>
      </c>
      <c r="Q278" s="124" t="s">
        <v>341</v>
      </c>
      <c r="R278" s="125">
        <v>3</v>
      </c>
      <c r="S278" s="125">
        <v>8</v>
      </c>
      <c r="T278" s="124" t="s">
        <v>341</v>
      </c>
      <c r="U278" s="124" t="s">
        <v>340</v>
      </c>
      <c r="V278" s="124" t="s">
        <v>339</v>
      </c>
      <c r="W278" s="124" t="s">
        <v>3787</v>
      </c>
      <c r="X278" s="124" t="s">
        <v>219</v>
      </c>
    </row>
    <row r="279" spans="1:24" ht="33" customHeight="1" x14ac:dyDescent="0.25">
      <c r="A279" s="124" t="s">
        <v>8283</v>
      </c>
      <c r="B279" s="125">
        <v>30804</v>
      </c>
      <c r="C279" s="124" t="s">
        <v>381</v>
      </c>
      <c r="D279" s="124" t="s">
        <v>381</v>
      </c>
      <c r="E279" s="124" t="s">
        <v>341</v>
      </c>
      <c r="F279" s="124" t="s">
        <v>411</v>
      </c>
      <c r="G279" s="124" t="s">
        <v>343</v>
      </c>
      <c r="H279" s="124" t="s">
        <v>8282</v>
      </c>
      <c r="I279" s="124" t="s">
        <v>8281</v>
      </c>
      <c r="J279" s="124" t="s">
        <v>8280</v>
      </c>
      <c r="K279" s="124" t="s">
        <v>8279</v>
      </c>
      <c r="L279" s="124" t="s">
        <v>8278</v>
      </c>
      <c r="M279" s="124" t="s">
        <v>343</v>
      </c>
      <c r="N279" s="124" t="s">
        <v>341</v>
      </c>
      <c r="O279" s="124" t="s">
        <v>8277</v>
      </c>
      <c r="P279" s="124" t="s">
        <v>8276</v>
      </c>
      <c r="Q279" s="124" t="s">
        <v>341</v>
      </c>
      <c r="R279" s="125">
        <v>3</v>
      </c>
      <c r="S279" s="125">
        <v>8</v>
      </c>
      <c r="T279" s="124" t="s">
        <v>341</v>
      </c>
      <c r="U279" s="124" t="s">
        <v>1114</v>
      </c>
      <c r="V279" s="124" t="s">
        <v>1578</v>
      </c>
      <c r="W279" s="124" t="s">
        <v>1206</v>
      </c>
      <c r="X279" s="124" t="s">
        <v>38</v>
      </c>
    </row>
    <row r="280" spans="1:24" ht="33" customHeight="1" x14ac:dyDescent="0.25">
      <c r="A280" s="124" t="s">
        <v>8275</v>
      </c>
      <c r="B280" s="125">
        <v>30805</v>
      </c>
      <c r="C280" s="124" t="s">
        <v>381</v>
      </c>
      <c r="D280" s="124" t="s">
        <v>381</v>
      </c>
      <c r="E280" s="124" t="s">
        <v>341</v>
      </c>
      <c r="F280" s="124" t="s">
        <v>411</v>
      </c>
      <c r="G280" s="124" t="s">
        <v>343</v>
      </c>
      <c r="H280" s="124" t="s">
        <v>8274</v>
      </c>
      <c r="I280" s="124" t="s">
        <v>8273</v>
      </c>
      <c r="J280" s="124" t="s">
        <v>8272</v>
      </c>
      <c r="K280" s="124" t="s">
        <v>8271</v>
      </c>
      <c r="L280" s="124" t="s">
        <v>344</v>
      </c>
      <c r="M280" s="124" t="s">
        <v>343</v>
      </c>
      <c r="N280" s="124" t="s">
        <v>8270</v>
      </c>
      <c r="O280" s="124" t="s">
        <v>341</v>
      </c>
      <c r="P280" s="124" t="s">
        <v>8269</v>
      </c>
      <c r="Q280" s="124" t="s">
        <v>341</v>
      </c>
      <c r="R280" s="125">
        <v>3</v>
      </c>
      <c r="S280" s="125">
        <v>8</v>
      </c>
      <c r="T280" s="124" t="s">
        <v>341</v>
      </c>
      <c r="U280" s="124" t="s">
        <v>371</v>
      </c>
      <c r="V280" s="124" t="s">
        <v>440</v>
      </c>
      <c r="W280" s="124" t="s">
        <v>5484</v>
      </c>
      <c r="X280" s="124" t="s">
        <v>217</v>
      </c>
    </row>
    <row r="281" spans="1:24" ht="33" customHeight="1" x14ac:dyDescent="0.25">
      <c r="A281" s="124" t="s">
        <v>8268</v>
      </c>
      <c r="B281" s="125">
        <v>30901</v>
      </c>
      <c r="C281" s="124" t="s">
        <v>393</v>
      </c>
      <c r="D281" s="124" t="s">
        <v>392</v>
      </c>
      <c r="E281" s="124" t="s">
        <v>341</v>
      </c>
      <c r="F281" s="124" t="s">
        <v>391</v>
      </c>
      <c r="G281" s="124" t="s">
        <v>343</v>
      </c>
      <c r="H281" s="124" t="s">
        <v>8267</v>
      </c>
      <c r="I281" s="124" t="s">
        <v>8266</v>
      </c>
      <c r="J281" s="124" t="s">
        <v>8266</v>
      </c>
      <c r="K281" s="124" t="s">
        <v>341</v>
      </c>
      <c r="L281" s="124" t="s">
        <v>1813</v>
      </c>
      <c r="M281" s="124" t="s">
        <v>343</v>
      </c>
      <c r="N281" s="124" t="s">
        <v>341</v>
      </c>
      <c r="O281" s="124" t="s">
        <v>341</v>
      </c>
      <c r="P281" s="124" t="s">
        <v>8265</v>
      </c>
      <c r="Q281" s="124" t="s">
        <v>341</v>
      </c>
      <c r="R281" s="125">
        <v>3</v>
      </c>
      <c r="S281" s="125">
        <v>9</v>
      </c>
      <c r="T281" s="124" t="s">
        <v>341</v>
      </c>
      <c r="U281" s="124" t="s">
        <v>340</v>
      </c>
      <c r="V281" s="124" t="s">
        <v>339</v>
      </c>
      <c r="W281" s="124" t="s">
        <v>4106</v>
      </c>
      <c r="X281" s="124" t="s">
        <v>219</v>
      </c>
    </row>
    <row r="282" spans="1:24" ht="33" customHeight="1" x14ac:dyDescent="0.25">
      <c r="A282" s="124" t="s">
        <v>8264</v>
      </c>
      <c r="B282" s="125">
        <v>30902</v>
      </c>
      <c r="C282" s="124" t="s">
        <v>393</v>
      </c>
      <c r="D282" s="124" t="s">
        <v>392</v>
      </c>
      <c r="E282" s="124" t="s">
        <v>341</v>
      </c>
      <c r="F282" s="124" t="s">
        <v>391</v>
      </c>
      <c r="G282" s="124" t="s">
        <v>390</v>
      </c>
      <c r="H282" s="124" t="s">
        <v>8263</v>
      </c>
      <c r="I282" s="124" t="s">
        <v>8262</v>
      </c>
      <c r="J282" s="124" t="s">
        <v>8261</v>
      </c>
      <c r="K282" s="124" t="s">
        <v>8260</v>
      </c>
      <c r="L282" s="124" t="s">
        <v>8259</v>
      </c>
      <c r="M282" s="124" t="s">
        <v>8258</v>
      </c>
      <c r="N282" s="124" t="s">
        <v>8007</v>
      </c>
      <c r="O282" s="124" t="s">
        <v>8118</v>
      </c>
      <c r="P282" s="124" t="s">
        <v>8257</v>
      </c>
      <c r="Q282" s="124" t="s">
        <v>341</v>
      </c>
      <c r="R282" s="125">
        <v>3</v>
      </c>
      <c r="S282" s="125">
        <v>9</v>
      </c>
      <c r="T282" s="124" t="s">
        <v>341</v>
      </c>
      <c r="U282" s="124" t="s">
        <v>510</v>
      </c>
      <c r="V282" s="124" t="s">
        <v>339</v>
      </c>
      <c r="W282" s="124" t="s">
        <v>4130</v>
      </c>
      <c r="X282" s="124" t="s">
        <v>223</v>
      </c>
    </row>
    <row r="283" spans="1:24" ht="33" customHeight="1" x14ac:dyDescent="0.25">
      <c r="A283" s="124" t="s">
        <v>8256</v>
      </c>
      <c r="B283" s="125">
        <v>30903</v>
      </c>
      <c r="C283" s="124" t="s">
        <v>393</v>
      </c>
      <c r="D283" s="124" t="s">
        <v>392</v>
      </c>
      <c r="E283" s="124" t="s">
        <v>341</v>
      </c>
      <c r="F283" s="124" t="s">
        <v>391</v>
      </c>
      <c r="G283" s="124" t="s">
        <v>343</v>
      </c>
      <c r="H283" s="124" t="s">
        <v>8255</v>
      </c>
      <c r="I283" s="124" t="s">
        <v>8254</v>
      </c>
      <c r="J283" s="124" t="s">
        <v>8253</v>
      </c>
      <c r="K283" s="124" t="s">
        <v>341</v>
      </c>
      <c r="L283" s="124" t="s">
        <v>1813</v>
      </c>
      <c r="M283" s="124" t="s">
        <v>343</v>
      </c>
      <c r="N283" s="124" t="s">
        <v>341</v>
      </c>
      <c r="O283" s="124" t="s">
        <v>341</v>
      </c>
      <c r="P283" s="124" t="s">
        <v>8252</v>
      </c>
      <c r="Q283" s="124" t="s">
        <v>341</v>
      </c>
      <c r="R283" s="125">
        <v>3</v>
      </c>
      <c r="S283" s="125">
        <v>9</v>
      </c>
      <c r="T283" s="124" t="s">
        <v>341</v>
      </c>
      <c r="U283" s="124" t="s">
        <v>510</v>
      </c>
      <c r="V283" s="124" t="s">
        <v>339</v>
      </c>
      <c r="W283" s="124" t="s">
        <v>2456</v>
      </c>
      <c r="X283" s="124" t="s">
        <v>220</v>
      </c>
    </row>
    <row r="284" spans="1:24" ht="33" customHeight="1" x14ac:dyDescent="0.25">
      <c r="A284" s="124" t="s">
        <v>8251</v>
      </c>
      <c r="B284" s="125">
        <v>30904</v>
      </c>
      <c r="C284" s="124" t="s">
        <v>393</v>
      </c>
      <c r="D284" s="124" t="s">
        <v>392</v>
      </c>
      <c r="E284" s="124" t="s">
        <v>341</v>
      </c>
      <c r="F284" s="124" t="s">
        <v>391</v>
      </c>
      <c r="G284" s="124" t="s">
        <v>390</v>
      </c>
      <c r="H284" s="124" t="s">
        <v>8250</v>
      </c>
      <c r="I284" s="124" t="s">
        <v>8249</v>
      </c>
      <c r="J284" s="124" t="s">
        <v>8248</v>
      </c>
      <c r="K284" s="124" t="s">
        <v>8247</v>
      </c>
      <c r="L284" s="124" t="s">
        <v>8241</v>
      </c>
      <c r="M284" s="124" t="s">
        <v>7669</v>
      </c>
      <c r="N284" s="124" t="s">
        <v>341</v>
      </c>
      <c r="O284" s="124" t="s">
        <v>8118</v>
      </c>
      <c r="P284" s="124" t="s">
        <v>8246</v>
      </c>
      <c r="Q284" s="124" t="s">
        <v>341</v>
      </c>
      <c r="R284" s="125">
        <v>3</v>
      </c>
      <c r="S284" s="125">
        <v>9</v>
      </c>
      <c r="T284" s="124" t="s">
        <v>341</v>
      </c>
      <c r="U284" s="124" t="s">
        <v>510</v>
      </c>
      <c r="V284" s="124" t="s">
        <v>787</v>
      </c>
      <c r="W284" s="124" t="s">
        <v>4130</v>
      </c>
      <c r="X284" s="124" t="s">
        <v>223</v>
      </c>
    </row>
    <row r="285" spans="1:24" ht="33" customHeight="1" x14ac:dyDescent="0.25">
      <c r="A285" s="124" t="s">
        <v>8245</v>
      </c>
      <c r="B285" s="125">
        <v>30905</v>
      </c>
      <c r="C285" s="124" t="s">
        <v>393</v>
      </c>
      <c r="D285" s="124" t="s">
        <v>381</v>
      </c>
      <c r="E285" s="124" t="s">
        <v>2164</v>
      </c>
      <c r="F285" s="124" t="s">
        <v>391</v>
      </c>
      <c r="G285" s="124" t="s">
        <v>390</v>
      </c>
      <c r="H285" s="124" t="s">
        <v>8244</v>
      </c>
      <c r="I285" s="124" t="s">
        <v>8243</v>
      </c>
      <c r="J285" s="124" t="s">
        <v>8243</v>
      </c>
      <c r="K285" s="124" t="s">
        <v>8242</v>
      </c>
      <c r="L285" s="124" t="s">
        <v>8241</v>
      </c>
      <c r="M285" s="124" t="s">
        <v>7669</v>
      </c>
      <c r="N285" s="124" t="s">
        <v>341</v>
      </c>
      <c r="O285" s="124" t="s">
        <v>8240</v>
      </c>
      <c r="P285" s="124" t="s">
        <v>8239</v>
      </c>
      <c r="Q285" s="124" t="s">
        <v>341</v>
      </c>
      <c r="R285" s="125">
        <v>3</v>
      </c>
      <c r="S285" s="125">
        <v>9</v>
      </c>
      <c r="T285" s="124" t="s">
        <v>341</v>
      </c>
      <c r="U285" s="124" t="s">
        <v>510</v>
      </c>
      <c r="V285" s="124" t="s">
        <v>787</v>
      </c>
      <c r="W285" s="124" t="s">
        <v>1206</v>
      </c>
      <c r="X285" s="124" t="s">
        <v>38</v>
      </c>
    </row>
    <row r="286" spans="1:24" ht="33" customHeight="1" x14ac:dyDescent="0.25">
      <c r="A286" s="124" t="s">
        <v>8238</v>
      </c>
      <c r="B286" s="125">
        <v>30906</v>
      </c>
      <c r="C286" s="124" t="s">
        <v>381</v>
      </c>
      <c r="D286" s="124" t="s">
        <v>381</v>
      </c>
      <c r="E286" s="124" t="s">
        <v>341</v>
      </c>
      <c r="F286" s="124" t="s">
        <v>380</v>
      </c>
      <c r="G286" s="124" t="s">
        <v>379</v>
      </c>
      <c r="H286" s="124" t="s">
        <v>8237</v>
      </c>
      <c r="I286" s="124" t="s">
        <v>8236</v>
      </c>
      <c r="J286" s="124" t="s">
        <v>8235</v>
      </c>
      <c r="K286" s="124" t="s">
        <v>8234</v>
      </c>
      <c r="L286" s="124" t="s">
        <v>2239</v>
      </c>
      <c r="M286" s="124" t="s">
        <v>8221</v>
      </c>
      <c r="N286" s="124" t="s">
        <v>341</v>
      </c>
      <c r="O286" s="124" t="s">
        <v>8227</v>
      </c>
      <c r="P286" s="124" t="s">
        <v>8233</v>
      </c>
      <c r="Q286" s="124" t="s">
        <v>341</v>
      </c>
      <c r="R286" s="125">
        <v>3</v>
      </c>
      <c r="S286" s="125">
        <v>9</v>
      </c>
      <c r="T286" s="124" t="s">
        <v>341</v>
      </c>
      <c r="U286" s="124" t="s">
        <v>510</v>
      </c>
      <c r="V286" s="124" t="s">
        <v>787</v>
      </c>
      <c r="W286" s="124" t="s">
        <v>2124</v>
      </c>
      <c r="X286" s="124" t="s">
        <v>32</v>
      </c>
    </row>
    <row r="287" spans="1:24" ht="33" customHeight="1" x14ac:dyDescent="0.25">
      <c r="A287" s="124" t="s">
        <v>8232</v>
      </c>
      <c r="B287" s="125">
        <v>30907</v>
      </c>
      <c r="C287" s="124" t="s">
        <v>393</v>
      </c>
      <c r="D287" s="124" t="s">
        <v>392</v>
      </c>
      <c r="E287" s="124" t="s">
        <v>341</v>
      </c>
      <c r="F287" s="124" t="s">
        <v>391</v>
      </c>
      <c r="G287" s="124" t="s">
        <v>379</v>
      </c>
      <c r="H287" s="124" t="s">
        <v>8231</v>
      </c>
      <c r="I287" s="124" t="s">
        <v>8230</v>
      </c>
      <c r="J287" s="124" t="s">
        <v>8229</v>
      </c>
      <c r="K287" s="124" t="s">
        <v>8228</v>
      </c>
      <c r="L287" s="124" t="s">
        <v>5245</v>
      </c>
      <c r="M287" s="124" t="s">
        <v>7669</v>
      </c>
      <c r="N287" s="124" t="s">
        <v>341</v>
      </c>
      <c r="O287" s="124" t="s">
        <v>8227</v>
      </c>
      <c r="P287" s="124" t="s">
        <v>7806</v>
      </c>
      <c r="Q287" s="124" t="s">
        <v>341</v>
      </c>
      <c r="R287" s="125">
        <v>3</v>
      </c>
      <c r="S287" s="125">
        <v>9</v>
      </c>
      <c r="T287" s="124" t="s">
        <v>341</v>
      </c>
      <c r="U287" s="124" t="s">
        <v>396</v>
      </c>
      <c r="V287" s="124" t="s">
        <v>6535</v>
      </c>
      <c r="W287" s="124" t="s">
        <v>1206</v>
      </c>
      <c r="X287" s="124" t="s">
        <v>38</v>
      </c>
    </row>
    <row r="288" spans="1:24" ht="33" customHeight="1" x14ac:dyDescent="0.25">
      <c r="A288" s="124" t="s">
        <v>8226</v>
      </c>
      <c r="B288" s="125">
        <v>30908</v>
      </c>
      <c r="C288" s="124" t="s">
        <v>381</v>
      </c>
      <c r="D288" s="124" t="s">
        <v>381</v>
      </c>
      <c r="E288" s="124" t="s">
        <v>341</v>
      </c>
      <c r="F288" s="124" t="s">
        <v>380</v>
      </c>
      <c r="G288" s="124" t="s">
        <v>390</v>
      </c>
      <c r="H288" s="124" t="s">
        <v>8225</v>
      </c>
      <c r="I288" s="124" t="s">
        <v>8224</v>
      </c>
      <c r="J288" s="124" t="s">
        <v>8224</v>
      </c>
      <c r="K288" s="124" t="s">
        <v>8223</v>
      </c>
      <c r="L288" s="124" t="s">
        <v>8222</v>
      </c>
      <c r="M288" s="124" t="s">
        <v>8221</v>
      </c>
      <c r="N288" s="124" t="s">
        <v>341</v>
      </c>
      <c r="O288" s="124" t="s">
        <v>8220</v>
      </c>
      <c r="P288" s="124" t="s">
        <v>8219</v>
      </c>
      <c r="Q288" s="124" t="s">
        <v>341</v>
      </c>
      <c r="R288" s="125">
        <v>3</v>
      </c>
      <c r="S288" s="125">
        <v>9</v>
      </c>
      <c r="T288" s="124" t="s">
        <v>341</v>
      </c>
      <c r="U288" s="124" t="s">
        <v>1114</v>
      </c>
      <c r="V288" s="124" t="s">
        <v>1578</v>
      </c>
      <c r="W288" s="124" t="s">
        <v>1206</v>
      </c>
      <c r="X288" s="124" t="s">
        <v>38</v>
      </c>
    </row>
    <row r="289" spans="1:24" ht="33" customHeight="1" x14ac:dyDescent="0.25">
      <c r="A289" s="124" t="s">
        <v>8218</v>
      </c>
      <c r="B289" s="125">
        <v>31001</v>
      </c>
      <c r="C289" s="124" t="s">
        <v>381</v>
      </c>
      <c r="D289" s="124" t="s">
        <v>381</v>
      </c>
      <c r="E289" s="124" t="s">
        <v>341</v>
      </c>
      <c r="F289" s="124" t="s">
        <v>380</v>
      </c>
      <c r="G289" s="124" t="s">
        <v>360</v>
      </c>
      <c r="H289" s="124" t="s">
        <v>8217</v>
      </c>
      <c r="I289" s="124" t="s">
        <v>8216</v>
      </c>
      <c r="J289" s="124" t="s">
        <v>8215</v>
      </c>
      <c r="K289" s="124" t="s">
        <v>8214</v>
      </c>
      <c r="L289" s="124" t="s">
        <v>7575</v>
      </c>
      <c r="M289" s="124" t="s">
        <v>8213</v>
      </c>
      <c r="N289" s="124" t="s">
        <v>8212</v>
      </c>
      <c r="O289" s="124" t="s">
        <v>8205</v>
      </c>
      <c r="P289" s="124" t="s">
        <v>8211</v>
      </c>
      <c r="Q289" s="124" t="s">
        <v>341</v>
      </c>
      <c r="R289" s="125">
        <v>3</v>
      </c>
      <c r="S289" s="125">
        <v>10</v>
      </c>
      <c r="T289" s="124" t="s">
        <v>341</v>
      </c>
      <c r="U289" s="124" t="s">
        <v>371</v>
      </c>
      <c r="V289" s="124" t="s">
        <v>440</v>
      </c>
      <c r="W289" s="124" t="s">
        <v>1542</v>
      </c>
      <c r="X289" s="124" t="s">
        <v>217</v>
      </c>
    </row>
    <row r="290" spans="1:24" ht="33" customHeight="1" x14ac:dyDescent="0.25">
      <c r="A290" s="124" t="s">
        <v>8210</v>
      </c>
      <c r="B290" s="125">
        <v>31002</v>
      </c>
      <c r="C290" s="124" t="s">
        <v>381</v>
      </c>
      <c r="D290" s="124" t="s">
        <v>381</v>
      </c>
      <c r="E290" s="124" t="s">
        <v>341</v>
      </c>
      <c r="F290" s="124" t="s">
        <v>380</v>
      </c>
      <c r="G290" s="124" t="s">
        <v>343</v>
      </c>
      <c r="H290" s="124" t="s">
        <v>8209</v>
      </c>
      <c r="I290" s="124" t="s">
        <v>8208</v>
      </c>
      <c r="J290" s="124" t="s">
        <v>8208</v>
      </c>
      <c r="K290" s="124" t="s">
        <v>8207</v>
      </c>
      <c r="L290" s="124" t="s">
        <v>1636</v>
      </c>
      <c r="M290" s="124" t="s">
        <v>343</v>
      </c>
      <c r="N290" s="124" t="s">
        <v>8206</v>
      </c>
      <c r="O290" s="124" t="s">
        <v>8205</v>
      </c>
      <c r="P290" s="124" t="s">
        <v>8204</v>
      </c>
      <c r="Q290" s="124" t="s">
        <v>341</v>
      </c>
      <c r="R290" s="125">
        <v>3</v>
      </c>
      <c r="S290" s="125">
        <v>10</v>
      </c>
      <c r="T290" s="124" t="s">
        <v>341</v>
      </c>
      <c r="U290" s="124" t="s">
        <v>371</v>
      </c>
      <c r="V290" s="124" t="s">
        <v>440</v>
      </c>
      <c r="W290" s="124" t="s">
        <v>7790</v>
      </c>
      <c r="X290" s="124" t="s">
        <v>217</v>
      </c>
    </row>
    <row r="291" spans="1:24" ht="33" customHeight="1" x14ac:dyDescent="0.25">
      <c r="A291" s="124" t="s">
        <v>8203</v>
      </c>
      <c r="B291" s="125">
        <v>31003</v>
      </c>
      <c r="C291" s="124" t="s">
        <v>381</v>
      </c>
      <c r="D291" s="124" t="s">
        <v>381</v>
      </c>
      <c r="E291" s="124" t="s">
        <v>341</v>
      </c>
      <c r="F291" s="124" t="s">
        <v>380</v>
      </c>
      <c r="G291" s="124" t="s">
        <v>343</v>
      </c>
      <c r="H291" s="124" t="s">
        <v>8202</v>
      </c>
      <c r="I291" s="124" t="s">
        <v>8201</v>
      </c>
      <c r="J291" s="124" t="s">
        <v>8200</v>
      </c>
      <c r="K291" s="124" t="s">
        <v>8199</v>
      </c>
      <c r="L291" s="124" t="s">
        <v>1813</v>
      </c>
      <c r="M291" s="124" t="s">
        <v>343</v>
      </c>
      <c r="N291" s="124" t="s">
        <v>8198</v>
      </c>
      <c r="O291" s="124" t="s">
        <v>7774</v>
      </c>
      <c r="P291" s="124" t="s">
        <v>8197</v>
      </c>
      <c r="Q291" s="124" t="s">
        <v>341</v>
      </c>
      <c r="R291" s="125">
        <v>3</v>
      </c>
      <c r="S291" s="125">
        <v>10</v>
      </c>
      <c r="T291" s="124" t="s">
        <v>341</v>
      </c>
      <c r="U291" s="124" t="s">
        <v>371</v>
      </c>
      <c r="V291" s="124" t="s">
        <v>440</v>
      </c>
      <c r="W291" s="124" t="s">
        <v>7790</v>
      </c>
      <c r="X291" s="124" t="s">
        <v>217</v>
      </c>
    </row>
    <row r="292" spans="1:24" ht="33" customHeight="1" x14ac:dyDescent="0.25">
      <c r="A292" s="124" t="s">
        <v>8196</v>
      </c>
      <c r="B292" s="125">
        <v>31005</v>
      </c>
      <c r="C292" s="124" t="s">
        <v>381</v>
      </c>
      <c r="D292" s="124" t="s">
        <v>381</v>
      </c>
      <c r="E292" s="124" t="s">
        <v>341</v>
      </c>
      <c r="F292" s="124" t="s">
        <v>380</v>
      </c>
      <c r="G292" s="124" t="s">
        <v>379</v>
      </c>
      <c r="H292" s="124" t="s">
        <v>8195</v>
      </c>
      <c r="I292" s="124" t="s">
        <v>8194</v>
      </c>
      <c r="J292" s="124" t="s">
        <v>8194</v>
      </c>
      <c r="K292" s="124" t="s">
        <v>8193</v>
      </c>
      <c r="L292" s="124" t="s">
        <v>8192</v>
      </c>
      <c r="M292" s="124" t="s">
        <v>8191</v>
      </c>
      <c r="N292" s="124" t="s">
        <v>8190</v>
      </c>
      <c r="O292" s="124" t="s">
        <v>7774</v>
      </c>
      <c r="P292" s="124" t="s">
        <v>8189</v>
      </c>
      <c r="Q292" s="124" t="s">
        <v>341</v>
      </c>
      <c r="R292" s="125">
        <v>3</v>
      </c>
      <c r="S292" s="125">
        <v>10</v>
      </c>
      <c r="T292" s="124" t="s">
        <v>341</v>
      </c>
      <c r="U292" s="124" t="s">
        <v>371</v>
      </c>
      <c r="V292" s="124" t="s">
        <v>440</v>
      </c>
      <c r="W292" s="124" t="s">
        <v>7772</v>
      </c>
      <c r="X292" s="124" t="s">
        <v>217</v>
      </c>
    </row>
    <row r="293" spans="1:24" ht="33" customHeight="1" x14ac:dyDescent="0.25">
      <c r="A293" s="124" t="s">
        <v>8188</v>
      </c>
      <c r="B293" s="125">
        <v>31006</v>
      </c>
      <c r="C293" s="124" t="s">
        <v>393</v>
      </c>
      <c r="D293" s="124" t="s">
        <v>392</v>
      </c>
      <c r="E293" s="124" t="s">
        <v>341</v>
      </c>
      <c r="F293" s="124" t="s">
        <v>391</v>
      </c>
      <c r="G293" s="124" t="s">
        <v>379</v>
      </c>
      <c r="H293" s="124" t="s">
        <v>8187</v>
      </c>
      <c r="I293" s="124" t="s">
        <v>8186</v>
      </c>
      <c r="J293" s="124" t="s">
        <v>8185</v>
      </c>
      <c r="K293" s="124" t="s">
        <v>8184</v>
      </c>
      <c r="L293" s="124" t="s">
        <v>8183</v>
      </c>
      <c r="M293" s="124" t="s">
        <v>8182</v>
      </c>
      <c r="N293" s="124" t="s">
        <v>341</v>
      </c>
      <c r="O293" s="124" t="s">
        <v>8172</v>
      </c>
      <c r="P293" s="124" t="s">
        <v>8181</v>
      </c>
      <c r="Q293" s="124" t="s">
        <v>341</v>
      </c>
      <c r="R293" s="125">
        <v>3</v>
      </c>
      <c r="S293" s="125">
        <v>10</v>
      </c>
      <c r="T293" s="124" t="s">
        <v>341</v>
      </c>
      <c r="U293" s="124" t="s">
        <v>340</v>
      </c>
      <c r="V293" s="124" t="s">
        <v>339</v>
      </c>
      <c r="W293" s="124" t="s">
        <v>3760</v>
      </c>
      <c r="X293" s="124" t="s">
        <v>219</v>
      </c>
    </row>
    <row r="294" spans="1:24" ht="33" customHeight="1" x14ac:dyDescent="0.25">
      <c r="A294" s="124" t="s">
        <v>8180</v>
      </c>
      <c r="B294" s="125">
        <v>31007</v>
      </c>
      <c r="C294" s="124" t="s">
        <v>393</v>
      </c>
      <c r="D294" s="124" t="s">
        <v>381</v>
      </c>
      <c r="E294" s="124" t="s">
        <v>402</v>
      </c>
      <c r="F294" s="124" t="s">
        <v>391</v>
      </c>
      <c r="G294" s="124" t="s">
        <v>379</v>
      </c>
      <c r="H294" s="124" t="s">
        <v>8179</v>
      </c>
      <c r="I294" s="124" t="s">
        <v>8178</v>
      </c>
      <c r="J294" s="124" t="s">
        <v>8177</v>
      </c>
      <c r="K294" s="124" t="s">
        <v>8176</v>
      </c>
      <c r="L294" s="124" t="s">
        <v>8175</v>
      </c>
      <c r="M294" s="124" t="s">
        <v>8174</v>
      </c>
      <c r="N294" s="124" t="s">
        <v>8173</v>
      </c>
      <c r="O294" s="124" t="s">
        <v>8172</v>
      </c>
      <c r="P294" s="124" t="s">
        <v>8171</v>
      </c>
      <c r="Q294" s="124" t="s">
        <v>341</v>
      </c>
      <c r="R294" s="125">
        <v>3</v>
      </c>
      <c r="S294" s="125">
        <v>10</v>
      </c>
      <c r="T294" s="124" t="s">
        <v>341</v>
      </c>
      <c r="U294" s="124" t="s">
        <v>340</v>
      </c>
      <c r="V294" s="124" t="s">
        <v>339</v>
      </c>
      <c r="W294" s="124" t="s">
        <v>5310</v>
      </c>
      <c r="X294" s="124" t="s">
        <v>219</v>
      </c>
    </row>
    <row r="295" spans="1:24" ht="33" customHeight="1" x14ac:dyDescent="0.25">
      <c r="A295" s="124" t="s">
        <v>8170</v>
      </c>
      <c r="B295" s="125">
        <v>31008</v>
      </c>
      <c r="C295" s="124" t="s">
        <v>381</v>
      </c>
      <c r="D295" s="124" t="s">
        <v>381</v>
      </c>
      <c r="E295" s="124" t="s">
        <v>341</v>
      </c>
      <c r="F295" s="124" t="s">
        <v>380</v>
      </c>
      <c r="G295" s="124" t="s">
        <v>343</v>
      </c>
      <c r="H295" s="124" t="s">
        <v>8169</v>
      </c>
      <c r="I295" s="124" t="s">
        <v>8168</v>
      </c>
      <c r="J295" s="124" t="s">
        <v>8168</v>
      </c>
      <c r="K295" s="124" t="s">
        <v>8167</v>
      </c>
      <c r="L295" s="124" t="s">
        <v>1813</v>
      </c>
      <c r="M295" s="124" t="s">
        <v>343</v>
      </c>
      <c r="N295" s="124" t="s">
        <v>8166</v>
      </c>
      <c r="O295" s="124" t="s">
        <v>7757</v>
      </c>
      <c r="P295" s="124" t="s">
        <v>8165</v>
      </c>
      <c r="Q295" s="124" t="s">
        <v>341</v>
      </c>
      <c r="R295" s="125">
        <v>3</v>
      </c>
      <c r="S295" s="125">
        <v>10</v>
      </c>
      <c r="T295" s="124" t="s">
        <v>341</v>
      </c>
      <c r="U295" s="124" t="s">
        <v>340</v>
      </c>
      <c r="V295" s="124" t="s">
        <v>339</v>
      </c>
      <c r="W295" s="124" t="s">
        <v>5310</v>
      </c>
      <c r="X295" s="124" t="s">
        <v>219</v>
      </c>
    </row>
    <row r="296" spans="1:24" ht="33" customHeight="1" x14ac:dyDescent="0.25">
      <c r="A296" s="124" t="s">
        <v>8164</v>
      </c>
      <c r="B296" s="125">
        <v>31009</v>
      </c>
      <c r="C296" s="124" t="s">
        <v>393</v>
      </c>
      <c r="D296" s="124" t="s">
        <v>392</v>
      </c>
      <c r="E296" s="124" t="s">
        <v>341</v>
      </c>
      <c r="F296" s="124" t="s">
        <v>391</v>
      </c>
      <c r="G296" s="124" t="s">
        <v>360</v>
      </c>
      <c r="H296" s="124" t="s">
        <v>8163</v>
      </c>
      <c r="I296" s="124" t="s">
        <v>8162</v>
      </c>
      <c r="J296" s="124" t="s">
        <v>8161</v>
      </c>
      <c r="K296" s="124" t="s">
        <v>8160</v>
      </c>
      <c r="L296" s="124" t="s">
        <v>8159</v>
      </c>
      <c r="M296" s="124" t="s">
        <v>8158</v>
      </c>
      <c r="N296" s="124" t="s">
        <v>341</v>
      </c>
      <c r="O296" s="124" t="s">
        <v>8118</v>
      </c>
      <c r="P296" s="124" t="s">
        <v>8157</v>
      </c>
      <c r="Q296" s="124" t="s">
        <v>341</v>
      </c>
      <c r="R296" s="125">
        <v>3</v>
      </c>
      <c r="S296" s="125">
        <v>10</v>
      </c>
      <c r="T296" s="124" t="s">
        <v>341</v>
      </c>
      <c r="U296" s="124" t="s">
        <v>340</v>
      </c>
      <c r="V296" s="124" t="s">
        <v>339</v>
      </c>
      <c r="W296" s="124" t="s">
        <v>3760</v>
      </c>
      <c r="X296" s="124" t="s">
        <v>219</v>
      </c>
    </row>
    <row r="297" spans="1:24" ht="33" customHeight="1" x14ac:dyDescent="0.25">
      <c r="A297" s="124" t="s">
        <v>8156</v>
      </c>
      <c r="B297" s="125">
        <v>31010</v>
      </c>
      <c r="C297" s="124" t="s">
        <v>393</v>
      </c>
      <c r="D297" s="124" t="s">
        <v>392</v>
      </c>
      <c r="E297" s="124" t="s">
        <v>341</v>
      </c>
      <c r="F297" s="124" t="s">
        <v>391</v>
      </c>
      <c r="G297" s="124" t="s">
        <v>379</v>
      </c>
      <c r="H297" s="124" t="s">
        <v>8155</v>
      </c>
      <c r="I297" s="124" t="s">
        <v>8154</v>
      </c>
      <c r="J297" s="124" t="s">
        <v>8153</v>
      </c>
      <c r="K297" s="124" t="s">
        <v>8152</v>
      </c>
      <c r="L297" s="124" t="s">
        <v>8151</v>
      </c>
      <c r="M297" s="124" t="s">
        <v>8150</v>
      </c>
      <c r="N297" s="124" t="s">
        <v>341</v>
      </c>
      <c r="O297" s="124" t="s">
        <v>8118</v>
      </c>
      <c r="P297" s="124" t="s">
        <v>8149</v>
      </c>
      <c r="Q297" s="124" t="s">
        <v>341</v>
      </c>
      <c r="R297" s="125">
        <v>3</v>
      </c>
      <c r="S297" s="125">
        <v>10</v>
      </c>
      <c r="T297" s="124" t="s">
        <v>341</v>
      </c>
      <c r="U297" s="124" t="s">
        <v>340</v>
      </c>
      <c r="V297" s="124" t="s">
        <v>339</v>
      </c>
      <c r="W297" s="124" t="s">
        <v>3760</v>
      </c>
      <c r="X297" s="124" t="s">
        <v>219</v>
      </c>
    </row>
    <row r="298" spans="1:24" ht="33" customHeight="1" x14ac:dyDescent="0.25">
      <c r="A298" s="124" t="s">
        <v>8148</v>
      </c>
      <c r="B298" s="125">
        <v>31011</v>
      </c>
      <c r="C298" s="124" t="s">
        <v>393</v>
      </c>
      <c r="D298" s="124" t="s">
        <v>392</v>
      </c>
      <c r="E298" s="124" t="s">
        <v>341</v>
      </c>
      <c r="F298" s="124" t="s">
        <v>391</v>
      </c>
      <c r="G298" s="124" t="s">
        <v>343</v>
      </c>
      <c r="H298" s="124" t="s">
        <v>8147</v>
      </c>
      <c r="I298" s="124" t="s">
        <v>8146</v>
      </c>
      <c r="J298" s="124" t="s">
        <v>8146</v>
      </c>
      <c r="K298" s="124" t="s">
        <v>8145</v>
      </c>
      <c r="L298" s="124" t="s">
        <v>1636</v>
      </c>
      <c r="M298" s="124" t="s">
        <v>343</v>
      </c>
      <c r="N298" s="124" t="s">
        <v>341</v>
      </c>
      <c r="O298" s="124" t="s">
        <v>8118</v>
      </c>
      <c r="P298" s="124" t="s">
        <v>8144</v>
      </c>
      <c r="Q298" s="124" t="s">
        <v>341</v>
      </c>
      <c r="R298" s="125">
        <v>3</v>
      </c>
      <c r="S298" s="125">
        <v>10</v>
      </c>
      <c r="T298" s="124" t="s">
        <v>341</v>
      </c>
      <c r="U298" s="124" t="s">
        <v>340</v>
      </c>
      <c r="V298" s="124" t="s">
        <v>339</v>
      </c>
      <c r="W298" s="124" t="s">
        <v>3760</v>
      </c>
      <c r="X298" s="124" t="s">
        <v>219</v>
      </c>
    </row>
    <row r="299" spans="1:24" ht="33" customHeight="1" x14ac:dyDescent="0.25">
      <c r="A299" s="124" t="s">
        <v>8143</v>
      </c>
      <c r="B299" s="125">
        <v>31012</v>
      </c>
      <c r="C299" s="124" t="s">
        <v>393</v>
      </c>
      <c r="D299" s="124" t="s">
        <v>392</v>
      </c>
      <c r="E299" s="124" t="s">
        <v>341</v>
      </c>
      <c r="F299" s="124" t="s">
        <v>391</v>
      </c>
      <c r="G299" s="124" t="s">
        <v>343</v>
      </c>
      <c r="H299" s="124" t="s">
        <v>8142</v>
      </c>
      <c r="I299" s="124" t="s">
        <v>8141</v>
      </c>
      <c r="J299" s="124" t="s">
        <v>8140</v>
      </c>
      <c r="K299" s="124" t="s">
        <v>8139</v>
      </c>
      <c r="L299" s="124" t="s">
        <v>1813</v>
      </c>
      <c r="M299" s="124" t="s">
        <v>343</v>
      </c>
      <c r="N299" s="124" t="s">
        <v>341</v>
      </c>
      <c r="O299" s="124" t="s">
        <v>8127</v>
      </c>
      <c r="P299" s="124" t="s">
        <v>8138</v>
      </c>
      <c r="Q299" s="124" t="s">
        <v>341</v>
      </c>
      <c r="R299" s="125">
        <v>3</v>
      </c>
      <c r="S299" s="125">
        <v>10</v>
      </c>
      <c r="T299" s="124" t="s">
        <v>341</v>
      </c>
      <c r="U299" s="124" t="s">
        <v>396</v>
      </c>
      <c r="V299" s="124" t="s">
        <v>1031</v>
      </c>
      <c r="W299" s="124" t="s">
        <v>7727</v>
      </c>
      <c r="X299" s="124" t="s">
        <v>35</v>
      </c>
    </row>
    <row r="300" spans="1:24" ht="33" customHeight="1" x14ac:dyDescent="0.25">
      <c r="A300" s="124" t="s">
        <v>8137</v>
      </c>
      <c r="B300" s="125">
        <v>31013</v>
      </c>
      <c r="C300" s="124" t="s">
        <v>393</v>
      </c>
      <c r="D300" s="124" t="s">
        <v>392</v>
      </c>
      <c r="E300" s="124" t="s">
        <v>341</v>
      </c>
      <c r="F300" s="124" t="s">
        <v>391</v>
      </c>
      <c r="G300" s="124" t="s">
        <v>343</v>
      </c>
      <c r="H300" s="124" t="s">
        <v>8136</v>
      </c>
      <c r="I300" s="124" t="s">
        <v>8135</v>
      </c>
      <c r="J300" s="124" t="s">
        <v>8134</v>
      </c>
      <c r="K300" s="124" t="s">
        <v>8133</v>
      </c>
      <c r="L300" s="124" t="s">
        <v>1813</v>
      </c>
      <c r="M300" s="124" t="s">
        <v>343</v>
      </c>
      <c r="N300" s="124" t="s">
        <v>341</v>
      </c>
      <c r="O300" s="124" t="s">
        <v>8127</v>
      </c>
      <c r="P300" s="124" t="s">
        <v>8132</v>
      </c>
      <c r="Q300" s="124" t="s">
        <v>341</v>
      </c>
      <c r="R300" s="125">
        <v>3</v>
      </c>
      <c r="S300" s="125">
        <v>10</v>
      </c>
      <c r="T300" s="124" t="s">
        <v>341</v>
      </c>
      <c r="U300" s="124" t="s">
        <v>396</v>
      </c>
      <c r="V300" s="124" t="s">
        <v>440</v>
      </c>
      <c r="W300" s="124" t="s">
        <v>7727</v>
      </c>
      <c r="X300" s="124" t="s">
        <v>35</v>
      </c>
    </row>
    <row r="301" spans="1:24" ht="33" customHeight="1" x14ac:dyDescent="0.25">
      <c r="A301" s="124" t="s">
        <v>8131</v>
      </c>
      <c r="B301" s="125">
        <v>31014</v>
      </c>
      <c r="C301" s="124" t="s">
        <v>381</v>
      </c>
      <c r="D301" s="124" t="s">
        <v>381</v>
      </c>
      <c r="E301" s="124" t="s">
        <v>341</v>
      </c>
      <c r="F301" s="124" t="s">
        <v>411</v>
      </c>
      <c r="G301" s="124" t="s">
        <v>379</v>
      </c>
      <c r="H301" s="124" t="s">
        <v>8130</v>
      </c>
      <c r="I301" s="124" t="s">
        <v>8129</v>
      </c>
      <c r="J301" s="124" t="s">
        <v>8129</v>
      </c>
      <c r="K301" s="124" t="s">
        <v>8128</v>
      </c>
      <c r="L301" s="124" t="s">
        <v>1035</v>
      </c>
      <c r="M301" s="124" t="s">
        <v>7694</v>
      </c>
      <c r="N301" s="124" t="s">
        <v>341</v>
      </c>
      <c r="O301" s="124" t="s">
        <v>8127</v>
      </c>
      <c r="P301" s="124" t="s">
        <v>8126</v>
      </c>
      <c r="Q301" s="124" t="s">
        <v>341</v>
      </c>
      <c r="R301" s="125">
        <v>3</v>
      </c>
      <c r="S301" s="125">
        <v>10</v>
      </c>
      <c r="T301" s="124" t="s">
        <v>341</v>
      </c>
      <c r="U301" s="124" t="s">
        <v>340</v>
      </c>
      <c r="V301" s="124" t="s">
        <v>1046</v>
      </c>
      <c r="W301" s="124" t="s">
        <v>7727</v>
      </c>
      <c r="X301" s="124" t="s">
        <v>35</v>
      </c>
    </row>
    <row r="302" spans="1:24" ht="33" customHeight="1" x14ac:dyDescent="0.25">
      <c r="A302" s="124" t="s">
        <v>8125</v>
      </c>
      <c r="B302" s="125">
        <v>31015</v>
      </c>
      <c r="C302" s="124" t="s">
        <v>393</v>
      </c>
      <c r="D302" s="124" t="s">
        <v>392</v>
      </c>
      <c r="E302" s="124" t="s">
        <v>341</v>
      </c>
      <c r="F302" s="124" t="s">
        <v>391</v>
      </c>
      <c r="G302" s="124" t="s">
        <v>379</v>
      </c>
      <c r="H302" s="124" t="s">
        <v>8124</v>
      </c>
      <c r="I302" s="124" t="s">
        <v>8123</v>
      </c>
      <c r="J302" s="124" t="s">
        <v>8122</v>
      </c>
      <c r="K302" s="124" t="s">
        <v>8121</v>
      </c>
      <c r="L302" s="124" t="s">
        <v>8120</v>
      </c>
      <c r="M302" s="124" t="s">
        <v>8119</v>
      </c>
      <c r="N302" s="124" t="s">
        <v>341</v>
      </c>
      <c r="O302" s="124" t="s">
        <v>8118</v>
      </c>
      <c r="P302" s="124" t="s">
        <v>8117</v>
      </c>
      <c r="Q302" s="124" t="s">
        <v>341</v>
      </c>
      <c r="R302" s="125">
        <v>3</v>
      </c>
      <c r="S302" s="125">
        <v>10</v>
      </c>
      <c r="T302" s="124" t="s">
        <v>341</v>
      </c>
      <c r="U302" s="124" t="s">
        <v>510</v>
      </c>
      <c r="V302" s="124" t="s">
        <v>1354</v>
      </c>
      <c r="W302" s="124" t="s">
        <v>1823</v>
      </c>
      <c r="X302" s="124" t="s">
        <v>220</v>
      </c>
    </row>
    <row r="303" spans="1:24" ht="33" customHeight="1" x14ac:dyDescent="0.25">
      <c r="A303" s="124" t="s">
        <v>8116</v>
      </c>
      <c r="B303" s="125">
        <v>31016</v>
      </c>
      <c r="C303" s="124" t="s">
        <v>393</v>
      </c>
      <c r="D303" s="124" t="s">
        <v>392</v>
      </c>
      <c r="E303" s="124" t="s">
        <v>341</v>
      </c>
      <c r="F303" s="124" t="s">
        <v>391</v>
      </c>
      <c r="G303" s="124" t="s">
        <v>379</v>
      </c>
      <c r="H303" s="124" t="s">
        <v>8115</v>
      </c>
      <c r="I303" s="124" t="s">
        <v>8114</v>
      </c>
      <c r="J303" s="124" t="s">
        <v>8114</v>
      </c>
      <c r="K303" s="124" t="s">
        <v>8113</v>
      </c>
      <c r="L303" s="124" t="s">
        <v>8112</v>
      </c>
      <c r="M303" s="124" t="s">
        <v>8111</v>
      </c>
      <c r="N303" s="124" t="s">
        <v>8110</v>
      </c>
      <c r="O303" s="124" t="s">
        <v>8072</v>
      </c>
      <c r="P303" s="124" t="s">
        <v>8109</v>
      </c>
      <c r="Q303" s="124" t="s">
        <v>341</v>
      </c>
      <c r="R303" s="125">
        <v>3</v>
      </c>
      <c r="S303" s="125">
        <v>10</v>
      </c>
      <c r="T303" s="124" t="s">
        <v>341</v>
      </c>
      <c r="U303" s="124" t="s">
        <v>510</v>
      </c>
      <c r="V303" s="124" t="s">
        <v>1354</v>
      </c>
      <c r="W303" s="124" t="s">
        <v>1040</v>
      </c>
      <c r="X303" s="124" t="s">
        <v>226</v>
      </c>
    </row>
    <row r="304" spans="1:24" ht="33" customHeight="1" x14ac:dyDescent="0.25">
      <c r="A304" s="124" t="s">
        <v>8108</v>
      </c>
      <c r="B304" s="125">
        <v>31017</v>
      </c>
      <c r="C304" s="124" t="s">
        <v>381</v>
      </c>
      <c r="D304" s="124" t="s">
        <v>381</v>
      </c>
      <c r="E304" s="124" t="s">
        <v>341</v>
      </c>
      <c r="F304" s="124" t="s">
        <v>380</v>
      </c>
      <c r="G304" s="124" t="s">
        <v>343</v>
      </c>
      <c r="H304" s="124" t="s">
        <v>8107</v>
      </c>
      <c r="I304" s="124" t="s">
        <v>8106</v>
      </c>
      <c r="J304" s="124" t="s">
        <v>8105</v>
      </c>
      <c r="K304" s="124" t="s">
        <v>8104</v>
      </c>
      <c r="L304" s="124" t="s">
        <v>1813</v>
      </c>
      <c r="M304" s="124" t="s">
        <v>343</v>
      </c>
      <c r="N304" s="124" t="s">
        <v>341</v>
      </c>
      <c r="O304" s="124" t="s">
        <v>7936</v>
      </c>
      <c r="P304" s="124" t="s">
        <v>8103</v>
      </c>
      <c r="Q304" s="124" t="s">
        <v>341</v>
      </c>
      <c r="R304" s="125">
        <v>3</v>
      </c>
      <c r="S304" s="125">
        <v>10</v>
      </c>
      <c r="T304" s="124" t="s">
        <v>341</v>
      </c>
      <c r="U304" s="124" t="s">
        <v>371</v>
      </c>
      <c r="V304" s="124" t="s">
        <v>6535</v>
      </c>
      <c r="W304" s="124" t="s">
        <v>619</v>
      </c>
      <c r="X304" s="124" t="s">
        <v>35</v>
      </c>
    </row>
    <row r="305" spans="1:24" ht="33" customHeight="1" x14ac:dyDescent="0.25">
      <c r="A305" s="124" t="s">
        <v>8102</v>
      </c>
      <c r="B305" s="125">
        <v>31018</v>
      </c>
      <c r="C305" s="124" t="s">
        <v>393</v>
      </c>
      <c r="D305" s="124" t="s">
        <v>392</v>
      </c>
      <c r="E305" s="124" t="s">
        <v>341</v>
      </c>
      <c r="F305" s="124" t="s">
        <v>391</v>
      </c>
      <c r="G305" s="124" t="s">
        <v>343</v>
      </c>
      <c r="H305" s="124" t="s">
        <v>8101</v>
      </c>
      <c r="I305" s="124" t="s">
        <v>8100</v>
      </c>
      <c r="J305" s="124" t="s">
        <v>8100</v>
      </c>
      <c r="K305" s="124" t="s">
        <v>8099</v>
      </c>
      <c r="L305" s="124" t="s">
        <v>1813</v>
      </c>
      <c r="M305" s="124" t="s">
        <v>343</v>
      </c>
      <c r="N305" s="124" t="s">
        <v>341</v>
      </c>
      <c r="O305" s="124" t="s">
        <v>7936</v>
      </c>
      <c r="P305" s="124" t="s">
        <v>8098</v>
      </c>
      <c r="Q305" s="124" t="s">
        <v>341</v>
      </c>
      <c r="R305" s="125">
        <v>3</v>
      </c>
      <c r="S305" s="125">
        <v>10</v>
      </c>
      <c r="T305" s="124" t="s">
        <v>341</v>
      </c>
      <c r="U305" s="124" t="s">
        <v>371</v>
      </c>
      <c r="V305" s="124" t="s">
        <v>1608</v>
      </c>
      <c r="W305" s="124" t="s">
        <v>619</v>
      </c>
      <c r="X305" s="124" t="s">
        <v>35</v>
      </c>
    </row>
    <row r="306" spans="1:24" ht="33" customHeight="1" x14ac:dyDescent="0.25">
      <c r="A306" s="124" t="s">
        <v>8097</v>
      </c>
      <c r="B306" s="125">
        <v>31019</v>
      </c>
      <c r="C306" s="124" t="s">
        <v>393</v>
      </c>
      <c r="D306" s="124" t="s">
        <v>392</v>
      </c>
      <c r="E306" s="124" t="s">
        <v>341</v>
      </c>
      <c r="F306" s="124" t="s">
        <v>391</v>
      </c>
      <c r="G306" s="124" t="s">
        <v>379</v>
      </c>
      <c r="H306" s="124" t="s">
        <v>8096</v>
      </c>
      <c r="I306" s="124" t="s">
        <v>8095</v>
      </c>
      <c r="J306" s="124" t="s">
        <v>8094</v>
      </c>
      <c r="K306" s="124" t="s">
        <v>8093</v>
      </c>
      <c r="L306" s="124" t="s">
        <v>8092</v>
      </c>
      <c r="M306" s="124" t="s">
        <v>8091</v>
      </c>
      <c r="N306" s="124" t="s">
        <v>8090</v>
      </c>
      <c r="O306" s="124" t="s">
        <v>7936</v>
      </c>
      <c r="P306" s="124" t="s">
        <v>8089</v>
      </c>
      <c r="Q306" s="124" t="s">
        <v>341</v>
      </c>
      <c r="R306" s="125">
        <v>3</v>
      </c>
      <c r="S306" s="125">
        <v>10</v>
      </c>
      <c r="T306" s="124" t="s">
        <v>341</v>
      </c>
      <c r="U306" s="124" t="s">
        <v>371</v>
      </c>
      <c r="V306" s="124" t="s">
        <v>7934</v>
      </c>
      <c r="W306" s="124" t="s">
        <v>619</v>
      </c>
      <c r="X306" s="124" t="s">
        <v>35</v>
      </c>
    </row>
    <row r="307" spans="1:24" ht="33" customHeight="1" x14ac:dyDescent="0.25">
      <c r="A307" s="124" t="s">
        <v>8088</v>
      </c>
      <c r="B307" s="125">
        <v>31020</v>
      </c>
      <c r="C307" s="124" t="s">
        <v>381</v>
      </c>
      <c r="D307" s="124" t="s">
        <v>381</v>
      </c>
      <c r="E307" s="124" t="s">
        <v>341</v>
      </c>
      <c r="F307" s="124" t="s">
        <v>411</v>
      </c>
      <c r="G307" s="124" t="s">
        <v>379</v>
      </c>
      <c r="H307" s="124" t="s">
        <v>8087</v>
      </c>
      <c r="I307" s="124" t="s">
        <v>8086</v>
      </c>
      <c r="J307" s="124" t="s">
        <v>8085</v>
      </c>
      <c r="K307" s="124" t="s">
        <v>8084</v>
      </c>
      <c r="L307" s="124" t="s">
        <v>1636</v>
      </c>
      <c r="M307" s="124" t="s">
        <v>8083</v>
      </c>
      <c r="N307" s="124" t="s">
        <v>8082</v>
      </c>
      <c r="O307" s="124" t="s">
        <v>8081</v>
      </c>
      <c r="P307" s="124" t="s">
        <v>8080</v>
      </c>
      <c r="Q307" s="124" t="s">
        <v>341</v>
      </c>
      <c r="R307" s="125">
        <v>3</v>
      </c>
      <c r="S307" s="125">
        <v>10</v>
      </c>
      <c r="T307" s="124" t="s">
        <v>511</v>
      </c>
      <c r="U307" s="124" t="s">
        <v>510</v>
      </c>
      <c r="V307" s="124" t="s">
        <v>3363</v>
      </c>
      <c r="W307" s="124" t="s">
        <v>1483</v>
      </c>
      <c r="X307" s="124" t="s">
        <v>44</v>
      </c>
    </row>
    <row r="308" spans="1:24" ht="33" customHeight="1" x14ac:dyDescent="0.25">
      <c r="A308" s="124" t="s">
        <v>8079</v>
      </c>
      <c r="B308" s="125">
        <v>31021</v>
      </c>
      <c r="C308" s="124" t="s">
        <v>393</v>
      </c>
      <c r="D308" s="124" t="s">
        <v>392</v>
      </c>
      <c r="E308" s="124" t="s">
        <v>341</v>
      </c>
      <c r="F308" s="124" t="s">
        <v>391</v>
      </c>
      <c r="G308" s="124" t="s">
        <v>379</v>
      </c>
      <c r="H308" s="124" t="s">
        <v>8078</v>
      </c>
      <c r="I308" s="124" t="s">
        <v>8077</v>
      </c>
      <c r="J308" s="124" t="s">
        <v>8076</v>
      </c>
      <c r="K308" s="124" t="s">
        <v>8075</v>
      </c>
      <c r="L308" s="124" t="s">
        <v>8074</v>
      </c>
      <c r="M308" s="124" t="s">
        <v>8073</v>
      </c>
      <c r="N308" s="124" t="s">
        <v>341</v>
      </c>
      <c r="O308" s="124" t="s">
        <v>8072</v>
      </c>
      <c r="P308" s="124" t="s">
        <v>8071</v>
      </c>
      <c r="Q308" s="124" t="s">
        <v>341</v>
      </c>
      <c r="R308" s="125">
        <v>3</v>
      </c>
      <c r="S308" s="125">
        <v>10</v>
      </c>
      <c r="T308" s="124" t="s">
        <v>341</v>
      </c>
      <c r="U308" s="124" t="s">
        <v>340</v>
      </c>
      <c r="V308" s="124" t="s">
        <v>339</v>
      </c>
      <c r="W308" s="124" t="s">
        <v>5310</v>
      </c>
      <c r="X308" s="124" t="s">
        <v>219</v>
      </c>
    </row>
    <row r="309" spans="1:24" ht="33" customHeight="1" x14ac:dyDescent="0.25">
      <c r="A309" s="124" t="s">
        <v>8070</v>
      </c>
      <c r="B309" s="125">
        <v>31101</v>
      </c>
      <c r="C309" s="124" t="s">
        <v>381</v>
      </c>
      <c r="D309" s="124" t="s">
        <v>381</v>
      </c>
      <c r="E309" s="124" t="s">
        <v>341</v>
      </c>
      <c r="F309" s="124" t="s">
        <v>380</v>
      </c>
      <c r="G309" s="124" t="s">
        <v>379</v>
      </c>
      <c r="H309" s="124" t="s">
        <v>8069</v>
      </c>
      <c r="I309" s="124" t="s">
        <v>8068</v>
      </c>
      <c r="J309" s="124" t="s">
        <v>8067</v>
      </c>
      <c r="K309" s="124" t="s">
        <v>8066</v>
      </c>
      <c r="L309" s="124" t="s">
        <v>407</v>
      </c>
      <c r="M309" s="124" t="s">
        <v>8065</v>
      </c>
      <c r="N309" s="124" t="s">
        <v>7899</v>
      </c>
      <c r="O309" s="124" t="s">
        <v>7684</v>
      </c>
      <c r="P309" s="124" t="s">
        <v>8064</v>
      </c>
      <c r="Q309" s="124" t="s">
        <v>341</v>
      </c>
      <c r="R309" s="125">
        <v>3</v>
      </c>
      <c r="S309" s="125">
        <v>11</v>
      </c>
      <c r="T309" s="124" t="s">
        <v>341</v>
      </c>
      <c r="U309" s="124" t="s">
        <v>371</v>
      </c>
      <c r="V309" s="124" t="s">
        <v>440</v>
      </c>
      <c r="W309" s="124" t="s">
        <v>5484</v>
      </c>
      <c r="X309" s="124" t="s">
        <v>217</v>
      </c>
    </row>
    <row r="310" spans="1:24" ht="33" customHeight="1" x14ac:dyDescent="0.25">
      <c r="A310" s="124" t="s">
        <v>8063</v>
      </c>
      <c r="B310" s="125">
        <v>31102</v>
      </c>
      <c r="C310" s="124" t="s">
        <v>381</v>
      </c>
      <c r="D310" s="124" t="s">
        <v>381</v>
      </c>
      <c r="E310" s="124" t="s">
        <v>341</v>
      </c>
      <c r="F310" s="124" t="s">
        <v>380</v>
      </c>
      <c r="G310" s="124" t="s">
        <v>379</v>
      </c>
      <c r="H310" s="124" t="s">
        <v>8062</v>
      </c>
      <c r="I310" s="124" t="s">
        <v>8061</v>
      </c>
      <c r="J310" s="124" t="s">
        <v>8061</v>
      </c>
      <c r="K310" s="124" t="s">
        <v>8060</v>
      </c>
      <c r="L310" s="124" t="s">
        <v>8059</v>
      </c>
      <c r="M310" s="124" t="s">
        <v>8058</v>
      </c>
      <c r="N310" s="124" t="s">
        <v>8057</v>
      </c>
      <c r="O310" s="124" t="s">
        <v>7684</v>
      </c>
      <c r="P310" s="124" t="s">
        <v>8056</v>
      </c>
      <c r="Q310" s="124" t="s">
        <v>341</v>
      </c>
      <c r="R310" s="125">
        <v>3</v>
      </c>
      <c r="S310" s="125">
        <v>11</v>
      </c>
      <c r="T310" s="124" t="s">
        <v>341</v>
      </c>
      <c r="U310" s="124" t="s">
        <v>371</v>
      </c>
      <c r="V310" s="124" t="s">
        <v>440</v>
      </c>
      <c r="W310" s="124" t="s">
        <v>5484</v>
      </c>
      <c r="X310" s="124" t="s">
        <v>217</v>
      </c>
    </row>
    <row r="311" spans="1:24" ht="33" customHeight="1" x14ac:dyDescent="0.25">
      <c r="A311" s="124" t="s">
        <v>8055</v>
      </c>
      <c r="B311" s="125">
        <v>31103</v>
      </c>
      <c r="C311" s="124" t="s">
        <v>393</v>
      </c>
      <c r="D311" s="124" t="s">
        <v>392</v>
      </c>
      <c r="E311" s="124" t="s">
        <v>341</v>
      </c>
      <c r="F311" s="124" t="s">
        <v>391</v>
      </c>
      <c r="G311" s="124" t="s">
        <v>379</v>
      </c>
      <c r="H311" s="124" t="s">
        <v>8054</v>
      </c>
      <c r="I311" s="124" t="s">
        <v>8053</v>
      </c>
      <c r="J311" s="124" t="s">
        <v>8053</v>
      </c>
      <c r="K311" s="124" t="s">
        <v>8052</v>
      </c>
      <c r="L311" s="124" t="s">
        <v>356</v>
      </c>
      <c r="M311" s="124" t="s">
        <v>8051</v>
      </c>
      <c r="N311" s="124" t="s">
        <v>8050</v>
      </c>
      <c r="O311" s="124" t="s">
        <v>7684</v>
      </c>
      <c r="P311" s="124" t="s">
        <v>8049</v>
      </c>
      <c r="Q311" s="124" t="s">
        <v>341</v>
      </c>
      <c r="R311" s="125">
        <v>3</v>
      </c>
      <c r="S311" s="125">
        <v>11</v>
      </c>
      <c r="T311" s="124" t="s">
        <v>341</v>
      </c>
      <c r="U311" s="124" t="s">
        <v>371</v>
      </c>
      <c r="V311" s="124" t="s">
        <v>440</v>
      </c>
      <c r="W311" s="124" t="s">
        <v>5261</v>
      </c>
      <c r="X311" s="124" t="s">
        <v>217</v>
      </c>
    </row>
    <row r="312" spans="1:24" ht="33" customHeight="1" x14ac:dyDescent="0.25">
      <c r="A312" s="124" t="s">
        <v>8048</v>
      </c>
      <c r="B312" s="125">
        <v>31104</v>
      </c>
      <c r="C312" s="124" t="s">
        <v>381</v>
      </c>
      <c r="D312" s="124" t="s">
        <v>381</v>
      </c>
      <c r="E312" s="124" t="s">
        <v>341</v>
      </c>
      <c r="F312" s="124" t="s">
        <v>380</v>
      </c>
      <c r="G312" s="124" t="s">
        <v>343</v>
      </c>
      <c r="H312" s="124" t="s">
        <v>8047</v>
      </c>
      <c r="I312" s="124" t="s">
        <v>8046</v>
      </c>
      <c r="J312" s="124" t="s">
        <v>8045</v>
      </c>
      <c r="K312" s="124" t="s">
        <v>8044</v>
      </c>
      <c r="L312" s="124" t="s">
        <v>8043</v>
      </c>
      <c r="M312" s="124" t="s">
        <v>343</v>
      </c>
      <c r="N312" s="124" t="s">
        <v>341</v>
      </c>
      <c r="O312" s="124" t="s">
        <v>7757</v>
      </c>
      <c r="P312" s="124" t="s">
        <v>8042</v>
      </c>
      <c r="Q312" s="124" t="s">
        <v>341</v>
      </c>
      <c r="R312" s="125">
        <v>3</v>
      </c>
      <c r="S312" s="125">
        <v>11</v>
      </c>
      <c r="T312" s="124" t="s">
        <v>341</v>
      </c>
      <c r="U312" s="124" t="s">
        <v>396</v>
      </c>
      <c r="V312" s="124" t="s">
        <v>395</v>
      </c>
      <c r="W312" s="124" t="s">
        <v>5310</v>
      </c>
      <c r="X312" s="124" t="s">
        <v>219</v>
      </c>
    </row>
    <row r="313" spans="1:24" ht="33" customHeight="1" x14ac:dyDescent="0.25">
      <c r="A313" s="124" t="s">
        <v>8041</v>
      </c>
      <c r="B313" s="125">
        <v>31105</v>
      </c>
      <c r="C313" s="124" t="s">
        <v>381</v>
      </c>
      <c r="D313" s="124" t="s">
        <v>381</v>
      </c>
      <c r="E313" s="124" t="s">
        <v>341</v>
      </c>
      <c r="F313" s="124" t="s">
        <v>380</v>
      </c>
      <c r="G313" s="124" t="s">
        <v>379</v>
      </c>
      <c r="H313" s="124" t="s">
        <v>8040</v>
      </c>
      <c r="I313" s="124" t="s">
        <v>8039</v>
      </c>
      <c r="J313" s="124" t="s">
        <v>8039</v>
      </c>
      <c r="K313" s="124" t="s">
        <v>8038</v>
      </c>
      <c r="L313" s="124" t="s">
        <v>407</v>
      </c>
      <c r="M313" s="124" t="s">
        <v>7731</v>
      </c>
      <c r="N313" s="124" t="s">
        <v>341</v>
      </c>
      <c r="O313" s="124" t="s">
        <v>7757</v>
      </c>
      <c r="P313" s="124" t="s">
        <v>8037</v>
      </c>
      <c r="Q313" s="124" t="s">
        <v>341</v>
      </c>
      <c r="R313" s="125">
        <v>3</v>
      </c>
      <c r="S313" s="125">
        <v>11</v>
      </c>
      <c r="T313" s="124" t="s">
        <v>341</v>
      </c>
      <c r="U313" s="124" t="s">
        <v>396</v>
      </c>
      <c r="V313" s="124" t="s">
        <v>395</v>
      </c>
      <c r="W313" s="124" t="s">
        <v>1818</v>
      </c>
      <c r="X313" s="124" t="s">
        <v>220</v>
      </c>
    </row>
    <row r="314" spans="1:24" ht="33" customHeight="1" x14ac:dyDescent="0.25">
      <c r="A314" s="124" t="s">
        <v>8036</v>
      </c>
      <c r="B314" s="125">
        <v>31106</v>
      </c>
      <c r="C314" s="124" t="s">
        <v>381</v>
      </c>
      <c r="D314" s="124" t="s">
        <v>381</v>
      </c>
      <c r="E314" s="124" t="s">
        <v>341</v>
      </c>
      <c r="F314" s="124" t="s">
        <v>380</v>
      </c>
      <c r="G314" s="124" t="s">
        <v>379</v>
      </c>
      <c r="H314" s="124" t="s">
        <v>8035</v>
      </c>
      <c r="I314" s="124" t="s">
        <v>8034</v>
      </c>
      <c r="J314" s="124" t="s">
        <v>8034</v>
      </c>
      <c r="K314" s="124" t="s">
        <v>8033</v>
      </c>
      <c r="L314" s="124" t="s">
        <v>1751</v>
      </c>
      <c r="M314" s="124" t="s">
        <v>8032</v>
      </c>
      <c r="N314" s="124" t="s">
        <v>341</v>
      </c>
      <c r="O314" s="124" t="s">
        <v>7757</v>
      </c>
      <c r="P314" s="124" t="s">
        <v>8031</v>
      </c>
      <c r="Q314" s="124" t="s">
        <v>341</v>
      </c>
      <c r="R314" s="125">
        <v>3</v>
      </c>
      <c r="S314" s="125">
        <v>11</v>
      </c>
      <c r="T314" s="124" t="s">
        <v>341</v>
      </c>
      <c r="U314" s="124" t="s">
        <v>396</v>
      </c>
      <c r="V314" s="124" t="s">
        <v>395</v>
      </c>
      <c r="W314" s="124" t="s">
        <v>1823</v>
      </c>
      <c r="X314" s="124" t="s">
        <v>220</v>
      </c>
    </row>
    <row r="315" spans="1:24" ht="33" customHeight="1" x14ac:dyDescent="0.25">
      <c r="A315" s="124" t="s">
        <v>8030</v>
      </c>
      <c r="B315" s="125">
        <v>31107</v>
      </c>
      <c r="C315" s="124" t="s">
        <v>393</v>
      </c>
      <c r="D315" s="124" t="s">
        <v>392</v>
      </c>
      <c r="E315" s="124" t="s">
        <v>341</v>
      </c>
      <c r="F315" s="124" t="s">
        <v>391</v>
      </c>
      <c r="G315" s="124" t="s">
        <v>360</v>
      </c>
      <c r="H315" s="124" t="s">
        <v>8029</v>
      </c>
      <c r="I315" s="124" t="s">
        <v>8028</v>
      </c>
      <c r="J315" s="124" t="s">
        <v>8027</v>
      </c>
      <c r="K315" s="124" t="s">
        <v>8026</v>
      </c>
      <c r="L315" s="124" t="s">
        <v>8025</v>
      </c>
      <c r="M315" s="124" t="s">
        <v>8024</v>
      </c>
      <c r="N315" s="124" t="s">
        <v>341</v>
      </c>
      <c r="O315" s="124" t="s">
        <v>7757</v>
      </c>
      <c r="P315" s="124" t="s">
        <v>8023</v>
      </c>
      <c r="Q315" s="124" t="s">
        <v>341</v>
      </c>
      <c r="R315" s="125">
        <v>3</v>
      </c>
      <c r="S315" s="125">
        <v>11</v>
      </c>
      <c r="T315" s="124" t="s">
        <v>341</v>
      </c>
      <c r="U315" s="124" t="s">
        <v>340</v>
      </c>
      <c r="V315" s="124" t="s">
        <v>339</v>
      </c>
      <c r="W315" s="124" t="s">
        <v>3567</v>
      </c>
      <c r="X315" s="124" t="s">
        <v>219</v>
      </c>
    </row>
    <row r="316" spans="1:24" ht="33" customHeight="1" x14ac:dyDescent="0.25">
      <c r="A316" s="124" t="s">
        <v>8022</v>
      </c>
      <c r="B316" s="125">
        <v>31108</v>
      </c>
      <c r="C316" s="124" t="s">
        <v>393</v>
      </c>
      <c r="D316" s="124" t="s">
        <v>392</v>
      </c>
      <c r="E316" s="124" t="s">
        <v>341</v>
      </c>
      <c r="F316" s="124" t="s">
        <v>391</v>
      </c>
      <c r="G316" s="124" t="s">
        <v>379</v>
      </c>
      <c r="H316" s="124" t="s">
        <v>8021</v>
      </c>
      <c r="I316" s="124" t="s">
        <v>8020</v>
      </c>
      <c r="J316" s="124" t="s">
        <v>8019</v>
      </c>
      <c r="K316" s="124" t="s">
        <v>8018</v>
      </c>
      <c r="L316" s="124" t="s">
        <v>8017</v>
      </c>
      <c r="M316" s="124" t="s">
        <v>8016</v>
      </c>
      <c r="N316" s="124" t="s">
        <v>341</v>
      </c>
      <c r="O316" s="124" t="s">
        <v>7757</v>
      </c>
      <c r="P316" s="124" t="s">
        <v>8015</v>
      </c>
      <c r="Q316" s="124" t="s">
        <v>341</v>
      </c>
      <c r="R316" s="125">
        <v>3</v>
      </c>
      <c r="S316" s="125">
        <v>11</v>
      </c>
      <c r="T316" s="124" t="s">
        <v>341</v>
      </c>
      <c r="U316" s="124" t="s">
        <v>340</v>
      </c>
      <c r="V316" s="124" t="s">
        <v>339</v>
      </c>
      <c r="W316" s="124" t="s">
        <v>3567</v>
      </c>
      <c r="X316" s="124" t="s">
        <v>219</v>
      </c>
    </row>
    <row r="317" spans="1:24" ht="33" customHeight="1" x14ac:dyDescent="0.25">
      <c r="A317" s="124" t="s">
        <v>8014</v>
      </c>
      <c r="B317" s="125">
        <v>31109</v>
      </c>
      <c r="C317" s="124" t="s">
        <v>393</v>
      </c>
      <c r="D317" s="124" t="s">
        <v>392</v>
      </c>
      <c r="E317" s="124" t="s">
        <v>341</v>
      </c>
      <c r="F317" s="124" t="s">
        <v>391</v>
      </c>
      <c r="G317" s="124" t="s">
        <v>360</v>
      </c>
      <c r="H317" s="124" t="s">
        <v>8013</v>
      </c>
      <c r="I317" s="124" t="s">
        <v>8012</v>
      </c>
      <c r="J317" s="124" t="s">
        <v>8011</v>
      </c>
      <c r="K317" s="124" t="s">
        <v>8010</v>
      </c>
      <c r="L317" s="124" t="s">
        <v>8009</v>
      </c>
      <c r="M317" s="124" t="s">
        <v>8008</v>
      </c>
      <c r="N317" s="124" t="s">
        <v>8007</v>
      </c>
      <c r="O317" s="124" t="s">
        <v>7757</v>
      </c>
      <c r="P317" s="124" t="s">
        <v>8006</v>
      </c>
      <c r="Q317" s="124" t="s">
        <v>341</v>
      </c>
      <c r="R317" s="125">
        <v>3</v>
      </c>
      <c r="S317" s="125">
        <v>11</v>
      </c>
      <c r="T317" s="124" t="s">
        <v>341</v>
      </c>
      <c r="U317" s="124" t="s">
        <v>340</v>
      </c>
      <c r="V317" s="124" t="s">
        <v>339</v>
      </c>
      <c r="W317" s="124" t="s">
        <v>3567</v>
      </c>
      <c r="X317" s="124" t="s">
        <v>219</v>
      </c>
    </row>
    <row r="318" spans="1:24" ht="33" customHeight="1" x14ac:dyDescent="0.25">
      <c r="A318" s="124" t="s">
        <v>8005</v>
      </c>
      <c r="B318" s="125">
        <v>31110</v>
      </c>
      <c r="C318" s="124" t="s">
        <v>393</v>
      </c>
      <c r="D318" s="124" t="s">
        <v>392</v>
      </c>
      <c r="E318" s="124" t="s">
        <v>341</v>
      </c>
      <c r="F318" s="124" t="s">
        <v>391</v>
      </c>
      <c r="G318" s="124" t="s">
        <v>379</v>
      </c>
      <c r="H318" s="124" t="s">
        <v>8004</v>
      </c>
      <c r="I318" s="124" t="s">
        <v>8003</v>
      </c>
      <c r="J318" s="124" t="s">
        <v>8002</v>
      </c>
      <c r="K318" s="124" t="s">
        <v>8001</v>
      </c>
      <c r="L318" s="124" t="s">
        <v>8000</v>
      </c>
      <c r="M318" s="124" t="s">
        <v>7999</v>
      </c>
      <c r="N318" s="124" t="s">
        <v>341</v>
      </c>
      <c r="O318" s="124" t="s">
        <v>7757</v>
      </c>
      <c r="P318" s="124" t="s">
        <v>7998</v>
      </c>
      <c r="Q318" s="124" t="s">
        <v>341</v>
      </c>
      <c r="R318" s="125">
        <v>3</v>
      </c>
      <c r="S318" s="125">
        <v>11</v>
      </c>
      <c r="T318" s="124" t="s">
        <v>341</v>
      </c>
      <c r="U318" s="124" t="s">
        <v>340</v>
      </c>
      <c r="V318" s="124" t="s">
        <v>339</v>
      </c>
      <c r="W318" s="124" t="s">
        <v>3760</v>
      </c>
      <c r="X318" s="124" t="s">
        <v>219</v>
      </c>
    </row>
    <row r="319" spans="1:24" ht="33" customHeight="1" x14ac:dyDescent="0.25">
      <c r="A319" s="124" t="s">
        <v>7997</v>
      </c>
      <c r="B319" s="125">
        <v>31111</v>
      </c>
      <c r="C319" s="124" t="s">
        <v>393</v>
      </c>
      <c r="D319" s="124" t="s">
        <v>392</v>
      </c>
      <c r="E319" s="124" t="s">
        <v>341</v>
      </c>
      <c r="F319" s="124" t="s">
        <v>391</v>
      </c>
      <c r="G319" s="124" t="s">
        <v>390</v>
      </c>
      <c r="H319" s="124" t="s">
        <v>7996</v>
      </c>
      <c r="I319" s="124" t="s">
        <v>7995</v>
      </c>
      <c r="J319" s="124" t="s">
        <v>7995</v>
      </c>
      <c r="K319" s="124" t="s">
        <v>7994</v>
      </c>
      <c r="L319" s="124" t="s">
        <v>1269</v>
      </c>
      <c r="M319" s="124" t="s">
        <v>7993</v>
      </c>
      <c r="N319" s="124" t="s">
        <v>7992</v>
      </c>
      <c r="O319" s="124" t="s">
        <v>7757</v>
      </c>
      <c r="P319" s="124" t="s">
        <v>7991</v>
      </c>
      <c r="Q319" s="124" t="s">
        <v>341</v>
      </c>
      <c r="R319" s="125">
        <v>3</v>
      </c>
      <c r="S319" s="125">
        <v>11</v>
      </c>
      <c r="T319" s="124" t="s">
        <v>341</v>
      </c>
      <c r="U319" s="124" t="s">
        <v>340</v>
      </c>
      <c r="V319" s="124" t="s">
        <v>339</v>
      </c>
      <c r="W319" s="124" t="s">
        <v>3760</v>
      </c>
      <c r="X319" s="124" t="s">
        <v>219</v>
      </c>
    </row>
    <row r="320" spans="1:24" ht="33" customHeight="1" x14ac:dyDescent="0.25">
      <c r="A320" s="124" t="s">
        <v>7990</v>
      </c>
      <c r="B320" s="125">
        <v>31112</v>
      </c>
      <c r="C320" s="124" t="s">
        <v>393</v>
      </c>
      <c r="D320" s="124" t="s">
        <v>392</v>
      </c>
      <c r="E320" s="124" t="s">
        <v>341</v>
      </c>
      <c r="F320" s="124" t="s">
        <v>391</v>
      </c>
      <c r="G320" s="124" t="s">
        <v>379</v>
      </c>
      <c r="H320" s="124" t="s">
        <v>7989</v>
      </c>
      <c r="I320" s="124" t="s">
        <v>7988</v>
      </c>
      <c r="J320" s="124" t="s">
        <v>7987</v>
      </c>
      <c r="K320" s="124" t="s">
        <v>7986</v>
      </c>
      <c r="L320" s="124" t="s">
        <v>7985</v>
      </c>
      <c r="M320" s="124" t="s">
        <v>7984</v>
      </c>
      <c r="N320" s="124" t="s">
        <v>341</v>
      </c>
      <c r="O320" s="124" t="s">
        <v>7757</v>
      </c>
      <c r="P320" s="124" t="s">
        <v>7983</v>
      </c>
      <c r="Q320" s="124" t="s">
        <v>341</v>
      </c>
      <c r="R320" s="125">
        <v>3</v>
      </c>
      <c r="S320" s="125">
        <v>11</v>
      </c>
      <c r="T320" s="124" t="s">
        <v>341</v>
      </c>
      <c r="U320" s="124" t="s">
        <v>340</v>
      </c>
      <c r="V320" s="124" t="s">
        <v>339</v>
      </c>
      <c r="W320" s="124" t="s">
        <v>1823</v>
      </c>
      <c r="X320" s="124" t="s">
        <v>220</v>
      </c>
    </row>
    <row r="321" spans="1:24" ht="33" customHeight="1" x14ac:dyDescent="0.25">
      <c r="A321" s="124" t="s">
        <v>7982</v>
      </c>
      <c r="B321" s="125">
        <v>31113</v>
      </c>
      <c r="C321" s="124" t="s">
        <v>393</v>
      </c>
      <c r="D321" s="124" t="s">
        <v>392</v>
      </c>
      <c r="E321" s="124" t="s">
        <v>341</v>
      </c>
      <c r="F321" s="124" t="s">
        <v>391</v>
      </c>
      <c r="G321" s="124" t="s">
        <v>360</v>
      </c>
      <c r="H321" s="124" t="s">
        <v>7981</v>
      </c>
      <c r="I321" s="124" t="s">
        <v>7980</v>
      </c>
      <c r="J321" s="124" t="s">
        <v>7979</v>
      </c>
      <c r="K321" s="124" t="s">
        <v>7978</v>
      </c>
      <c r="L321" s="124" t="s">
        <v>7977</v>
      </c>
      <c r="M321" s="124" t="s">
        <v>7976</v>
      </c>
      <c r="N321" s="124" t="s">
        <v>341</v>
      </c>
      <c r="O321" s="124" t="s">
        <v>7757</v>
      </c>
      <c r="P321" s="124" t="s">
        <v>7975</v>
      </c>
      <c r="Q321" s="124" t="s">
        <v>341</v>
      </c>
      <c r="R321" s="125">
        <v>3</v>
      </c>
      <c r="S321" s="125">
        <v>11</v>
      </c>
      <c r="T321" s="124" t="s">
        <v>341</v>
      </c>
      <c r="U321" s="124" t="s">
        <v>340</v>
      </c>
      <c r="V321" s="124" t="s">
        <v>339</v>
      </c>
      <c r="W321" s="124" t="s">
        <v>5310</v>
      </c>
      <c r="X321" s="124" t="s">
        <v>219</v>
      </c>
    </row>
    <row r="322" spans="1:24" ht="33" customHeight="1" x14ac:dyDescent="0.25">
      <c r="A322" s="124" t="s">
        <v>7974</v>
      </c>
      <c r="B322" s="125">
        <v>31114</v>
      </c>
      <c r="C322" s="124" t="s">
        <v>381</v>
      </c>
      <c r="D322" s="124" t="s">
        <v>381</v>
      </c>
      <c r="E322" s="124" t="s">
        <v>341</v>
      </c>
      <c r="F322" s="124" t="s">
        <v>411</v>
      </c>
      <c r="G322" s="124" t="s">
        <v>343</v>
      </c>
      <c r="H322" s="124" t="s">
        <v>7973</v>
      </c>
      <c r="I322" s="124" t="s">
        <v>7972</v>
      </c>
      <c r="J322" s="124" t="s">
        <v>7971</v>
      </c>
      <c r="K322" s="124" t="s">
        <v>7970</v>
      </c>
      <c r="L322" s="124" t="s">
        <v>1813</v>
      </c>
      <c r="M322" s="124" t="s">
        <v>343</v>
      </c>
      <c r="N322" s="124" t="s">
        <v>7969</v>
      </c>
      <c r="O322" s="124" t="s">
        <v>7757</v>
      </c>
      <c r="P322" s="124" t="s">
        <v>7968</v>
      </c>
      <c r="Q322" s="124" t="s">
        <v>341</v>
      </c>
      <c r="R322" s="125">
        <v>3</v>
      </c>
      <c r="S322" s="125">
        <v>11</v>
      </c>
      <c r="T322" s="124" t="s">
        <v>341</v>
      </c>
      <c r="U322" s="124" t="s">
        <v>340</v>
      </c>
      <c r="V322" s="124" t="s">
        <v>339</v>
      </c>
      <c r="W322" s="124" t="s">
        <v>3567</v>
      </c>
      <c r="X322" s="124" t="s">
        <v>219</v>
      </c>
    </row>
    <row r="323" spans="1:24" ht="33" customHeight="1" x14ac:dyDescent="0.25">
      <c r="A323" s="124" t="s">
        <v>7967</v>
      </c>
      <c r="B323" s="125">
        <v>31115</v>
      </c>
      <c r="C323" s="124" t="s">
        <v>393</v>
      </c>
      <c r="D323" s="124" t="s">
        <v>392</v>
      </c>
      <c r="E323" s="124" t="s">
        <v>341</v>
      </c>
      <c r="F323" s="124" t="s">
        <v>391</v>
      </c>
      <c r="G323" s="124" t="s">
        <v>379</v>
      </c>
      <c r="H323" s="124" t="s">
        <v>7966</v>
      </c>
      <c r="I323" s="124" t="s">
        <v>7965</v>
      </c>
      <c r="J323" s="124" t="s">
        <v>7965</v>
      </c>
      <c r="K323" s="124" t="s">
        <v>7964</v>
      </c>
      <c r="L323" s="124" t="s">
        <v>407</v>
      </c>
      <c r="M323" s="124" t="s">
        <v>7963</v>
      </c>
      <c r="N323" s="124" t="s">
        <v>341</v>
      </c>
      <c r="O323" s="124" t="s">
        <v>7757</v>
      </c>
      <c r="P323" s="124" t="s">
        <v>7962</v>
      </c>
      <c r="Q323" s="124" t="s">
        <v>341</v>
      </c>
      <c r="R323" s="125">
        <v>3</v>
      </c>
      <c r="S323" s="125">
        <v>11</v>
      </c>
      <c r="T323" s="124" t="s">
        <v>341</v>
      </c>
      <c r="U323" s="124" t="s">
        <v>510</v>
      </c>
      <c r="V323" s="124" t="s">
        <v>787</v>
      </c>
      <c r="W323" s="124" t="s">
        <v>1823</v>
      </c>
      <c r="X323" s="124" t="s">
        <v>220</v>
      </c>
    </row>
    <row r="324" spans="1:24" ht="33" customHeight="1" x14ac:dyDescent="0.25">
      <c r="A324" s="124" t="s">
        <v>7961</v>
      </c>
      <c r="B324" s="125">
        <v>31116</v>
      </c>
      <c r="C324" s="124" t="s">
        <v>381</v>
      </c>
      <c r="D324" s="124" t="s">
        <v>381</v>
      </c>
      <c r="E324" s="124" t="s">
        <v>341</v>
      </c>
      <c r="F324" s="124" t="s">
        <v>380</v>
      </c>
      <c r="G324" s="124" t="s">
        <v>343</v>
      </c>
      <c r="H324" s="124" t="s">
        <v>7960</v>
      </c>
      <c r="I324" s="124" t="s">
        <v>7959</v>
      </c>
      <c r="J324" s="124" t="s">
        <v>7959</v>
      </c>
      <c r="K324" s="124" t="s">
        <v>341</v>
      </c>
      <c r="L324" s="124" t="s">
        <v>1813</v>
      </c>
      <c r="M324" s="124" t="s">
        <v>343</v>
      </c>
      <c r="N324" s="124" t="s">
        <v>341</v>
      </c>
      <c r="O324" s="124" t="s">
        <v>341</v>
      </c>
      <c r="P324" s="124" t="s">
        <v>7958</v>
      </c>
      <c r="Q324" s="124" t="s">
        <v>341</v>
      </c>
      <c r="R324" s="125">
        <v>3</v>
      </c>
      <c r="S324" s="125">
        <v>11</v>
      </c>
      <c r="T324" s="124" t="s">
        <v>341</v>
      </c>
      <c r="U324" s="124" t="s">
        <v>340</v>
      </c>
      <c r="V324" s="124" t="s">
        <v>339</v>
      </c>
      <c r="W324" s="124" t="s">
        <v>1946</v>
      </c>
      <c r="X324" s="124" t="s">
        <v>224</v>
      </c>
    </row>
    <row r="325" spans="1:24" ht="33" customHeight="1" x14ac:dyDescent="0.25">
      <c r="A325" s="124" t="s">
        <v>7957</v>
      </c>
      <c r="B325" s="125">
        <v>31117</v>
      </c>
      <c r="C325" s="124" t="s">
        <v>393</v>
      </c>
      <c r="D325" s="124" t="s">
        <v>392</v>
      </c>
      <c r="E325" s="124" t="s">
        <v>341</v>
      </c>
      <c r="F325" s="124" t="s">
        <v>391</v>
      </c>
      <c r="G325" s="124" t="s">
        <v>390</v>
      </c>
      <c r="H325" s="124" t="s">
        <v>7956</v>
      </c>
      <c r="I325" s="124" t="s">
        <v>7955</v>
      </c>
      <c r="J325" s="124" t="s">
        <v>7954</v>
      </c>
      <c r="K325" s="124" t="s">
        <v>7953</v>
      </c>
      <c r="L325" s="124" t="s">
        <v>7952</v>
      </c>
      <c r="M325" s="124" t="s">
        <v>7951</v>
      </c>
      <c r="N325" s="124" t="s">
        <v>341</v>
      </c>
      <c r="O325" s="124" t="s">
        <v>7757</v>
      </c>
      <c r="P325" s="124" t="s">
        <v>7950</v>
      </c>
      <c r="Q325" s="124" t="s">
        <v>341</v>
      </c>
      <c r="R325" s="125">
        <v>3</v>
      </c>
      <c r="S325" s="125">
        <v>11</v>
      </c>
      <c r="T325" s="124" t="s">
        <v>341</v>
      </c>
      <c r="U325" s="124" t="s">
        <v>510</v>
      </c>
      <c r="V325" s="124" t="s">
        <v>787</v>
      </c>
      <c r="W325" s="124" t="s">
        <v>1823</v>
      </c>
      <c r="X325" s="124" t="s">
        <v>220</v>
      </c>
    </row>
    <row r="326" spans="1:24" ht="33" customHeight="1" x14ac:dyDescent="0.25">
      <c r="A326" s="124" t="s">
        <v>7949</v>
      </c>
      <c r="B326" s="125">
        <v>31118</v>
      </c>
      <c r="C326" s="124" t="s">
        <v>393</v>
      </c>
      <c r="D326" s="124" t="s">
        <v>392</v>
      </c>
      <c r="E326" s="124" t="s">
        <v>341</v>
      </c>
      <c r="F326" s="124" t="s">
        <v>391</v>
      </c>
      <c r="G326" s="124" t="s">
        <v>379</v>
      </c>
      <c r="H326" s="124" t="s">
        <v>7948</v>
      </c>
      <c r="I326" s="124" t="s">
        <v>7947</v>
      </c>
      <c r="J326" s="124" t="s">
        <v>7947</v>
      </c>
      <c r="K326" s="124" t="s">
        <v>7946</v>
      </c>
      <c r="L326" s="124" t="s">
        <v>7945</v>
      </c>
      <c r="M326" s="124" t="s">
        <v>7944</v>
      </c>
      <c r="N326" s="124" t="s">
        <v>341</v>
      </c>
      <c r="O326" s="124" t="s">
        <v>7757</v>
      </c>
      <c r="P326" s="124" t="s">
        <v>7943</v>
      </c>
      <c r="Q326" s="124" t="s">
        <v>341</v>
      </c>
      <c r="R326" s="125">
        <v>3</v>
      </c>
      <c r="S326" s="125">
        <v>11</v>
      </c>
      <c r="T326" s="124" t="s">
        <v>341</v>
      </c>
      <c r="U326" s="124" t="s">
        <v>510</v>
      </c>
      <c r="V326" s="124" t="s">
        <v>1354</v>
      </c>
      <c r="W326" s="124" t="s">
        <v>1040</v>
      </c>
      <c r="X326" s="124" t="s">
        <v>226</v>
      </c>
    </row>
    <row r="327" spans="1:24" ht="33" customHeight="1" x14ac:dyDescent="0.25">
      <c r="A327" s="124" t="s">
        <v>7942</v>
      </c>
      <c r="B327" s="125">
        <v>31119</v>
      </c>
      <c r="C327" s="124" t="s">
        <v>381</v>
      </c>
      <c r="D327" s="124" t="s">
        <v>381</v>
      </c>
      <c r="E327" s="124" t="s">
        <v>341</v>
      </c>
      <c r="F327" s="124" t="s">
        <v>380</v>
      </c>
      <c r="G327" s="124" t="s">
        <v>379</v>
      </c>
      <c r="H327" s="124" t="s">
        <v>7941</v>
      </c>
      <c r="I327" s="124" t="s">
        <v>7940</v>
      </c>
      <c r="J327" s="124" t="s">
        <v>7940</v>
      </c>
      <c r="K327" s="124" t="s">
        <v>7939</v>
      </c>
      <c r="L327" s="124" t="s">
        <v>1035</v>
      </c>
      <c r="M327" s="124" t="s">
        <v>7938</v>
      </c>
      <c r="N327" s="124" t="s">
        <v>7937</v>
      </c>
      <c r="O327" s="124" t="s">
        <v>7936</v>
      </c>
      <c r="P327" s="124" t="s">
        <v>7935</v>
      </c>
      <c r="Q327" s="124" t="s">
        <v>341</v>
      </c>
      <c r="R327" s="125">
        <v>3</v>
      </c>
      <c r="S327" s="125">
        <v>11</v>
      </c>
      <c r="T327" s="124" t="s">
        <v>341</v>
      </c>
      <c r="U327" s="124" t="s">
        <v>396</v>
      </c>
      <c r="V327" s="124" t="s">
        <v>7934</v>
      </c>
      <c r="W327" s="124" t="s">
        <v>619</v>
      </c>
      <c r="X327" s="124" t="s">
        <v>35</v>
      </c>
    </row>
    <row r="328" spans="1:24" ht="33" customHeight="1" x14ac:dyDescent="0.25">
      <c r="A328" s="124" t="s">
        <v>7933</v>
      </c>
      <c r="B328" s="125">
        <v>31201</v>
      </c>
      <c r="C328" s="124" t="s">
        <v>381</v>
      </c>
      <c r="D328" s="124" t="s">
        <v>381</v>
      </c>
      <c r="E328" s="124" t="s">
        <v>341</v>
      </c>
      <c r="F328" s="124" t="s">
        <v>411</v>
      </c>
      <c r="G328" s="124" t="s">
        <v>379</v>
      </c>
      <c r="H328" s="124" t="s">
        <v>7932</v>
      </c>
      <c r="I328" s="124" t="s">
        <v>7931</v>
      </c>
      <c r="J328" s="124" t="s">
        <v>7931</v>
      </c>
      <c r="K328" s="124" t="s">
        <v>7930</v>
      </c>
      <c r="L328" s="124" t="s">
        <v>356</v>
      </c>
      <c r="M328" s="124" t="s">
        <v>7694</v>
      </c>
      <c r="N328" s="124" t="s">
        <v>7929</v>
      </c>
      <c r="O328" s="124" t="s">
        <v>7684</v>
      </c>
      <c r="P328" s="124" t="s">
        <v>7928</v>
      </c>
      <c r="Q328" s="124" t="s">
        <v>341</v>
      </c>
      <c r="R328" s="125">
        <v>3</v>
      </c>
      <c r="S328" s="125">
        <v>12</v>
      </c>
      <c r="T328" s="124" t="s">
        <v>341</v>
      </c>
      <c r="U328" s="124" t="s">
        <v>371</v>
      </c>
      <c r="V328" s="124" t="s">
        <v>440</v>
      </c>
      <c r="W328" s="124" t="s">
        <v>7675</v>
      </c>
      <c r="X328" s="124" t="s">
        <v>217</v>
      </c>
    </row>
    <row r="329" spans="1:24" ht="33" customHeight="1" x14ac:dyDescent="0.25">
      <c r="A329" s="124" t="s">
        <v>7927</v>
      </c>
      <c r="B329" s="125">
        <v>31202</v>
      </c>
      <c r="C329" s="124" t="s">
        <v>381</v>
      </c>
      <c r="D329" s="124" t="s">
        <v>381</v>
      </c>
      <c r="E329" s="124" t="s">
        <v>341</v>
      </c>
      <c r="F329" s="124" t="s">
        <v>380</v>
      </c>
      <c r="G329" s="124" t="s">
        <v>379</v>
      </c>
      <c r="H329" s="124" t="s">
        <v>7926</v>
      </c>
      <c r="I329" s="124" t="s">
        <v>7925</v>
      </c>
      <c r="J329" s="124" t="s">
        <v>7925</v>
      </c>
      <c r="K329" s="124" t="s">
        <v>7924</v>
      </c>
      <c r="L329" s="124" t="s">
        <v>356</v>
      </c>
      <c r="M329" s="124" t="s">
        <v>7923</v>
      </c>
      <c r="N329" s="124" t="s">
        <v>7922</v>
      </c>
      <c r="O329" s="124" t="s">
        <v>7684</v>
      </c>
      <c r="P329" s="124" t="s">
        <v>7921</v>
      </c>
      <c r="Q329" s="124" t="s">
        <v>341</v>
      </c>
      <c r="R329" s="125">
        <v>3</v>
      </c>
      <c r="S329" s="125">
        <v>12</v>
      </c>
      <c r="T329" s="124" t="s">
        <v>341</v>
      </c>
      <c r="U329" s="124" t="s">
        <v>371</v>
      </c>
      <c r="V329" s="124" t="s">
        <v>1005</v>
      </c>
      <c r="W329" s="124" t="s">
        <v>7675</v>
      </c>
      <c r="X329" s="124" t="s">
        <v>217</v>
      </c>
    </row>
    <row r="330" spans="1:24" ht="33" customHeight="1" x14ac:dyDescent="0.25">
      <c r="A330" s="124" t="s">
        <v>7920</v>
      </c>
      <c r="B330" s="125">
        <v>31203</v>
      </c>
      <c r="C330" s="124" t="s">
        <v>393</v>
      </c>
      <c r="D330" s="124" t="s">
        <v>392</v>
      </c>
      <c r="E330" s="124" t="s">
        <v>341</v>
      </c>
      <c r="F330" s="124" t="s">
        <v>391</v>
      </c>
      <c r="G330" s="124" t="s">
        <v>379</v>
      </c>
      <c r="H330" s="124" t="s">
        <v>7919</v>
      </c>
      <c r="I330" s="124" t="s">
        <v>7918</v>
      </c>
      <c r="J330" s="124" t="s">
        <v>7917</v>
      </c>
      <c r="K330" s="124" t="s">
        <v>7916</v>
      </c>
      <c r="L330" s="124" t="s">
        <v>407</v>
      </c>
      <c r="M330" s="124" t="s">
        <v>7915</v>
      </c>
      <c r="N330" s="124" t="s">
        <v>7914</v>
      </c>
      <c r="O330" s="124" t="s">
        <v>7684</v>
      </c>
      <c r="P330" s="124" t="s">
        <v>7913</v>
      </c>
      <c r="Q330" s="124" t="s">
        <v>341</v>
      </c>
      <c r="R330" s="125">
        <v>3</v>
      </c>
      <c r="S330" s="125">
        <v>12</v>
      </c>
      <c r="T330" s="124" t="s">
        <v>341</v>
      </c>
      <c r="U330" s="124" t="s">
        <v>371</v>
      </c>
      <c r="V330" s="124" t="s">
        <v>440</v>
      </c>
      <c r="W330" s="124" t="s">
        <v>7675</v>
      </c>
      <c r="X330" s="124" t="s">
        <v>217</v>
      </c>
    </row>
    <row r="331" spans="1:24" ht="33" customHeight="1" x14ac:dyDescent="0.25">
      <c r="A331" s="124" t="s">
        <v>7912</v>
      </c>
      <c r="B331" s="125">
        <v>31204</v>
      </c>
      <c r="C331" s="124" t="s">
        <v>381</v>
      </c>
      <c r="D331" s="124" t="s">
        <v>381</v>
      </c>
      <c r="E331" s="124" t="s">
        <v>341</v>
      </c>
      <c r="F331" s="124" t="s">
        <v>380</v>
      </c>
      <c r="G331" s="124" t="s">
        <v>360</v>
      </c>
      <c r="H331" s="124" t="s">
        <v>7911</v>
      </c>
      <c r="I331" s="124" t="s">
        <v>7910</v>
      </c>
      <c r="J331" s="124" t="s">
        <v>7909</v>
      </c>
      <c r="K331" s="124" t="s">
        <v>7908</v>
      </c>
      <c r="L331" s="124" t="s">
        <v>344</v>
      </c>
      <c r="M331" s="124" t="s">
        <v>7907</v>
      </c>
      <c r="N331" s="124" t="s">
        <v>7906</v>
      </c>
      <c r="O331" s="124" t="s">
        <v>7774</v>
      </c>
      <c r="P331" s="124" t="s">
        <v>7905</v>
      </c>
      <c r="Q331" s="124" t="s">
        <v>341</v>
      </c>
      <c r="R331" s="125">
        <v>3</v>
      </c>
      <c r="S331" s="125">
        <v>12</v>
      </c>
      <c r="T331" s="124" t="s">
        <v>341</v>
      </c>
      <c r="U331" s="124" t="s">
        <v>371</v>
      </c>
      <c r="V331" s="124" t="s">
        <v>440</v>
      </c>
      <c r="W331" s="124" t="s">
        <v>7790</v>
      </c>
      <c r="X331" s="124" t="s">
        <v>217</v>
      </c>
    </row>
    <row r="332" spans="1:24" ht="33" customHeight="1" x14ac:dyDescent="0.25">
      <c r="A332" s="124" t="s">
        <v>7904</v>
      </c>
      <c r="B332" s="125">
        <v>31205</v>
      </c>
      <c r="C332" s="124" t="s">
        <v>381</v>
      </c>
      <c r="D332" s="124" t="s">
        <v>381</v>
      </c>
      <c r="E332" s="124" t="s">
        <v>341</v>
      </c>
      <c r="F332" s="124" t="s">
        <v>411</v>
      </c>
      <c r="G332" s="124" t="s">
        <v>379</v>
      </c>
      <c r="H332" s="124" t="s">
        <v>7903</v>
      </c>
      <c r="I332" s="124" t="s">
        <v>7902</v>
      </c>
      <c r="J332" s="124" t="s">
        <v>7901</v>
      </c>
      <c r="K332" s="124" t="s">
        <v>7900</v>
      </c>
      <c r="L332" s="124" t="s">
        <v>1035</v>
      </c>
      <c r="M332" s="124" t="s">
        <v>7694</v>
      </c>
      <c r="N332" s="124" t="s">
        <v>7899</v>
      </c>
      <c r="O332" s="124" t="s">
        <v>7684</v>
      </c>
      <c r="P332" s="124" t="s">
        <v>7898</v>
      </c>
      <c r="Q332" s="124" t="s">
        <v>341</v>
      </c>
      <c r="R332" s="125">
        <v>3</v>
      </c>
      <c r="S332" s="125">
        <v>12</v>
      </c>
      <c r="T332" s="124" t="s">
        <v>341</v>
      </c>
      <c r="U332" s="124" t="s">
        <v>371</v>
      </c>
      <c r="V332" s="124" t="s">
        <v>440</v>
      </c>
      <c r="W332" s="124" t="s">
        <v>4395</v>
      </c>
      <c r="X332" s="124" t="s">
        <v>217</v>
      </c>
    </row>
    <row r="333" spans="1:24" ht="33" customHeight="1" x14ac:dyDescent="0.25">
      <c r="A333" s="124" t="s">
        <v>7897</v>
      </c>
      <c r="B333" s="125">
        <v>31206</v>
      </c>
      <c r="C333" s="124" t="s">
        <v>381</v>
      </c>
      <c r="D333" s="124" t="s">
        <v>381</v>
      </c>
      <c r="E333" s="124" t="s">
        <v>341</v>
      </c>
      <c r="F333" s="124" t="s">
        <v>411</v>
      </c>
      <c r="G333" s="124" t="s">
        <v>379</v>
      </c>
      <c r="H333" s="124" t="s">
        <v>7896</v>
      </c>
      <c r="I333" s="124" t="s">
        <v>7895</v>
      </c>
      <c r="J333" s="124" t="s">
        <v>7894</v>
      </c>
      <c r="K333" s="124" t="s">
        <v>7893</v>
      </c>
      <c r="L333" s="124" t="s">
        <v>1035</v>
      </c>
      <c r="M333" s="124" t="s">
        <v>7694</v>
      </c>
      <c r="N333" s="124" t="s">
        <v>7892</v>
      </c>
      <c r="O333" s="124" t="s">
        <v>7684</v>
      </c>
      <c r="P333" s="124" t="s">
        <v>7891</v>
      </c>
      <c r="Q333" s="124" t="s">
        <v>341</v>
      </c>
      <c r="R333" s="125">
        <v>3</v>
      </c>
      <c r="S333" s="125">
        <v>12</v>
      </c>
      <c r="T333" s="124" t="s">
        <v>341</v>
      </c>
      <c r="U333" s="124" t="s">
        <v>371</v>
      </c>
      <c r="V333" s="124" t="s">
        <v>440</v>
      </c>
      <c r="W333" s="124" t="s">
        <v>7790</v>
      </c>
      <c r="X333" s="124" t="s">
        <v>217</v>
      </c>
    </row>
    <row r="334" spans="1:24" ht="33" customHeight="1" x14ac:dyDescent="0.25">
      <c r="A334" s="124" t="s">
        <v>7890</v>
      </c>
      <c r="B334" s="125">
        <v>31207</v>
      </c>
      <c r="C334" s="124" t="s">
        <v>381</v>
      </c>
      <c r="D334" s="124" t="s">
        <v>381</v>
      </c>
      <c r="E334" s="124" t="s">
        <v>341</v>
      </c>
      <c r="F334" s="124" t="s">
        <v>411</v>
      </c>
      <c r="G334" s="124" t="s">
        <v>379</v>
      </c>
      <c r="H334" s="124" t="s">
        <v>7889</v>
      </c>
      <c r="I334" s="124" t="s">
        <v>7888</v>
      </c>
      <c r="J334" s="124" t="s">
        <v>7888</v>
      </c>
      <c r="K334" s="124" t="s">
        <v>7887</v>
      </c>
      <c r="L334" s="124" t="s">
        <v>356</v>
      </c>
      <c r="M334" s="124" t="s">
        <v>7886</v>
      </c>
      <c r="N334" s="124" t="s">
        <v>341</v>
      </c>
      <c r="O334" s="124" t="s">
        <v>7885</v>
      </c>
      <c r="P334" s="124" t="s">
        <v>7884</v>
      </c>
      <c r="Q334" s="124" t="s">
        <v>341</v>
      </c>
      <c r="R334" s="125">
        <v>3</v>
      </c>
      <c r="S334" s="125">
        <v>12</v>
      </c>
      <c r="T334" s="124" t="s">
        <v>341</v>
      </c>
      <c r="U334" s="124" t="s">
        <v>396</v>
      </c>
      <c r="V334" s="124" t="s">
        <v>395</v>
      </c>
      <c r="W334" s="124" t="s">
        <v>1818</v>
      </c>
      <c r="X334" s="124" t="s">
        <v>220</v>
      </c>
    </row>
    <row r="335" spans="1:24" ht="33" customHeight="1" x14ac:dyDescent="0.25">
      <c r="A335" s="124" t="s">
        <v>7883</v>
      </c>
      <c r="B335" s="125">
        <v>31208</v>
      </c>
      <c r="C335" s="124" t="s">
        <v>393</v>
      </c>
      <c r="D335" s="124" t="s">
        <v>392</v>
      </c>
      <c r="E335" s="124" t="s">
        <v>341</v>
      </c>
      <c r="F335" s="124" t="s">
        <v>391</v>
      </c>
      <c r="G335" s="124" t="s">
        <v>379</v>
      </c>
      <c r="H335" s="124" t="s">
        <v>7882</v>
      </c>
      <c r="I335" s="124" t="s">
        <v>7881</v>
      </c>
      <c r="J335" s="124" t="s">
        <v>7881</v>
      </c>
      <c r="K335" s="124" t="s">
        <v>7880</v>
      </c>
      <c r="L335" s="124" t="s">
        <v>364</v>
      </c>
      <c r="M335" s="124" t="s">
        <v>7879</v>
      </c>
      <c r="N335" s="124" t="s">
        <v>7878</v>
      </c>
      <c r="O335" s="124" t="s">
        <v>7828</v>
      </c>
      <c r="P335" s="124" t="s">
        <v>7877</v>
      </c>
      <c r="Q335" s="124" t="s">
        <v>341</v>
      </c>
      <c r="R335" s="125">
        <v>3</v>
      </c>
      <c r="S335" s="125">
        <v>12</v>
      </c>
      <c r="T335" s="124" t="s">
        <v>341</v>
      </c>
      <c r="U335" s="124" t="s">
        <v>396</v>
      </c>
      <c r="V335" s="124" t="s">
        <v>395</v>
      </c>
      <c r="W335" s="124" t="s">
        <v>1818</v>
      </c>
      <c r="X335" s="124" t="s">
        <v>220</v>
      </c>
    </row>
    <row r="336" spans="1:24" ht="33" customHeight="1" x14ac:dyDescent="0.25">
      <c r="A336" s="124" t="s">
        <v>7876</v>
      </c>
      <c r="B336" s="125">
        <v>31209</v>
      </c>
      <c r="C336" s="124" t="s">
        <v>393</v>
      </c>
      <c r="D336" s="124" t="s">
        <v>392</v>
      </c>
      <c r="E336" s="124" t="s">
        <v>341</v>
      </c>
      <c r="F336" s="124" t="s">
        <v>391</v>
      </c>
      <c r="G336" s="124" t="s">
        <v>390</v>
      </c>
      <c r="H336" s="124" t="s">
        <v>7875</v>
      </c>
      <c r="I336" s="124" t="s">
        <v>7874</v>
      </c>
      <c r="J336" s="124" t="s">
        <v>7873</v>
      </c>
      <c r="K336" s="124" t="s">
        <v>7872</v>
      </c>
      <c r="L336" s="124" t="s">
        <v>7686</v>
      </c>
      <c r="M336" s="124" t="s">
        <v>7871</v>
      </c>
      <c r="N336" s="124" t="s">
        <v>341</v>
      </c>
      <c r="O336" s="124" t="s">
        <v>7828</v>
      </c>
      <c r="P336" s="124" t="s">
        <v>7870</v>
      </c>
      <c r="Q336" s="124" t="s">
        <v>341</v>
      </c>
      <c r="R336" s="125">
        <v>3</v>
      </c>
      <c r="S336" s="125">
        <v>12</v>
      </c>
      <c r="T336" s="124" t="s">
        <v>341</v>
      </c>
      <c r="U336" s="124" t="s">
        <v>396</v>
      </c>
      <c r="V336" s="124" t="s">
        <v>395</v>
      </c>
      <c r="W336" s="124" t="s">
        <v>1818</v>
      </c>
      <c r="X336" s="124" t="s">
        <v>220</v>
      </c>
    </row>
    <row r="337" spans="1:24" ht="33" customHeight="1" x14ac:dyDescent="0.25">
      <c r="A337" s="124" t="s">
        <v>7869</v>
      </c>
      <c r="B337" s="125">
        <v>31210</v>
      </c>
      <c r="C337" s="124" t="s">
        <v>393</v>
      </c>
      <c r="D337" s="124" t="s">
        <v>392</v>
      </c>
      <c r="E337" s="124" t="s">
        <v>341</v>
      </c>
      <c r="F337" s="124" t="s">
        <v>391</v>
      </c>
      <c r="G337" s="124" t="s">
        <v>390</v>
      </c>
      <c r="H337" s="124" t="s">
        <v>7868</v>
      </c>
      <c r="I337" s="124" t="s">
        <v>7867</v>
      </c>
      <c r="J337" s="124" t="s">
        <v>7866</v>
      </c>
      <c r="K337" s="124" t="s">
        <v>7865</v>
      </c>
      <c r="L337" s="124" t="s">
        <v>7864</v>
      </c>
      <c r="M337" s="124" t="s">
        <v>7863</v>
      </c>
      <c r="N337" s="124" t="s">
        <v>341</v>
      </c>
      <c r="O337" s="124" t="s">
        <v>7828</v>
      </c>
      <c r="P337" s="124" t="s">
        <v>7862</v>
      </c>
      <c r="Q337" s="124" t="s">
        <v>341</v>
      </c>
      <c r="R337" s="125">
        <v>3</v>
      </c>
      <c r="S337" s="125">
        <v>12</v>
      </c>
      <c r="T337" s="124" t="s">
        <v>341</v>
      </c>
      <c r="U337" s="124" t="s">
        <v>340</v>
      </c>
      <c r="V337" s="124" t="s">
        <v>339</v>
      </c>
      <c r="W337" s="124" t="s">
        <v>3567</v>
      </c>
      <c r="X337" s="124" t="s">
        <v>219</v>
      </c>
    </row>
    <row r="338" spans="1:24" ht="33" customHeight="1" x14ac:dyDescent="0.25">
      <c r="A338" s="124" t="s">
        <v>7861</v>
      </c>
      <c r="B338" s="125">
        <v>31211</v>
      </c>
      <c r="C338" s="124" t="s">
        <v>393</v>
      </c>
      <c r="D338" s="124" t="s">
        <v>392</v>
      </c>
      <c r="E338" s="124" t="s">
        <v>341</v>
      </c>
      <c r="F338" s="124" t="s">
        <v>391</v>
      </c>
      <c r="G338" s="124" t="s">
        <v>390</v>
      </c>
      <c r="H338" s="124" t="s">
        <v>7860</v>
      </c>
      <c r="I338" s="124" t="s">
        <v>7859</v>
      </c>
      <c r="J338" s="124" t="s">
        <v>7858</v>
      </c>
      <c r="K338" s="124" t="s">
        <v>7857</v>
      </c>
      <c r="L338" s="124" t="s">
        <v>445</v>
      </c>
      <c r="M338" s="124" t="s">
        <v>7856</v>
      </c>
      <c r="N338" s="124" t="s">
        <v>341</v>
      </c>
      <c r="O338" s="124" t="s">
        <v>7828</v>
      </c>
      <c r="P338" s="124" t="s">
        <v>7855</v>
      </c>
      <c r="Q338" s="124" t="s">
        <v>341</v>
      </c>
      <c r="R338" s="125">
        <v>3</v>
      </c>
      <c r="S338" s="125">
        <v>12</v>
      </c>
      <c r="T338" s="124" t="s">
        <v>341</v>
      </c>
      <c r="U338" s="124" t="s">
        <v>340</v>
      </c>
      <c r="V338" s="124" t="s">
        <v>339</v>
      </c>
      <c r="W338" s="124" t="s">
        <v>3760</v>
      </c>
      <c r="X338" s="124" t="s">
        <v>219</v>
      </c>
    </row>
    <row r="339" spans="1:24" ht="33" customHeight="1" x14ac:dyDescent="0.25">
      <c r="A339" s="124" t="s">
        <v>7854</v>
      </c>
      <c r="B339" s="125">
        <v>31212</v>
      </c>
      <c r="C339" s="124" t="s">
        <v>393</v>
      </c>
      <c r="D339" s="124" t="s">
        <v>392</v>
      </c>
      <c r="E339" s="124" t="s">
        <v>341</v>
      </c>
      <c r="F339" s="124" t="s">
        <v>391</v>
      </c>
      <c r="G339" s="124" t="s">
        <v>379</v>
      </c>
      <c r="H339" s="124" t="s">
        <v>7853</v>
      </c>
      <c r="I339" s="124" t="s">
        <v>7852</v>
      </c>
      <c r="J339" s="124" t="s">
        <v>7851</v>
      </c>
      <c r="K339" s="124" t="s">
        <v>7850</v>
      </c>
      <c r="L339" s="124" t="s">
        <v>7849</v>
      </c>
      <c r="M339" s="124" t="s">
        <v>7694</v>
      </c>
      <c r="N339" s="124" t="s">
        <v>341</v>
      </c>
      <c r="O339" s="124" t="s">
        <v>7828</v>
      </c>
      <c r="P339" s="124" t="s">
        <v>7848</v>
      </c>
      <c r="Q339" s="124" t="s">
        <v>341</v>
      </c>
      <c r="R339" s="125">
        <v>3</v>
      </c>
      <c r="S339" s="125">
        <v>12</v>
      </c>
      <c r="T339" s="124" t="s">
        <v>341</v>
      </c>
      <c r="U339" s="124" t="s">
        <v>340</v>
      </c>
      <c r="V339" s="124" t="s">
        <v>339</v>
      </c>
      <c r="W339" s="124" t="s">
        <v>5310</v>
      </c>
      <c r="X339" s="124" t="s">
        <v>219</v>
      </c>
    </row>
    <row r="340" spans="1:24" ht="33" customHeight="1" x14ac:dyDescent="0.25">
      <c r="A340" s="124" t="s">
        <v>7847</v>
      </c>
      <c r="B340" s="125">
        <v>31213</v>
      </c>
      <c r="C340" s="124" t="s">
        <v>393</v>
      </c>
      <c r="D340" s="124" t="s">
        <v>392</v>
      </c>
      <c r="E340" s="124" t="s">
        <v>341</v>
      </c>
      <c r="F340" s="124" t="s">
        <v>391</v>
      </c>
      <c r="G340" s="124" t="s">
        <v>343</v>
      </c>
      <c r="H340" s="124" t="s">
        <v>7846</v>
      </c>
      <c r="I340" s="124" t="s">
        <v>7845</v>
      </c>
      <c r="J340" s="124" t="s">
        <v>7844</v>
      </c>
      <c r="K340" s="124" t="s">
        <v>7843</v>
      </c>
      <c r="L340" s="124" t="s">
        <v>344</v>
      </c>
      <c r="M340" s="124" t="s">
        <v>343</v>
      </c>
      <c r="N340" s="124" t="s">
        <v>341</v>
      </c>
      <c r="O340" s="124" t="s">
        <v>7828</v>
      </c>
      <c r="P340" s="124" t="s">
        <v>7842</v>
      </c>
      <c r="Q340" s="124" t="s">
        <v>341</v>
      </c>
      <c r="R340" s="125">
        <v>3</v>
      </c>
      <c r="S340" s="125">
        <v>12</v>
      </c>
      <c r="T340" s="124" t="s">
        <v>341</v>
      </c>
      <c r="U340" s="124" t="s">
        <v>340</v>
      </c>
      <c r="V340" s="124" t="s">
        <v>339</v>
      </c>
      <c r="W340" s="124" t="s">
        <v>5310</v>
      </c>
      <c r="X340" s="124" t="s">
        <v>219</v>
      </c>
    </row>
    <row r="341" spans="1:24" ht="33" customHeight="1" x14ac:dyDescent="0.25">
      <c r="A341" s="124" t="s">
        <v>7841</v>
      </c>
      <c r="B341" s="125">
        <v>31214</v>
      </c>
      <c r="C341" s="124" t="s">
        <v>393</v>
      </c>
      <c r="D341" s="124" t="s">
        <v>392</v>
      </c>
      <c r="E341" s="124" t="s">
        <v>341</v>
      </c>
      <c r="F341" s="124" t="s">
        <v>391</v>
      </c>
      <c r="G341" s="124" t="s">
        <v>390</v>
      </c>
      <c r="H341" s="124" t="s">
        <v>7840</v>
      </c>
      <c r="I341" s="124" t="s">
        <v>7839</v>
      </c>
      <c r="J341" s="124" t="s">
        <v>7839</v>
      </c>
      <c r="K341" s="124" t="s">
        <v>7838</v>
      </c>
      <c r="L341" s="124" t="s">
        <v>7837</v>
      </c>
      <c r="M341" s="124" t="s">
        <v>7836</v>
      </c>
      <c r="N341" s="124" t="s">
        <v>341</v>
      </c>
      <c r="O341" s="124" t="s">
        <v>7828</v>
      </c>
      <c r="P341" s="124" t="s">
        <v>7835</v>
      </c>
      <c r="Q341" s="124" t="s">
        <v>341</v>
      </c>
      <c r="R341" s="125">
        <v>3</v>
      </c>
      <c r="S341" s="125">
        <v>12</v>
      </c>
      <c r="T341" s="124" t="s">
        <v>341</v>
      </c>
      <c r="U341" s="124" t="s">
        <v>340</v>
      </c>
      <c r="V341" s="124" t="s">
        <v>339</v>
      </c>
      <c r="W341" s="124" t="s">
        <v>3760</v>
      </c>
      <c r="X341" s="124" t="s">
        <v>219</v>
      </c>
    </row>
    <row r="342" spans="1:24" ht="33" customHeight="1" x14ac:dyDescent="0.25">
      <c r="A342" s="124" t="s">
        <v>7834</v>
      </c>
      <c r="B342" s="125">
        <v>31215</v>
      </c>
      <c r="C342" s="124" t="s">
        <v>393</v>
      </c>
      <c r="D342" s="124" t="s">
        <v>392</v>
      </c>
      <c r="E342" s="124" t="s">
        <v>341</v>
      </c>
      <c r="F342" s="124" t="s">
        <v>391</v>
      </c>
      <c r="G342" s="124" t="s">
        <v>390</v>
      </c>
      <c r="H342" s="124" t="s">
        <v>7833</v>
      </c>
      <c r="I342" s="124" t="s">
        <v>7832</v>
      </c>
      <c r="J342" s="124" t="s">
        <v>7832</v>
      </c>
      <c r="K342" s="124" t="s">
        <v>7831</v>
      </c>
      <c r="L342" s="124" t="s">
        <v>7800</v>
      </c>
      <c r="M342" s="124" t="s">
        <v>7830</v>
      </c>
      <c r="N342" s="124" t="s">
        <v>7829</v>
      </c>
      <c r="O342" s="124" t="s">
        <v>7828</v>
      </c>
      <c r="P342" s="124" t="s">
        <v>7827</v>
      </c>
      <c r="Q342" s="124" t="s">
        <v>341</v>
      </c>
      <c r="R342" s="125">
        <v>3</v>
      </c>
      <c r="S342" s="125">
        <v>12</v>
      </c>
      <c r="T342" s="124" t="s">
        <v>341</v>
      </c>
      <c r="U342" s="124" t="s">
        <v>340</v>
      </c>
      <c r="V342" s="124" t="s">
        <v>339</v>
      </c>
      <c r="W342" s="124" t="s">
        <v>4106</v>
      </c>
      <c r="X342" s="124" t="s">
        <v>219</v>
      </c>
    </row>
    <row r="343" spans="1:24" ht="33" customHeight="1" x14ac:dyDescent="0.25">
      <c r="A343" s="124" t="s">
        <v>7826</v>
      </c>
      <c r="B343" s="125">
        <v>31216</v>
      </c>
      <c r="C343" s="124" t="s">
        <v>393</v>
      </c>
      <c r="D343" s="124" t="s">
        <v>392</v>
      </c>
      <c r="E343" s="124" t="s">
        <v>341</v>
      </c>
      <c r="F343" s="124" t="s">
        <v>391</v>
      </c>
      <c r="G343" s="124" t="s">
        <v>390</v>
      </c>
      <c r="H343" s="124" t="s">
        <v>7825</v>
      </c>
      <c r="I343" s="124" t="s">
        <v>7824</v>
      </c>
      <c r="J343" s="124" t="s">
        <v>7823</v>
      </c>
      <c r="K343" s="124" t="s">
        <v>7822</v>
      </c>
      <c r="L343" s="124" t="s">
        <v>492</v>
      </c>
      <c r="M343" s="124" t="s">
        <v>7821</v>
      </c>
      <c r="N343" s="124" t="s">
        <v>341</v>
      </c>
      <c r="O343" s="124" t="s">
        <v>7757</v>
      </c>
      <c r="P343" s="124" t="s">
        <v>7820</v>
      </c>
      <c r="Q343" s="124" t="s">
        <v>341</v>
      </c>
      <c r="R343" s="125">
        <v>3</v>
      </c>
      <c r="S343" s="125">
        <v>12</v>
      </c>
      <c r="T343" s="124" t="s">
        <v>341</v>
      </c>
      <c r="U343" s="124" t="s">
        <v>340</v>
      </c>
      <c r="V343" s="124" t="s">
        <v>339</v>
      </c>
      <c r="W343" s="124" t="s">
        <v>7727</v>
      </c>
      <c r="X343" s="124" t="s">
        <v>35</v>
      </c>
    </row>
    <row r="344" spans="1:24" ht="33" customHeight="1" x14ac:dyDescent="0.25">
      <c r="A344" s="124" t="s">
        <v>7819</v>
      </c>
      <c r="B344" s="125">
        <v>31217</v>
      </c>
      <c r="C344" s="124" t="s">
        <v>393</v>
      </c>
      <c r="D344" s="124" t="s">
        <v>392</v>
      </c>
      <c r="E344" s="124" t="s">
        <v>341</v>
      </c>
      <c r="F344" s="124" t="s">
        <v>391</v>
      </c>
      <c r="G344" s="124" t="s">
        <v>379</v>
      </c>
      <c r="H344" s="124" t="s">
        <v>7818</v>
      </c>
      <c r="I344" s="124" t="s">
        <v>7817</v>
      </c>
      <c r="J344" s="124" t="s">
        <v>7816</v>
      </c>
      <c r="K344" s="124" t="s">
        <v>7815</v>
      </c>
      <c r="L344" s="124" t="s">
        <v>407</v>
      </c>
      <c r="M344" s="124" t="s">
        <v>7814</v>
      </c>
      <c r="N344" s="124" t="s">
        <v>341</v>
      </c>
      <c r="O344" s="124" t="s">
        <v>7757</v>
      </c>
      <c r="P344" s="124" t="s">
        <v>7813</v>
      </c>
      <c r="Q344" s="124" t="s">
        <v>341</v>
      </c>
      <c r="R344" s="125">
        <v>3</v>
      </c>
      <c r="S344" s="125">
        <v>12</v>
      </c>
      <c r="T344" s="124" t="s">
        <v>341</v>
      </c>
      <c r="U344" s="124" t="s">
        <v>510</v>
      </c>
      <c r="V344" s="124" t="s">
        <v>339</v>
      </c>
      <c r="W344" s="124" t="s">
        <v>1823</v>
      </c>
      <c r="X344" s="124" t="s">
        <v>220</v>
      </c>
    </row>
    <row r="345" spans="1:24" ht="33" customHeight="1" x14ac:dyDescent="0.25">
      <c r="A345" s="124" t="s">
        <v>7812</v>
      </c>
      <c r="B345" s="125">
        <v>31218</v>
      </c>
      <c r="C345" s="124" t="s">
        <v>393</v>
      </c>
      <c r="D345" s="124" t="s">
        <v>392</v>
      </c>
      <c r="E345" s="124" t="s">
        <v>341</v>
      </c>
      <c r="F345" s="124" t="s">
        <v>391</v>
      </c>
      <c r="G345" s="124" t="s">
        <v>390</v>
      </c>
      <c r="H345" s="124" t="s">
        <v>7811</v>
      </c>
      <c r="I345" s="124" t="s">
        <v>7810</v>
      </c>
      <c r="J345" s="124" t="s">
        <v>7809</v>
      </c>
      <c r="K345" s="124" t="s">
        <v>7808</v>
      </c>
      <c r="L345" s="124" t="s">
        <v>7807</v>
      </c>
      <c r="M345" s="124" t="s">
        <v>7731</v>
      </c>
      <c r="N345" s="124" t="s">
        <v>341</v>
      </c>
      <c r="O345" s="124" t="s">
        <v>7757</v>
      </c>
      <c r="P345" s="124" t="s">
        <v>7806</v>
      </c>
      <c r="Q345" s="124" t="s">
        <v>341</v>
      </c>
      <c r="R345" s="125">
        <v>3</v>
      </c>
      <c r="S345" s="125">
        <v>12</v>
      </c>
      <c r="T345" s="124" t="s">
        <v>341</v>
      </c>
      <c r="U345" s="124" t="s">
        <v>340</v>
      </c>
      <c r="V345" s="124" t="s">
        <v>339</v>
      </c>
      <c r="W345" s="124" t="s">
        <v>1823</v>
      </c>
      <c r="X345" s="124" t="s">
        <v>220</v>
      </c>
    </row>
    <row r="346" spans="1:24" ht="33" customHeight="1" x14ac:dyDescent="0.25">
      <c r="A346" s="124" t="s">
        <v>7805</v>
      </c>
      <c r="B346" s="125">
        <v>31219</v>
      </c>
      <c r="C346" s="124" t="s">
        <v>393</v>
      </c>
      <c r="D346" s="124" t="s">
        <v>392</v>
      </c>
      <c r="E346" s="124" t="s">
        <v>341</v>
      </c>
      <c r="F346" s="124" t="s">
        <v>391</v>
      </c>
      <c r="G346" s="124" t="s">
        <v>390</v>
      </c>
      <c r="H346" s="124" t="s">
        <v>7804</v>
      </c>
      <c r="I346" s="124" t="s">
        <v>7803</v>
      </c>
      <c r="J346" s="124" t="s">
        <v>7802</v>
      </c>
      <c r="K346" s="124" t="s">
        <v>7801</v>
      </c>
      <c r="L346" s="124" t="s">
        <v>7800</v>
      </c>
      <c r="M346" s="124" t="s">
        <v>7799</v>
      </c>
      <c r="N346" s="124" t="s">
        <v>341</v>
      </c>
      <c r="O346" s="124" t="s">
        <v>7757</v>
      </c>
      <c r="P346" s="124" t="s">
        <v>7798</v>
      </c>
      <c r="Q346" s="124" t="s">
        <v>341</v>
      </c>
      <c r="R346" s="125">
        <v>3</v>
      </c>
      <c r="S346" s="125">
        <v>12</v>
      </c>
      <c r="T346" s="124" t="s">
        <v>341</v>
      </c>
      <c r="U346" s="124" t="s">
        <v>340</v>
      </c>
      <c r="V346" s="124" t="s">
        <v>339</v>
      </c>
      <c r="W346" s="124" t="s">
        <v>1823</v>
      </c>
      <c r="X346" s="124" t="s">
        <v>220</v>
      </c>
    </row>
    <row r="347" spans="1:24" ht="33" customHeight="1" x14ac:dyDescent="0.25">
      <c r="A347" s="124" t="s">
        <v>7797</v>
      </c>
      <c r="B347" s="125">
        <v>31220</v>
      </c>
      <c r="C347" s="124" t="s">
        <v>381</v>
      </c>
      <c r="D347" s="124" t="s">
        <v>381</v>
      </c>
      <c r="E347" s="124" t="s">
        <v>341</v>
      </c>
      <c r="F347" s="124" t="s">
        <v>380</v>
      </c>
      <c r="G347" s="124" t="s">
        <v>360</v>
      </c>
      <c r="H347" s="124" t="s">
        <v>7796</v>
      </c>
      <c r="I347" s="124" t="s">
        <v>7795</v>
      </c>
      <c r="J347" s="124" t="s">
        <v>7795</v>
      </c>
      <c r="K347" s="124" t="s">
        <v>7794</v>
      </c>
      <c r="L347" s="124" t="s">
        <v>344</v>
      </c>
      <c r="M347" s="124" t="s">
        <v>7793</v>
      </c>
      <c r="N347" s="124" t="s">
        <v>7792</v>
      </c>
      <c r="O347" s="124" t="s">
        <v>7684</v>
      </c>
      <c r="P347" s="124" t="s">
        <v>7791</v>
      </c>
      <c r="Q347" s="124" t="s">
        <v>341</v>
      </c>
      <c r="R347" s="125">
        <v>3</v>
      </c>
      <c r="S347" s="125">
        <v>12</v>
      </c>
      <c r="T347" s="124" t="s">
        <v>341</v>
      </c>
      <c r="U347" s="124" t="s">
        <v>371</v>
      </c>
      <c r="V347" s="124" t="s">
        <v>440</v>
      </c>
      <c r="W347" s="124" t="s">
        <v>7790</v>
      </c>
      <c r="X347" s="124" t="s">
        <v>217</v>
      </c>
    </row>
    <row r="348" spans="1:24" ht="33" customHeight="1" x14ac:dyDescent="0.25">
      <c r="A348" s="124" t="s">
        <v>7789</v>
      </c>
      <c r="B348" s="125">
        <v>31221</v>
      </c>
      <c r="C348" s="124" t="s">
        <v>393</v>
      </c>
      <c r="D348" s="124" t="s">
        <v>392</v>
      </c>
      <c r="E348" s="124" t="s">
        <v>341</v>
      </c>
      <c r="F348" s="124" t="s">
        <v>391</v>
      </c>
      <c r="G348" s="124" t="s">
        <v>379</v>
      </c>
      <c r="H348" s="124" t="s">
        <v>7788</v>
      </c>
      <c r="I348" s="124" t="s">
        <v>7787</v>
      </c>
      <c r="J348" s="124" t="s">
        <v>7786</v>
      </c>
      <c r="K348" s="124" t="s">
        <v>7785</v>
      </c>
      <c r="L348" s="124" t="s">
        <v>7784</v>
      </c>
      <c r="M348" s="124" t="s">
        <v>7783</v>
      </c>
      <c r="N348" s="124" t="s">
        <v>7782</v>
      </c>
      <c r="O348" s="124" t="s">
        <v>7684</v>
      </c>
      <c r="P348" s="124" t="s">
        <v>7781</v>
      </c>
      <c r="Q348" s="124" t="s">
        <v>341</v>
      </c>
      <c r="R348" s="125">
        <v>3</v>
      </c>
      <c r="S348" s="125">
        <v>12</v>
      </c>
      <c r="T348" s="124" t="s">
        <v>341</v>
      </c>
      <c r="U348" s="124" t="s">
        <v>371</v>
      </c>
      <c r="V348" s="124" t="s">
        <v>440</v>
      </c>
      <c r="W348" s="124" t="s">
        <v>7772</v>
      </c>
      <c r="X348" s="124" t="s">
        <v>217</v>
      </c>
    </row>
    <row r="349" spans="1:24" ht="33" customHeight="1" x14ac:dyDescent="0.25">
      <c r="A349" s="124" t="s">
        <v>7780</v>
      </c>
      <c r="B349" s="125">
        <v>31222</v>
      </c>
      <c r="C349" s="124" t="s">
        <v>381</v>
      </c>
      <c r="D349" s="124" t="s">
        <v>381</v>
      </c>
      <c r="E349" s="124" t="s">
        <v>341</v>
      </c>
      <c r="F349" s="124" t="s">
        <v>380</v>
      </c>
      <c r="G349" s="124" t="s">
        <v>379</v>
      </c>
      <c r="H349" s="124" t="s">
        <v>7779</v>
      </c>
      <c r="I349" s="124" t="s">
        <v>7778</v>
      </c>
      <c r="J349" s="124" t="s">
        <v>7777</v>
      </c>
      <c r="K349" s="124" t="s">
        <v>7776</v>
      </c>
      <c r="L349" s="124" t="s">
        <v>1035</v>
      </c>
      <c r="M349" s="124" t="s">
        <v>7694</v>
      </c>
      <c r="N349" s="124" t="s">
        <v>7775</v>
      </c>
      <c r="O349" s="124" t="s">
        <v>7774</v>
      </c>
      <c r="P349" s="124" t="s">
        <v>7773</v>
      </c>
      <c r="Q349" s="124" t="s">
        <v>341</v>
      </c>
      <c r="R349" s="125">
        <v>3</v>
      </c>
      <c r="S349" s="125">
        <v>12</v>
      </c>
      <c r="T349" s="124" t="s">
        <v>341</v>
      </c>
      <c r="U349" s="124" t="s">
        <v>371</v>
      </c>
      <c r="V349" s="124" t="s">
        <v>440</v>
      </c>
      <c r="W349" s="124" t="s">
        <v>7772</v>
      </c>
      <c r="X349" s="124" t="s">
        <v>217</v>
      </c>
    </row>
    <row r="350" spans="1:24" ht="33" customHeight="1" x14ac:dyDescent="0.25">
      <c r="A350" s="124" t="s">
        <v>7771</v>
      </c>
      <c r="B350" s="125">
        <v>31223</v>
      </c>
      <c r="C350" s="124" t="s">
        <v>381</v>
      </c>
      <c r="D350" s="124" t="s">
        <v>381</v>
      </c>
      <c r="E350" s="124" t="s">
        <v>341</v>
      </c>
      <c r="F350" s="124" t="s">
        <v>380</v>
      </c>
      <c r="G350" s="124" t="s">
        <v>360</v>
      </c>
      <c r="H350" s="124" t="s">
        <v>7770</v>
      </c>
      <c r="I350" s="124" t="s">
        <v>7769</v>
      </c>
      <c r="J350" s="124" t="s">
        <v>7768</v>
      </c>
      <c r="K350" s="124" t="s">
        <v>7767</v>
      </c>
      <c r="L350" s="124" t="s">
        <v>7766</v>
      </c>
      <c r="M350" s="124" t="s">
        <v>7765</v>
      </c>
      <c r="N350" s="124" t="s">
        <v>341</v>
      </c>
      <c r="O350" s="124" t="s">
        <v>7764</v>
      </c>
      <c r="P350" s="124" t="s">
        <v>7763</v>
      </c>
      <c r="Q350" s="124" t="s">
        <v>341</v>
      </c>
      <c r="R350" s="125">
        <v>3</v>
      </c>
      <c r="S350" s="125">
        <v>12</v>
      </c>
      <c r="T350" s="124" t="s">
        <v>341</v>
      </c>
      <c r="U350" s="124" t="s">
        <v>396</v>
      </c>
      <c r="V350" s="124" t="s">
        <v>1031</v>
      </c>
      <c r="W350" s="124" t="s">
        <v>7727</v>
      </c>
      <c r="X350" s="124" t="s">
        <v>35</v>
      </c>
    </row>
    <row r="351" spans="1:24" ht="33" customHeight="1" x14ac:dyDescent="0.25">
      <c r="A351" s="124" t="s">
        <v>7762</v>
      </c>
      <c r="B351" s="125">
        <v>31224</v>
      </c>
      <c r="C351" s="124" t="s">
        <v>381</v>
      </c>
      <c r="D351" s="124" t="s">
        <v>381</v>
      </c>
      <c r="E351" s="124" t="s">
        <v>341</v>
      </c>
      <c r="F351" s="124" t="s">
        <v>380</v>
      </c>
      <c r="G351" s="124" t="s">
        <v>379</v>
      </c>
      <c r="H351" s="124" t="s">
        <v>7761</v>
      </c>
      <c r="I351" s="124" t="s">
        <v>7760</v>
      </c>
      <c r="J351" s="124" t="s">
        <v>7759</v>
      </c>
      <c r="K351" s="124" t="s">
        <v>7758</v>
      </c>
      <c r="L351" s="124" t="s">
        <v>1035</v>
      </c>
      <c r="M351" s="124" t="s">
        <v>7694</v>
      </c>
      <c r="N351" s="124" t="s">
        <v>341</v>
      </c>
      <c r="O351" s="124" t="s">
        <v>7757</v>
      </c>
      <c r="P351" s="124" t="s">
        <v>7756</v>
      </c>
      <c r="Q351" s="124" t="s">
        <v>341</v>
      </c>
      <c r="R351" s="125">
        <v>3</v>
      </c>
      <c r="S351" s="125">
        <v>12</v>
      </c>
      <c r="T351" s="124" t="s">
        <v>341</v>
      </c>
      <c r="U351" s="124" t="s">
        <v>396</v>
      </c>
      <c r="V351" s="124" t="s">
        <v>1031</v>
      </c>
      <c r="W351" s="124" t="s">
        <v>3567</v>
      </c>
      <c r="X351" s="124" t="s">
        <v>219</v>
      </c>
    </row>
    <row r="352" spans="1:24" ht="33" customHeight="1" x14ac:dyDescent="0.25">
      <c r="A352" s="124" t="s">
        <v>7755</v>
      </c>
      <c r="B352" s="125">
        <v>31225</v>
      </c>
      <c r="C352" s="124" t="s">
        <v>381</v>
      </c>
      <c r="D352" s="124" t="s">
        <v>381</v>
      </c>
      <c r="E352" s="124" t="s">
        <v>341</v>
      </c>
      <c r="F352" s="124" t="s">
        <v>380</v>
      </c>
      <c r="G352" s="124" t="s">
        <v>379</v>
      </c>
      <c r="H352" s="124" t="s">
        <v>7754</v>
      </c>
      <c r="I352" s="124" t="s">
        <v>7753</v>
      </c>
      <c r="J352" s="124" t="s">
        <v>7752</v>
      </c>
      <c r="K352" s="124" t="s">
        <v>7751</v>
      </c>
      <c r="L352" s="124" t="s">
        <v>1035</v>
      </c>
      <c r="M352" s="124" t="s">
        <v>7694</v>
      </c>
      <c r="N352" s="124" t="s">
        <v>341</v>
      </c>
      <c r="O352" s="124" t="s">
        <v>7750</v>
      </c>
      <c r="P352" s="124" t="s">
        <v>7749</v>
      </c>
      <c r="Q352" s="124" t="s">
        <v>341</v>
      </c>
      <c r="R352" s="125">
        <v>3</v>
      </c>
      <c r="S352" s="125">
        <v>12</v>
      </c>
      <c r="T352" s="124" t="s">
        <v>341</v>
      </c>
      <c r="U352" s="124" t="s">
        <v>396</v>
      </c>
      <c r="V352" s="124" t="s">
        <v>1031</v>
      </c>
      <c r="W352" s="124" t="s">
        <v>1792</v>
      </c>
      <c r="X352" s="124" t="s">
        <v>35</v>
      </c>
    </row>
    <row r="353" spans="1:24" ht="33" customHeight="1" x14ac:dyDescent="0.25">
      <c r="A353" s="124" t="s">
        <v>7748</v>
      </c>
      <c r="B353" s="125">
        <v>31226</v>
      </c>
      <c r="C353" s="124" t="s">
        <v>393</v>
      </c>
      <c r="D353" s="124" t="s">
        <v>392</v>
      </c>
      <c r="E353" s="124" t="s">
        <v>341</v>
      </c>
      <c r="F353" s="124" t="s">
        <v>391</v>
      </c>
      <c r="G353" s="124" t="s">
        <v>379</v>
      </c>
      <c r="H353" s="124" t="s">
        <v>7747</v>
      </c>
      <c r="I353" s="124" t="s">
        <v>7746</v>
      </c>
      <c r="J353" s="124" t="s">
        <v>7745</v>
      </c>
      <c r="K353" s="124" t="s">
        <v>7744</v>
      </c>
      <c r="L353" s="124" t="s">
        <v>407</v>
      </c>
      <c r="M353" s="124" t="s">
        <v>7743</v>
      </c>
      <c r="N353" s="124" t="s">
        <v>341</v>
      </c>
      <c r="O353" s="124" t="s">
        <v>7729</v>
      </c>
      <c r="P353" s="124" t="s">
        <v>7742</v>
      </c>
      <c r="Q353" s="124" t="s">
        <v>341</v>
      </c>
      <c r="R353" s="125">
        <v>3</v>
      </c>
      <c r="S353" s="125">
        <v>12</v>
      </c>
      <c r="T353" s="124" t="s">
        <v>341</v>
      </c>
      <c r="U353" s="124" t="s">
        <v>340</v>
      </c>
      <c r="V353" s="124" t="s">
        <v>1046</v>
      </c>
      <c r="W353" s="124" t="s">
        <v>7727</v>
      </c>
      <c r="X353" s="124" t="s">
        <v>35</v>
      </c>
    </row>
    <row r="354" spans="1:24" ht="33" customHeight="1" x14ac:dyDescent="0.25">
      <c r="A354" s="124" t="s">
        <v>7741</v>
      </c>
      <c r="B354" s="125">
        <v>31227</v>
      </c>
      <c r="C354" s="124" t="s">
        <v>381</v>
      </c>
      <c r="D354" s="124" t="s">
        <v>381</v>
      </c>
      <c r="E354" s="124" t="s">
        <v>341</v>
      </c>
      <c r="F354" s="124" t="s">
        <v>380</v>
      </c>
      <c r="G354" s="124" t="s">
        <v>343</v>
      </c>
      <c r="H354" s="124" t="s">
        <v>7740</v>
      </c>
      <c r="I354" s="124" t="s">
        <v>7739</v>
      </c>
      <c r="J354" s="124" t="s">
        <v>7738</v>
      </c>
      <c r="K354" s="124" t="s">
        <v>7737</v>
      </c>
      <c r="L354" s="124" t="s">
        <v>407</v>
      </c>
      <c r="M354" s="124" t="s">
        <v>343</v>
      </c>
      <c r="N354" s="124" t="s">
        <v>341</v>
      </c>
      <c r="O354" s="124" t="s">
        <v>7729</v>
      </c>
      <c r="P354" s="124" t="s">
        <v>7728</v>
      </c>
      <c r="Q354" s="124" t="s">
        <v>341</v>
      </c>
      <c r="R354" s="125">
        <v>3</v>
      </c>
      <c r="S354" s="125">
        <v>12</v>
      </c>
      <c r="T354" s="124" t="s">
        <v>341</v>
      </c>
      <c r="U354" s="124" t="s">
        <v>340</v>
      </c>
      <c r="V354" s="124" t="s">
        <v>1046</v>
      </c>
      <c r="W354" s="124" t="s">
        <v>7727</v>
      </c>
      <c r="X354" s="124" t="s">
        <v>35</v>
      </c>
    </row>
    <row r="355" spans="1:24" ht="33" customHeight="1" x14ac:dyDescent="0.25">
      <c r="A355" s="124" t="s">
        <v>7736</v>
      </c>
      <c r="B355" s="125">
        <v>31228</v>
      </c>
      <c r="C355" s="124" t="s">
        <v>381</v>
      </c>
      <c r="D355" s="124" t="s">
        <v>381</v>
      </c>
      <c r="E355" s="124" t="s">
        <v>341</v>
      </c>
      <c r="F355" s="124" t="s">
        <v>380</v>
      </c>
      <c r="G355" s="124" t="s">
        <v>390</v>
      </c>
      <c r="H355" s="124" t="s">
        <v>7735</v>
      </c>
      <c r="I355" s="124" t="s">
        <v>7734</v>
      </c>
      <c r="J355" s="124" t="s">
        <v>7733</v>
      </c>
      <c r="K355" s="124" t="s">
        <v>7732</v>
      </c>
      <c r="L355" s="124" t="s">
        <v>407</v>
      </c>
      <c r="M355" s="124" t="s">
        <v>7731</v>
      </c>
      <c r="N355" s="124" t="s">
        <v>7730</v>
      </c>
      <c r="O355" s="124" t="s">
        <v>7729</v>
      </c>
      <c r="P355" s="124" t="s">
        <v>7728</v>
      </c>
      <c r="Q355" s="124" t="s">
        <v>341</v>
      </c>
      <c r="R355" s="125">
        <v>3</v>
      </c>
      <c r="S355" s="125">
        <v>12</v>
      </c>
      <c r="T355" s="124" t="s">
        <v>341</v>
      </c>
      <c r="U355" s="124" t="s">
        <v>396</v>
      </c>
      <c r="V355" s="124" t="s">
        <v>2149</v>
      </c>
      <c r="W355" s="124" t="s">
        <v>7727</v>
      </c>
      <c r="X355" s="124" t="s">
        <v>35</v>
      </c>
    </row>
    <row r="356" spans="1:24" ht="33" customHeight="1" x14ac:dyDescent="0.25">
      <c r="A356" s="124" t="s">
        <v>7726</v>
      </c>
      <c r="B356" s="125">
        <v>31229</v>
      </c>
      <c r="C356" s="124" t="s">
        <v>381</v>
      </c>
      <c r="D356" s="124" t="s">
        <v>381</v>
      </c>
      <c r="E356" s="124" t="s">
        <v>341</v>
      </c>
      <c r="F356" s="124" t="s">
        <v>380</v>
      </c>
      <c r="G356" s="124" t="s">
        <v>379</v>
      </c>
      <c r="H356" s="124" t="s">
        <v>7725</v>
      </c>
      <c r="I356" s="124" t="s">
        <v>7724</v>
      </c>
      <c r="J356" s="124" t="s">
        <v>7724</v>
      </c>
      <c r="K356" s="124" t="s">
        <v>7723</v>
      </c>
      <c r="L356" s="124" t="s">
        <v>775</v>
      </c>
      <c r="M356" s="124" t="s">
        <v>7722</v>
      </c>
      <c r="N356" s="124" t="s">
        <v>341</v>
      </c>
      <c r="O356" s="124" t="s">
        <v>7707</v>
      </c>
      <c r="P356" s="124" t="s">
        <v>7721</v>
      </c>
      <c r="Q356" s="124" t="s">
        <v>341</v>
      </c>
      <c r="R356" s="125">
        <v>3</v>
      </c>
      <c r="S356" s="125">
        <v>12</v>
      </c>
      <c r="T356" s="124" t="s">
        <v>341</v>
      </c>
      <c r="U356" s="124" t="s">
        <v>1114</v>
      </c>
      <c r="V356" s="124" t="s">
        <v>1578</v>
      </c>
      <c r="W356" s="124" t="s">
        <v>1206</v>
      </c>
      <c r="X356" s="124" t="s">
        <v>38</v>
      </c>
    </row>
    <row r="357" spans="1:24" ht="33" customHeight="1" x14ac:dyDescent="0.25">
      <c r="A357" s="124" t="s">
        <v>7720</v>
      </c>
      <c r="B357" s="125">
        <v>31230</v>
      </c>
      <c r="C357" s="124" t="s">
        <v>381</v>
      </c>
      <c r="D357" s="124" t="s">
        <v>381</v>
      </c>
      <c r="E357" s="124" t="s">
        <v>341</v>
      </c>
      <c r="F357" s="124" t="s">
        <v>411</v>
      </c>
      <c r="G357" s="124" t="s">
        <v>379</v>
      </c>
      <c r="H357" s="124" t="s">
        <v>7719</v>
      </c>
      <c r="I357" s="124" t="s">
        <v>7718</v>
      </c>
      <c r="J357" s="124" t="s">
        <v>7718</v>
      </c>
      <c r="K357" s="124" t="s">
        <v>7717</v>
      </c>
      <c r="L357" s="124" t="s">
        <v>492</v>
      </c>
      <c r="M357" s="124" t="s">
        <v>7716</v>
      </c>
      <c r="N357" s="124" t="s">
        <v>341</v>
      </c>
      <c r="O357" s="124" t="s">
        <v>7715</v>
      </c>
      <c r="P357" s="124" t="s">
        <v>7714</v>
      </c>
      <c r="Q357" s="124" t="s">
        <v>341</v>
      </c>
      <c r="R357" s="125">
        <v>3</v>
      </c>
      <c r="S357" s="125">
        <v>12</v>
      </c>
      <c r="T357" s="124" t="s">
        <v>341</v>
      </c>
      <c r="U357" s="124" t="s">
        <v>1114</v>
      </c>
      <c r="V357" s="124" t="s">
        <v>1578</v>
      </c>
      <c r="W357" s="124" t="s">
        <v>1206</v>
      </c>
      <c r="X357" s="124" t="s">
        <v>38</v>
      </c>
    </row>
    <row r="358" spans="1:24" ht="33" customHeight="1" x14ac:dyDescent="0.25">
      <c r="A358" s="124" t="s">
        <v>7713</v>
      </c>
      <c r="B358" s="125">
        <v>31231</v>
      </c>
      <c r="C358" s="124" t="s">
        <v>381</v>
      </c>
      <c r="D358" s="124" t="s">
        <v>381</v>
      </c>
      <c r="E358" s="124" t="s">
        <v>341</v>
      </c>
      <c r="F358" s="124" t="s">
        <v>380</v>
      </c>
      <c r="G358" s="124" t="s">
        <v>379</v>
      </c>
      <c r="H358" s="124" t="s">
        <v>7712</v>
      </c>
      <c r="I358" s="124" t="s">
        <v>7711</v>
      </c>
      <c r="J358" s="124" t="s">
        <v>7711</v>
      </c>
      <c r="K358" s="124" t="s">
        <v>7710</v>
      </c>
      <c r="L358" s="124" t="s">
        <v>7709</v>
      </c>
      <c r="M358" s="124" t="s">
        <v>7708</v>
      </c>
      <c r="N358" s="124" t="s">
        <v>341</v>
      </c>
      <c r="O358" s="124" t="s">
        <v>7707</v>
      </c>
      <c r="P358" s="124" t="s">
        <v>7706</v>
      </c>
      <c r="Q358" s="124" t="s">
        <v>341</v>
      </c>
      <c r="R358" s="125">
        <v>3</v>
      </c>
      <c r="S358" s="125">
        <v>12</v>
      </c>
      <c r="T358" s="124" t="s">
        <v>341</v>
      </c>
      <c r="U358" s="124" t="s">
        <v>510</v>
      </c>
      <c r="V358" s="124" t="s">
        <v>620</v>
      </c>
      <c r="W358" s="124" t="s">
        <v>619</v>
      </c>
      <c r="X358" s="124" t="s">
        <v>35</v>
      </c>
    </row>
    <row r="359" spans="1:24" ht="33" customHeight="1" x14ac:dyDescent="0.25">
      <c r="A359" s="124" t="s">
        <v>7705</v>
      </c>
      <c r="B359" s="125">
        <v>31232</v>
      </c>
      <c r="C359" s="124" t="s">
        <v>381</v>
      </c>
      <c r="D359" s="124" t="s">
        <v>381</v>
      </c>
      <c r="E359" s="124" t="s">
        <v>341</v>
      </c>
      <c r="F359" s="124" t="s">
        <v>411</v>
      </c>
      <c r="G359" s="124" t="s">
        <v>343</v>
      </c>
      <c r="H359" s="124" t="s">
        <v>7704</v>
      </c>
      <c r="I359" s="124" t="s">
        <v>7703</v>
      </c>
      <c r="J359" s="124" t="s">
        <v>7703</v>
      </c>
      <c r="K359" s="124" t="s">
        <v>7702</v>
      </c>
      <c r="L359" s="124" t="s">
        <v>1813</v>
      </c>
      <c r="M359" s="124" t="s">
        <v>343</v>
      </c>
      <c r="N359" s="124" t="s">
        <v>341</v>
      </c>
      <c r="O359" s="124" t="s">
        <v>7701</v>
      </c>
      <c r="P359" s="124" t="s">
        <v>7700</v>
      </c>
      <c r="Q359" s="124" t="s">
        <v>341</v>
      </c>
      <c r="R359" s="125">
        <v>3</v>
      </c>
      <c r="S359" s="125">
        <v>12</v>
      </c>
      <c r="T359" s="124" t="s">
        <v>341</v>
      </c>
      <c r="U359" s="124" t="s">
        <v>510</v>
      </c>
      <c r="V359" s="124" t="s">
        <v>620</v>
      </c>
      <c r="W359" s="124" t="s">
        <v>2692</v>
      </c>
      <c r="X359" s="124" t="s">
        <v>38</v>
      </c>
    </row>
    <row r="360" spans="1:24" ht="33" customHeight="1" x14ac:dyDescent="0.25">
      <c r="A360" s="124" t="s">
        <v>7699</v>
      </c>
      <c r="B360" s="125">
        <v>31233</v>
      </c>
      <c r="C360" s="124" t="s">
        <v>381</v>
      </c>
      <c r="D360" s="124" t="s">
        <v>381</v>
      </c>
      <c r="E360" s="124" t="s">
        <v>341</v>
      </c>
      <c r="F360" s="124" t="s">
        <v>380</v>
      </c>
      <c r="G360" s="124" t="s">
        <v>379</v>
      </c>
      <c r="H360" s="124" t="s">
        <v>7698</v>
      </c>
      <c r="I360" s="124" t="s">
        <v>7697</v>
      </c>
      <c r="J360" s="124" t="s">
        <v>7697</v>
      </c>
      <c r="K360" s="124" t="s">
        <v>7696</v>
      </c>
      <c r="L360" s="124" t="s">
        <v>7695</v>
      </c>
      <c r="M360" s="124" t="s">
        <v>7694</v>
      </c>
      <c r="N360" s="124" t="s">
        <v>7693</v>
      </c>
      <c r="O360" s="124" t="s">
        <v>7684</v>
      </c>
      <c r="P360" s="124" t="s">
        <v>7692</v>
      </c>
      <c r="Q360" s="124" t="s">
        <v>341</v>
      </c>
      <c r="R360" s="125">
        <v>3</v>
      </c>
      <c r="S360" s="125">
        <v>12</v>
      </c>
      <c r="T360" s="124" t="s">
        <v>341</v>
      </c>
      <c r="U360" s="124" t="s">
        <v>510</v>
      </c>
      <c r="V360" s="124" t="s">
        <v>440</v>
      </c>
      <c r="W360" s="124" t="s">
        <v>369</v>
      </c>
      <c r="X360" s="124" t="s">
        <v>35</v>
      </c>
    </row>
    <row r="361" spans="1:24" ht="33" customHeight="1" x14ac:dyDescent="0.25">
      <c r="A361" s="124" t="s">
        <v>7691</v>
      </c>
      <c r="B361" s="125">
        <v>31234</v>
      </c>
      <c r="C361" s="124" t="s">
        <v>381</v>
      </c>
      <c r="D361" s="124" t="s">
        <v>381</v>
      </c>
      <c r="E361" s="124" t="s">
        <v>341</v>
      </c>
      <c r="F361" s="124" t="s">
        <v>380</v>
      </c>
      <c r="G361" s="124" t="s">
        <v>379</v>
      </c>
      <c r="H361" s="124" t="s">
        <v>7690</v>
      </c>
      <c r="I361" s="124" t="s">
        <v>7689</v>
      </c>
      <c r="J361" s="124" t="s">
        <v>7688</v>
      </c>
      <c r="K361" s="124" t="s">
        <v>7687</v>
      </c>
      <c r="L361" s="124" t="s">
        <v>7686</v>
      </c>
      <c r="M361" s="124" t="s">
        <v>7685</v>
      </c>
      <c r="N361" s="124" t="s">
        <v>341</v>
      </c>
      <c r="O361" s="124" t="s">
        <v>7684</v>
      </c>
      <c r="P361" s="124" t="s">
        <v>7683</v>
      </c>
      <c r="Q361" s="124" t="s">
        <v>341</v>
      </c>
      <c r="R361" s="125">
        <v>3</v>
      </c>
      <c r="S361" s="125">
        <v>12</v>
      </c>
      <c r="T361" s="124" t="s">
        <v>341</v>
      </c>
      <c r="U361" s="124" t="s">
        <v>510</v>
      </c>
      <c r="V361" s="124" t="s">
        <v>4921</v>
      </c>
      <c r="W361" s="124" t="s">
        <v>369</v>
      </c>
      <c r="X361" s="124" t="s">
        <v>35</v>
      </c>
    </row>
    <row r="362" spans="1:24" ht="33" customHeight="1" x14ac:dyDescent="0.25">
      <c r="A362" s="124" t="s">
        <v>7682</v>
      </c>
      <c r="B362" s="125">
        <v>31235</v>
      </c>
      <c r="C362" s="124" t="s">
        <v>381</v>
      </c>
      <c r="D362" s="124" t="s">
        <v>381</v>
      </c>
      <c r="E362" s="124" t="s">
        <v>341</v>
      </c>
      <c r="F362" s="124" t="s">
        <v>380</v>
      </c>
      <c r="G362" s="124" t="s">
        <v>343</v>
      </c>
      <c r="H362" s="124" t="s">
        <v>7681</v>
      </c>
      <c r="I362" s="124" t="s">
        <v>7680</v>
      </c>
      <c r="J362" s="124" t="s">
        <v>7679</v>
      </c>
      <c r="K362" s="124" t="s">
        <v>7678</v>
      </c>
      <c r="L362" s="124" t="s">
        <v>344</v>
      </c>
      <c r="M362" s="124" t="s">
        <v>343</v>
      </c>
      <c r="N362" s="124" t="s">
        <v>7677</v>
      </c>
      <c r="O362" s="124" t="s">
        <v>341</v>
      </c>
      <c r="P362" s="124" t="s">
        <v>7676</v>
      </c>
      <c r="Q362" s="124" t="s">
        <v>341</v>
      </c>
      <c r="R362" s="125">
        <v>3</v>
      </c>
      <c r="S362" s="125">
        <v>12</v>
      </c>
      <c r="T362" s="124" t="s">
        <v>341</v>
      </c>
      <c r="U362" s="124" t="s">
        <v>371</v>
      </c>
      <c r="V362" s="124" t="s">
        <v>440</v>
      </c>
      <c r="W362" s="124" t="s">
        <v>7675</v>
      </c>
      <c r="X362" s="124" t="s">
        <v>217</v>
      </c>
    </row>
    <row r="363" spans="1:24" ht="33" customHeight="1" x14ac:dyDescent="0.25">
      <c r="A363" s="124" t="s">
        <v>7674</v>
      </c>
      <c r="B363" s="125">
        <v>31236</v>
      </c>
      <c r="C363" s="124" t="s">
        <v>381</v>
      </c>
      <c r="D363" s="124" t="s">
        <v>381</v>
      </c>
      <c r="E363" s="124" t="s">
        <v>341</v>
      </c>
      <c r="F363" s="124" t="s">
        <v>380</v>
      </c>
      <c r="G363" s="124" t="s">
        <v>379</v>
      </c>
      <c r="H363" s="124" t="s">
        <v>7673</v>
      </c>
      <c r="I363" s="124" t="s">
        <v>7672</v>
      </c>
      <c r="J363" s="124" t="s">
        <v>7671</v>
      </c>
      <c r="K363" s="124" t="s">
        <v>7670</v>
      </c>
      <c r="L363" s="124" t="s">
        <v>492</v>
      </c>
      <c r="M363" s="124" t="s">
        <v>7669</v>
      </c>
      <c r="N363" s="124" t="s">
        <v>7668</v>
      </c>
      <c r="O363" s="124" t="s">
        <v>341</v>
      </c>
      <c r="P363" s="124" t="s">
        <v>7667</v>
      </c>
      <c r="Q363" s="124" t="s">
        <v>341</v>
      </c>
      <c r="R363" s="125">
        <v>3</v>
      </c>
      <c r="S363" s="125">
        <v>12</v>
      </c>
      <c r="T363" s="124" t="s">
        <v>341</v>
      </c>
      <c r="U363" s="124" t="s">
        <v>371</v>
      </c>
      <c r="V363" s="124" t="s">
        <v>440</v>
      </c>
      <c r="W363" s="124" t="s">
        <v>5270</v>
      </c>
      <c r="X363" s="124" t="s">
        <v>217</v>
      </c>
    </row>
    <row r="364" spans="1:24" ht="33" customHeight="1" x14ac:dyDescent="0.25">
      <c r="A364" s="124" t="s">
        <v>7666</v>
      </c>
      <c r="B364" s="125">
        <v>31237</v>
      </c>
      <c r="C364" s="124" t="s">
        <v>381</v>
      </c>
      <c r="D364" s="124" t="s">
        <v>381</v>
      </c>
      <c r="E364" s="124" t="s">
        <v>341</v>
      </c>
      <c r="F364" s="124" t="s">
        <v>411</v>
      </c>
      <c r="G364" s="124" t="s">
        <v>343</v>
      </c>
      <c r="H364" s="124" t="s">
        <v>7665</v>
      </c>
      <c r="I364" s="124" t="s">
        <v>7664</v>
      </c>
      <c r="J364" s="124" t="s">
        <v>7664</v>
      </c>
      <c r="K364" s="124" t="s">
        <v>7663</v>
      </c>
      <c r="L364" s="124" t="s">
        <v>344</v>
      </c>
      <c r="M364" s="124" t="s">
        <v>343</v>
      </c>
      <c r="N364" s="124" t="s">
        <v>341</v>
      </c>
      <c r="O364" s="124" t="s">
        <v>341</v>
      </c>
      <c r="P364" s="124" t="s">
        <v>7662</v>
      </c>
      <c r="Q364" s="124" t="s">
        <v>341</v>
      </c>
      <c r="R364" s="125">
        <v>3</v>
      </c>
      <c r="S364" s="125">
        <v>12</v>
      </c>
      <c r="T364" s="124" t="s">
        <v>341</v>
      </c>
      <c r="U364" s="124" t="s">
        <v>340</v>
      </c>
      <c r="V364" s="124" t="s">
        <v>339</v>
      </c>
      <c r="W364" s="124" t="s">
        <v>1823</v>
      </c>
      <c r="X364" s="124" t="s">
        <v>220</v>
      </c>
    </row>
    <row r="365" spans="1:24" ht="33" customHeight="1" x14ac:dyDescent="0.25">
      <c r="A365" s="124" t="s">
        <v>7661</v>
      </c>
      <c r="B365" s="125">
        <v>31238</v>
      </c>
      <c r="C365" s="124" t="s">
        <v>381</v>
      </c>
      <c r="D365" s="124" t="s">
        <v>381</v>
      </c>
      <c r="E365" s="124" t="s">
        <v>341</v>
      </c>
      <c r="F365" s="124" t="s">
        <v>380</v>
      </c>
      <c r="G365" s="124" t="s">
        <v>343</v>
      </c>
      <c r="H365" s="124" t="s">
        <v>7660</v>
      </c>
      <c r="I365" s="124" t="s">
        <v>7659</v>
      </c>
      <c r="J365" s="124" t="s">
        <v>7659</v>
      </c>
      <c r="K365" s="124" t="s">
        <v>7658</v>
      </c>
      <c r="L365" s="124" t="s">
        <v>344</v>
      </c>
      <c r="M365" s="124" t="s">
        <v>343</v>
      </c>
      <c r="N365" s="124" t="s">
        <v>341</v>
      </c>
      <c r="O365" s="124" t="s">
        <v>341</v>
      </c>
      <c r="P365" s="124" t="s">
        <v>341</v>
      </c>
      <c r="Q365" s="124" t="s">
        <v>341</v>
      </c>
      <c r="R365" s="125">
        <v>3</v>
      </c>
      <c r="S365" s="125">
        <v>12</v>
      </c>
      <c r="T365" s="124" t="s">
        <v>341</v>
      </c>
      <c r="U365" s="124" t="s">
        <v>340</v>
      </c>
      <c r="V365" s="124" t="s">
        <v>1046</v>
      </c>
      <c r="W365" s="124" t="s">
        <v>369</v>
      </c>
      <c r="X365" s="124" t="s">
        <v>35</v>
      </c>
    </row>
    <row r="366" spans="1:24" ht="33" customHeight="1" x14ac:dyDescent="0.25">
      <c r="A366" s="124" t="s">
        <v>7657</v>
      </c>
      <c r="B366" s="125">
        <v>40301</v>
      </c>
      <c r="C366" s="124" t="s">
        <v>393</v>
      </c>
      <c r="D366" s="124" t="s">
        <v>392</v>
      </c>
      <c r="E366" s="124" t="s">
        <v>7656</v>
      </c>
      <c r="F366" s="124" t="s">
        <v>391</v>
      </c>
      <c r="G366" s="124" t="s">
        <v>343</v>
      </c>
      <c r="H366" s="124" t="s">
        <v>7655</v>
      </c>
      <c r="I366" s="124" t="s">
        <v>7654</v>
      </c>
      <c r="J366" s="124" t="s">
        <v>7654</v>
      </c>
      <c r="K366" s="124" t="s">
        <v>7653</v>
      </c>
      <c r="L366" s="124" t="s">
        <v>7652</v>
      </c>
      <c r="M366" s="124" t="s">
        <v>343</v>
      </c>
      <c r="N366" s="124" t="s">
        <v>7625</v>
      </c>
      <c r="O366" s="124" t="s">
        <v>341</v>
      </c>
      <c r="P366" s="124" t="s">
        <v>7651</v>
      </c>
      <c r="Q366" s="124" t="s">
        <v>341</v>
      </c>
      <c r="R366" s="125">
        <v>4</v>
      </c>
      <c r="S366" s="125">
        <v>3</v>
      </c>
      <c r="T366" s="124" t="s">
        <v>522</v>
      </c>
      <c r="U366" s="124" t="s">
        <v>340</v>
      </c>
      <c r="V366" s="124" t="s">
        <v>339</v>
      </c>
      <c r="W366" s="124" t="s">
        <v>521</v>
      </c>
      <c r="X366" s="124" t="s">
        <v>273</v>
      </c>
    </row>
    <row r="367" spans="1:24" ht="33" customHeight="1" x14ac:dyDescent="0.25">
      <c r="A367" s="124" t="s">
        <v>7650</v>
      </c>
      <c r="B367" s="125">
        <v>40302</v>
      </c>
      <c r="C367" s="124" t="s">
        <v>393</v>
      </c>
      <c r="D367" s="124" t="s">
        <v>392</v>
      </c>
      <c r="E367" s="124" t="s">
        <v>341</v>
      </c>
      <c r="F367" s="124" t="s">
        <v>391</v>
      </c>
      <c r="G367" s="124" t="s">
        <v>360</v>
      </c>
      <c r="H367" s="124" t="s">
        <v>7649</v>
      </c>
      <c r="I367" s="124" t="s">
        <v>7648</v>
      </c>
      <c r="J367" s="124" t="s">
        <v>7648</v>
      </c>
      <c r="K367" s="124" t="s">
        <v>7647</v>
      </c>
      <c r="L367" s="124" t="s">
        <v>7646</v>
      </c>
      <c r="M367" s="124" t="s">
        <v>7645</v>
      </c>
      <c r="N367" s="124" t="s">
        <v>7625</v>
      </c>
      <c r="O367" s="124" t="s">
        <v>341</v>
      </c>
      <c r="P367" s="124" t="s">
        <v>7644</v>
      </c>
      <c r="Q367" s="124" t="s">
        <v>341</v>
      </c>
      <c r="R367" s="125">
        <v>4</v>
      </c>
      <c r="S367" s="125">
        <v>3</v>
      </c>
      <c r="T367" s="124" t="s">
        <v>522</v>
      </c>
      <c r="U367" s="124" t="s">
        <v>340</v>
      </c>
      <c r="V367" s="124" t="s">
        <v>339</v>
      </c>
      <c r="W367" s="124" t="s">
        <v>521</v>
      </c>
      <c r="X367" s="124" t="s">
        <v>273</v>
      </c>
    </row>
    <row r="368" spans="1:24" ht="33" customHeight="1" x14ac:dyDescent="0.25">
      <c r="A368" s="124" t="s">
        <v>7643</v>
      </c>
      <c r="B368" s="125">
        <v>40303</v>
      </c>
      <c r="C368" s="124" t="s">
        <v>393</v>
      </c>
      <c r="D368" s="124" t="s">
        <v>381</v>
      </c>
      <c r="E368" s="124" t="s">
        <v>2164</v>
      </c>
      <c r="F368" s="124" t="s">
        <v>391</v>
      </c>
      <c r="G368" s="124" t="s">
        <v>360</v>
      </c>
      <c r="H368" s="124" t="s">
        <v>7603</v>
      </c>
      <c r="I368" s="124" t="s">
        <v>7642</v>
      </c>
      <c r="J368" s="124" t="s">
        <v>7642</v>
      </c>
      <c r="K368" s="124" t="s">
        <v>7641</v>
      </c>
      <c r="L368" s="124" t="s">
        <v>7640</v>
      </c>
      <c r="M368" s="124" t="s">
        <v>7639</v>
      </c>
      <c r="N368" s="124" t="s">
        <v>7638</v>
      </c>
      <c r="O368" s="124" t="s">
        <v>341</v>
      </c>
      <c r="P368" s="124" t="s">
        <v>7637</v>
      </c>
      <c r="Q368" s="124" t="s">
        <v>341</v>
      </c>
      <c r="R368" s="125">
        <v>4</v>
      </c>
      <c r="S368" s="125">
        <v>3</v>
      </c>
      <c r="T368" s="124" t="s">
        <v>522</v>
      </c>
      <c r="U368" s="124" t="s">
        <v>510</v>
      </c>
      <c r="V368" s="124" t="s">
        <v>787</v>
      </c>
      <c r="W368" s="124" t="s">
        <v>521</v>
      </c>
      <c r="X368" s="124" t="s">
        <v>273</v>
      </c>
    </row>
    <row r="369" spans="1:24" ht="33" customHeight="1" x14ac:dyDescent="0.25">
      <c r="A369" s="124" t="s">
        <v>7636</v>
      </c>
      <c r="B369" s="125">
        <v>40304</v>
      </c>
      <c r="C369" s="124" t="s">
        <v>393</v>
      </c>
      <c r="D369" s="124" t="s">
        <v>392</v>
      </c>
      <c r="E369" s="124" t="s">
        <v>341</v>
      </c>
      <c r="F369" s="124" t="s">
        <v>391</v>
      </c>
      <c r="G369" s="124" t="s">
        <v>360</v>
      </c>
      <c r="H369" s="124" t="s">
        <v>7635</v>
      </c>
      <c r="I369" s="124" t="s">
        <v>7634</v>
      </c>
      <c r="J369" s="124" t="s">
        <v>7634</v>
      </c>
      <c r="K369" s="124" t="s">
        <v>7633</v>
      </c>
      <c r="L369" s="124" t="s">
        <v>7632</v>
      </c>
      <c r="M369" s="124" t="s">
        <v>7631</v>
      </c>
      <c r="N369" s="124" t="s">
        <v>7625</v>
      </c>
      <c r="O369" s="124" t="s">
        <v>341</v>
      </c>
      <c r="P369" s="124" t="s">
        <v>341</v>
      </c>
      <c r="Q369" s="124" t="s">
        <v>341</v>
      </c>
      <c r="R369" s="125">
        <v>4</v>
      </c>
      <c r="S369" s="125">
        <v>3</v>
      </c>
      <c r="T369" s="124" t="s">
        <v>522</v>
      </c>
      <c r="U369" s="124" t="s">
        <v>510</v>
      </c>
      <c r="V369" s="124" t="s">
        <v>787</v>
      </c>
      <c r="W369" s="124" t="s">
        <v>521</v>
      </c>
      <c r="X369" s="124" t="s">
        <v>273</v>
      </c>
    </row>
    <row r="370" spans="1:24" ht="33" customHeight="1" x14ac:dyDescent="0.25">
      <c r="A370" s="124" t="s">
        <v>7630</v>
      </c>
      <c r="B370" s="125">
        <v>40305</v>
      </c>
      <c r="C370" s="124" t="s">
        <v>393</v>
      </c>
      <c r="D370" s="124" t="s">
        <v>392</v>
      </c>
      <c r="E370" s="124" t="s">
        <v>341</v>
      </c>
      <c r="F370" s="124" t="s">
        <v>391</v>
      </c>
      <c r="G370" s="124" t="s">
        <v>360</v>
      </c>
      <c r="H370" s="124" t="s">
        <v>7629</v>
      </c>
      <c r="I370" s="124" t="s">
        <v>7628</v>
      </c>
      <c r="J370" s="124" t="s">
        <v>7628</v>
      </c>
      <c r="K370" s="124" t="s">
        <v>7627</v>
      </c>
      <c r="L370" s="124" t="s">
        <v>7626</v>
      </c>
      <c r="M370" s="124" t="s">
        <v>6907</v>
      </c>
      <c r="N370" s="124" t="s">
        <v>7625</v>
      </c>
      <c r="O370" s="124" t="s">
        <v>341</v>
      </c>
      <c r="P370" s="124" t="s">
        <v>7624</v>
      </c>
      <c r="Q370" s="124" t="s">
        <v>341</v>
      </c>
      <c r="R370" s="125">
        <v>4</v>
      </c>
      <c r="S370" s="125">
        <v>3</v>
      </c>
      <c r="T370" s="124" t="s">
        <v>522</v>
      </c>
      <c r="U370" s="124" t="s">
        <v>510</v>
      </c>
      <c r="V370" s="124" t="s">
        <v>787</v>
      </c>
      <c r="W370" s="124" t="s">
        <v>521</v>
      </c>
      <c r="X370" s="124" t="s">
        <v>273</v>
      </c>
    </row>
    <row r="371" spans="1:24" ht="33" customHeight="1" x14ac:dyDescent="0.25">
      <c r="A371" s="124" t="s">
        <v>7623</v>
      </c>
      <c r="B371" s="125">
        <v>40306</v>
      </c>
      <c r="C371" s="124" t="s">
        <v>393</v>
      </c>
      <c r="D371" s="124" t="s">
        <v>392</v>
      </c>
      <c r="E371" s="124" t="s">
        <v>341</v>
      </c>
      <c r="F371" s="124" t="s">
        <v>391</v>
      </c>
      <c r="G371" s="124" t="s">
        <v>343</v>
      </c>
      <c r="H371" s="124" t="s">
        <v>7622</v>
      </c>
      <c r="I371" s="124" t="s">
        <v>7621</v>
      </c>
      <c r="J371" s="124" t="s">
        <v>7621</v>
      </c>
      <c r="K371" s="124" t="s">
        <v>7620</v>
      </c>
      <c r="L371" s="124" t="s">
        <v>5245</v>
      </c>
      <c r="M371" s="124" t="s">
        <v>343</v>
      </c>
      <c r="N371" s="124" t="s">
        <v>341</v>
      </c>
      <c r="O371" s="124" t="s">
        <v>341</v>
      </c>
      <c r="P371" s="124" t="s">
        <v>341</v>
      </c>
      <c r="Q371" s="124" t="s">
        <v>341</v>
      </c>
      <c r="R371" s="125">
        <v>4</v>
      </c>
      <c r="S371" s="125">
        <v>3</v>
      </c>
      <c r="T371" s="124" t="s">
        <v>522</v>
      </c>
      <c r="U371" s="124" t="s">
        <v>340</v>
      </c>
      <c r="V371" s="124" t="s">
        <v>339</v>
      </c>
      <c r="W371" s="124" t="s">
        <v>521</v>
      </c>
      <c r="X371" s="124" t="s">
        <v>273</v>
      </c>
    </row>
    <row r="372" spans="1:24" ht="33" customHeight="1" x14ac:dyDescent="0.25">
      <c r="A372" s="124" t="s">
        <v>7619</v>
      </c>
      <c r="B372" s="125">
        <v>40308</v>
      </c>
      <c r="C372" s="124" t="s">
        <v>393</v>
      </c>
      <c r="D372" s="124" t="s">
        <v>392</v>
      </c>
      <c r="E372" s="124" t="s">
        <v>341</v>
      </c>
      <c r="F372" s="124" t="s">
        <v>391</v>
      </c>
      <c r="G372" s="124" t="s">
        <v>360</v>
      </c>
      <c r="H372" s="124" t="s">
        <v>7618</v>
      </c>
      <c r="I372" s="124" t="s">
        <v>6864</v>
      </c>
      <c r="J372" s="124" t="s">
        <v>6864</v>
      </c>
      <c r="K372" s="124" t="s">
        <v>7617</v>
      </c>
      <c r="L372" s="124" t="s">
        <v>7616</v>
      </c>
      <c r="M372" s="124" t="s">
        <v>7615</v>
      </c>
      <c r="N372" s="124" t="s">
        <v>7303</v>
      </c>
      <c r="O372" s="124" t="s">
        <v>341</v>
      </c>
      <c r="P372" s="124" t="s">
        <v>7614</v>
      </c>
      <c r="Q372" s="124" t="s">
        <v>341</v>
      </c>
      <c r="R372" s="125">
        <v>4</v>
      </c>
      <c r="S372" s="125">
        <v>3</v>
      </c>
      <c r="T372" s="124" t="s">
        <v>341</v>
      </c>
      <c r="U372" s="124" t="s">
        <v>340</v>
      </c>
      <c r="V372" s="124" t="s">
        <v>1046</v>
      </c>
      <c r="W372" s="124" t="s">
        <v>2590</v>
      </c>
      <c r="X372" s="124" t="s">
        <v>29</v>
      </c>
    </row>
    <row r="373" spans="1:24" ht="33" customHeight="1" x14ac:dyDescent="0.25">
      <c r="A373" s="124" t="s">
        <v>7613</v>
      </c>
      <c r="B373" s="125">
        <v>40309</v>
      </c>
      <c r="C373" s="124" t="s">
        <v>393</v>
      </c>
      <c r="D373" s="124" t="s">
        <v>392</v>
      </c>
      <c r="E373" s="124" t="s">
        <v>341</v>
      </c>
      <c r="F373" s="124" t="s">
        <v>391</v>
      </c>
      <c r="G373" s="124" t="s">
        <v>343</v>
      </c>
      <c r="H373" s="124" t="s">
        <v>7612</v>
      </c>
      <c r="I373" s="124" t="s">
        <v>7611</v>
      </c>
      <c r="J373" s="124" t="s">
        <v>7611</v>
      </c>
      <c r="K373" s="124" t="s">
        <v>7610</v>
      </c>
      <c r="L373" s="124" t="s">
        <v>5245</v>
      </c>
      <c r="M373" s="124" t="s">
        <v>343</v>
      </c>
      <c r="N373" s="124" t="s">
        <v>341</v>
      </c>
      <c r="O373" s="124" t="s">
        <v>341</v>
      </c>
      <c r="P373" s="124" t="s">
        <v>7214</v>
      </c>
      <c r="Q373" s="124" t="s">
        <v>341</v>
      </c>
      <c r="R373" s="125">
        <v>4</v>
      </c>
      <c r="S373" s="125">
        <v>3</v>
      </c>
      <c r="T373" s="124" t="s">
        <v>341</v>
      </c>
      <c r="U373" s="124" t="s">
        <v>510</v>
      </c>
      <c r="V373" s="124" t="s">
        <v>6535</v>
      </c>
      <c r="W373" s="124" t="s">
        <v>2590</v>
      </c>
      <c r="X373" s="124" t="s">
        <v>29</v>
      </c>
    </row>
    <row r="374" spans="1:24" ht="33" customHeight="1" x14ac:dyDescent="0.25">
      <c r="A374" s="124" t="s">
        <v>7609</v>
      </c>
      <c r="B374" s="125">
        <v>40310</v>
      </c>
      <c r="C374" s="124" t="s">
        <v>393</v>
      </c>
      <c r="D374" s="124" t="s">
        <v>392</v>
      </c>
      <c r="E374" s="124" t="s">
        <v>341</v>
      </c>
      <c r="F374" s="124" t="s">
        <v>391</v>
      </c>
      <c r="G374" s="124" t="s">
        <v>343</v>
      </c>
      <c r="H374" s="124" t="s">
        <v>7608</v>
      </c>
      <c r="I374" s="124" t="s">
        <v>7607</v>
      </c>
      <c r="J374" s="124" t="s">
        <v>7607</v>
      </c>
      <c r="K374" s="124" t="s">
        <v>7606</v>
      </c>
      <c r="L374" s="124" t="s">
        <v>7605</v>
      </c>
      <c r="M374" s="124" t="s">
        <v>343</v>
      </c>
      <c r="N374" s="124" t="s">
        <v>341</v>
      </c>
      <c r="O374" s="124" t="s">
        <v>341</v>
      </c>
      <c r="P374" s="124" t="s">
        <v>341</v>
      </c>
      <c r="Q374" s="124" t="s">
        <v>341</v>
      </c>
      <c r="R374" s="125">
        <v>4</v>
      </c>
      <c r="S374" s="125">
        <v>3</v>
      </c>
      <c r="T374" s="124" t="s">
        <v>341</v>
      </c>
      <c r="U374" s="124" t="s">
        <v>510</v>
      </c>
      <c r="V374" s="124" t="s">
        <v>1354</v>
      </c>
      <c r="W374" s="124" t="s">
        <v>2124</v>
      </c>
      <c r="X374" s="124" t="s">
        <v>32</v>
      </c>
    </row>
    <row r="375" spans="1:24" ht="33" customHeight="1" x14ac:dyDescent="0.25">
      <c r="A375" s="124" t="s">
        <v>7604</v>
      </c>
      <c r="B375" s="125">
        <v>40311</v>
      </c>
      <c r="C375" s="124" t="s">
        <v>393</v>
      </c>
      <c r="D375" s="124" t="s">
        <v>381</v>
      </c>
      <c r="E375" s="124" t="s">
        <v>2164</v>
      </c>
      <c r="F375" s="124" t="s">
        <v>391</v>
      </c>
      <c r="G375" s="124" t="s">
        <v>343</v>
      </c>
      <c r="H375" s="124" t="s">
        <v>7603</v>
      </c>
      <c r="I375" s="124" t="s">
        <v>7602</v>
      </c>
      <c r="J375" s="124" t="s">
        <v>7602</v>
      </c>
      <c r="K375" s="124" t="s">
        <v>7601</v>
      </c>
      <c r="L375" s="124" t="s">
        <v>7600</v>
      </c>
      <c r="M375" s="124" t="s">
        <v>343</v>
      </c>
      <c r="N375" s="124" t="s">
        <v>7599</v>
      </c>
      <c r="O375" s="124" t="s">
        <v>341</v>
      </c>
      <c r="P375" s="124" t="s">
        <v>7598</v>
      </c>
      <c r="Q375" s="124" t="s">
        <v>341</v>
      </c>
      <c r="R375" s="125">
        <v>4</v>
      </c>
      <c r="S375" s="125">
        <v>3</v>
      </c>
      <c r="T375" s="124" t="s">
        <v>511</v>
      </c>
      <c r="U375" s="124" t="s">
        <v>510</v>
      </c>
      <c r="V375" s="124" t="s">
        <v>787</v>
      </c>
      <c r="W375" s="124" t="s">
        <v>2721</v>
      </c>
      <c r="X375" s="124" t="s">
        <v>44</v>
      </c>
    </row>
    <row r="376" spans="1:24" ht="33" customHeight="1" x14ac:dyDescent="0.25">
      <c r="A376" s="124" t="s">
        <v>7597</v>
      </c>
      <c r="B376" s="125">
        <v>40312</v>
      </c>
      <c r="C376" s="124" t="s">
        <v>393</v>
      </c>
      <c r="D376" s="124" t="s">
        <v>392</v>
      </c>
      <c r="E376" s="124" t="s">
        <v>341</v>
      </c>
      <c r="F376" s="124" t="s">
        <v>391</v>
      </c>
      <c r="G376" s="124" t="s">
        <v>343</v>
      </c>
      <c r="H376" s="124" t="s">
        <v>7596</v>
      </c>
      <c r="I376" s="124" t="s">
        <v>7520</v>
      </c>
      <c r="J376" s="124" t="s">
        <v>7520</v>
      </c>
      <c r="K376" s="124" t="s">
        <v>7519</v>
      </c>
      <c r="L376" s="124" t="s">
        <v>7595</v>
      </c>
      <c r="M376" s="124" t="s">
        <v>343</v>
      </c>
      <c r="N376" s="124" t="s">
        <v>7594</v>
      </c>
      <c r="O376" s="124" t="s">
        <v>341</v>
      </c>
      <c r="P376" s="124" t="s">
        <v>7593</v>
      </c>
      <c r="Q376" s="124" t="s">
        <v>341</v>
      </c>
      <c r="R376" s="125">
        <v>4</v>
      </c>
      <c r="S376" s="125">
        <v>3</v>
      </c>
      <c r="T376" s="124" t="s">
        <v>511</v>
      </c>
      <c r="U376" s="124" t="s">
        <v>396</v>
      </c>
      <c r="V376" s="124" t="s">
        <v>2467</v>
      </c>
      <c r="W376" s="124" t="s">
        <v>3403</v>
      </c>
      <c r="X376" s="124" t="s">
        <v>44</v>
      </c>
    </row>
    <row r="377" spans="1:24" ht="33" customHeight="1" x14ac:dyDescent="0.25">
      <c r="A377" s="124" t="s">
        <v>7592</v>
      </c>
      <c r="B377" s="125">
        <v>40313</v>
      </c>
      <c r="C377" s="124" t="s">
        <v>393</v>
      </c>
      <c r="D377" s="124" t="s">
        <v>381</v>
      </c>
      <c r="E377" s="124" t="s">
        <v>2164</v>
      </c>
      <c r="F377" s="124" t="s">
        <v>391</v>
      </c>
      <c r="G377" s="124" t="s">
        <v>343</v>
      </c>
      <c r="H377" s="124" t="s">
        <v>7591</v>
      </c>
      <c r="I377" s="124" t="s">
        <v>7590</v>
      </c>
      <c r="J377" s="124" t="s">
        <v>7590</v>
      </c>
      <c r="K377" s="124" t="s">
        <v>7589</v>
      </c>
      <c r="L377" s="124" t="s">
        <v>7588</v>
      </c>
      <c r="M377" s="124" t="s">
        <v>343</v>
      </c>
      <c r="N377" s="124" t="s">
        <v>1486</v>
      </c>
      <c r="O377" s="124" t="s">
        <v>341</v>
      </c>
      <c r="P377" s="124" t="s">
        <v>7587</v>
      </c>
      <c r="Q377" s="124" t="s">
        <v>341</v>
      </c>
      <c r="R377" s="125">
        <v>4</v>
      </c>
      <c r="S377" s="125">
        <v>3</v>
      </c>
      <c r="T377" s="124" t="s">
        <v>511</v>
      </c>
      <c r="U377" s="124" t="s">
        <v>510</v>
      </c>
      <c r="V377" s="124" t="s">
        <v>3094</v>
      </c>
      <c r="W377" s="124" t="s">
        <v>3403</v>
      </c>
      <c r="X377" s="124" t="s">
        <v>44</v>
      </c>
    </row>
    <row r="378" spans="1:24" ht="33" customHeight="1" x14ac:dyDescent="0.25">
      <c r="A378" s="124" t="s">
        <v>7586</v>
      </c>
      <c r="B378" s="125">
        <v>40314</v>
      </c>
      <c r="C378" s="124" t="s">
        <v>393</v>
      </c>
      <c r="D378" s="124" t="s">
        <v>392</v>
      </c>
      <c r="E378" s="124" t="s">
        <v>341</v>
      </c>
      <c r="F378" s="124" t="s">
        <v>391</v>
      </c>
      <c r="G378" s="124" t="s">
        <v>360</v>
      </c>
      <c r="H378" s="124" t="s">
        <v>7585</v>
      </c>
      <c r="I378" s="124" t="s">
        <v>7584</v>
      </c>
      <c r="J378" s="124" t="s">
        <v>7584</v>
      </c>
      <c r="K378" s="124" t="s">
        <v>7583</v>
      </c>
      <c r="L378" s="124" t="s">
        <v>7582</v>
      </c>
      <c r="M378" s="124" t="s">
        <v>7581</v>
      </c>
      <c r="N378" s="124" t="s">
        <v>341</v>
      </c>
      <c r="O378" s="124" t="s">
        <v>341</v>
      </c>
      <c r="P378" s="124" t="s">
        <v>7580</v>
      </c>
      <c r="Q378" s="124" t="s">
        <v>341</v>
      </c>
      <c r="R378" s="125">
        <v>4</v>
      </c>
      <c r="S378" s="125">
        <v>3</v>
      </c>
      <c r="T378" s="124" t="s">
        <v>341</v>
      </c>
      <c r="U378" s="124" t="s">
        <v>1114</v>
      </c>
      <c r="V378" s="124" t="s">
        <v>620</v>
      </c>
      <c r="W378" s="124" t="s">
        <v>2769</v>
      </c>
      <c r="X378" s="124" t="s">
        <v>38</v>
      </c>
    </row>
    <row r="379" spans="1:24" ht="33" customHeight="1" x14ac:dyDescent="0.25">
      <c r="A379" s="124" t="s">
        <v>7579</v>
      </c>
      <c r="B379" s="125">
        <v>40315</v>
      </c>
      <c r="C379" s="124" t="s">
        <v>393</v>
      </c>
      <c r="D379" s="124" t="s">
        <v>392</v>
      </c>
      <c r="E379" s="124" t="s">
        <v>341</v>
      </c>
      <c r="F379" s="124" t="s">
        <v>391</v>
      </c>
      <c r="G379" s="124" t="s">
        <v>343</v>
      </c>
      <c r="H379" s="124" t="s">
        <v>7578</v>
      </c>
      <c r="I379" s="124" t="s">
        <v>7577</v>
      </c>
      <c r="J379" s="124" t="s">
        <v>7577</v>
      </c>
      <c r="K379" s="124" t="s">
        <v>7576</v>
      </c>
      <c r="L379" s="124" t="s">
        <v>7575</v>
      </c>
      <c r="M379" s="124" t="s">
        <v>343</v>
      </c>
      <c r="N379" s="124" t="s">
        <v>341</v>
      </c>
      <c r="O379" s="124" t="s">
        <v>341</v>
      </c>
      <c r="P379" s="124" t="s">
        <v>7574</v>
      </c>
      <c r="Q379" s="124" t="s">
        <v>341</v>
      </c>
      <c r="R379" s="125">
        <v>4</v>
      </c>
      <c r="S379" s="125">
        <v>3</v>
      </c>
      <c r="T379" s="124" t="s">
        <v>341</v>
      </c>
      <c r="U379" s="124" t="s">
        <v>1114</v>
      </c>
      <c r="V379" s="124" t="s">
        <v>620</v>
      </c>
      <c r="W379" s="124" t="s">
        <v>2769</v>
      </c>
      <c r="X379" s="124" t="s">
        <v>38</v>
      </c>
    </row>
    <row r="380" spans="1:24" ht="33" customHeight="1" x14ac:dyDescent="0.25">
      <c r="A380" s="124" t="s">
        <v>7573</v>
      </c>
      <c r="B380" s="125">
        <v>40316</v>
      </c>
      <c r="C380" s="124" t="s">
        <v>393</v>
      </c>
      <c r="D380" s="124" t="s">
        <v>392</v>
      </c>
      <c r="E380" s="124" t="s">
        <v>341</v>
      </c>
      <c r="F380" s="124" t="s">
        <v>391</v>
      </c>
      <c r="G380" s="124" t="s">
        <v>360</v>
      </c>
      <c r="H380" s="124" t="s">
        <v>7572</v>
      </c>
      <c r="I380" s="124" t="s">
        <v>7571</v>
      </c>
      <c r="J380" s="124" t="s">
        <v>7571</v>
      </c>
      <c r="K380" s="124" t="s">
        <v>7570</v>
      </c>
      <c r="L380" s="124" t="s">
        <v>7569</v>
      </c>
      <c r="M380" s="124" t="s">
        <v>7568</v>
      </c>
      <c r="N380" s="124" t="s">
        <v>341</v>
      </c>
      <c r="O380" s="124" t="s">
        <v>341</v>
      </c>
      <c r="P380" s="124" t="s">
        <v>7567</v>
      </c>
      <c r="Q380" s="124" t="s">
        <v>341</v>
      </c>
      <c r="R380" s="125">
        <v>4</v>
      </c>
      <c r="S380" s="125">
        <v>3</v>
      </c>
      <c r="T380" s="124" t="s">
        <v>341</v>
      </c>
      <c r="U380" s="124" t="s">
        <v>1114</v>
      </c>
      <c r="V380" s="124" t="s">
        <v>620</v>
      </c>
      <c r="W380" s="124" t="s">
        <v>2769</v>
      </c>
      <c r="X380" s="124" t="s">
        <v>38</v>
      </c>
    </row>
    <row r="381" spans="1:24" ht="33" customHeight="1" x14ac:dyDescent="0.25">
      <c r="A381" s="124" t="s">
        <v>7566</v>
      </c>
      <c r="B381" s="125">
        <v>40317</v>
      </c>
      <c r="C381" s="124" t="s">
        <v>393</v>
      </c>
      <c r="D381" s="124" t="s">
        <v>392</v>
      </c>
      <c r="E381" s="124" t="s">
        <v>341</v>
      </c>
      <c r="F381" s="124" t="s">
        <v>391</v>
      </c>
      <c r="G381" s="124" t="s">
        <v>360</v>
      </c>
      <c r="H381" s="124" t="s">
        <v>7565</v>
      </c>
      <c r="I381" s="124" t="s">
        <v>7564</v>
      </c>
      <c r="J381" s="124" t="s">
        <v>7564</v>
      </c>
      <c r="K381" s="124" t="s">
        <v>7563</v>
      </c>
      <c r="L381" s="124" t="s">
        <v>7562</v>
      </c>
      <c r="M381" s="124" t="s">
        <v>7561</v>
      </c>
      <c r="N381" s="124" t="s">
        <v>7560</v>
      </c>
      <c r="O381" s="124" t="s">
        <v>341</v>
      </c>
      <c r="P381" s="124" t="s">
        <v>7559</v>
      </c>
      <c r="Q381" s="124" t="s">
        <v>341</v>
      </c>
      <c r="R381" s="125">
        <v>4</v>
      </c>
      <c r="S381" s="125">
        <v>3</v>
      </c>
      <c r="T381" s="124" t="s">
        <v>341</v>
      </c>
      <c r="U381" s="124" t="s">
        <v>1114</v>
      </c>
      <c r="V381" s="124" t="s">
        <v>620</v>
      </c>
      <c r="W381" s="124" t="s">
        <v>2769</v>
      </c>
      <c r="X381" s="124" t="s">
        <v>38</v>
      </c>
    </row>
    <row r="382" spans="1:24" ht="33" customHeight="1" x14ac:dyDescent="0.25">
      <c r="A382" s="124" t="s">
        <v>7558</v>
      </c>
      <c r="B382" s="125">
        <v>40318</v>
      </c>
      <c r="C382" s="124" t="s">
        <v>393</v>
      </c>
      <c r="D382" s="124" t="s">
        <v>392</v>
      </c>
      <c r="E382" s="124" t="s">
        <v>341</v>
      </c>
      <c r="F382" s="124" t="s">
        <v>391</v>
      </c>
      <c r="G382" s="124" t="s">
        <v>343</v>
      </c>
      <c r="H382" s="124" t="s">
        <v>7557</v>
      </c>
      <c r="I382" s="124" t="s">
        <v>7556</v>
      </c>
      <c r="J382" s="124" t="s">
        <v>7556</v>
      </c>
      <c r="K382" s="124" t="s">
        <v>7555</v>
      </c>
      <c r="L382" s="124" t="s">
        <v>7554</v>
      </c>
      <c r="M382" s="124" t="s">
        <v>343</v>
      </c>
      <c r="N382" s="124" t="s">
        <v>341</v>
      </c>
      <c r="O382" s="124" t="s">
        <v>341</v>
      </c>
      <c r="P382" s="124" t="s">
        <v>341</v>
      </c>
      <c r="Q382" s="124" t="s">
        <v>341</v>
      </c>
      <c r="R382" s="125">
        <v>4</v>
      </c>
      <c r="S382" s="125">
        <v>3</v>
      </c>
      <c r="T382" s="124" t="s">
        <v>341</v>
      </c>
      <c r="U382" s="124" t="s">
        <v>1114</v>
      </c>
      <c r="V382" s="124" t="s">
        <v>620</v>
      </c>
      <c r="W382" s="124" t="s">
        <v>2769</v>
      </c>
      <c r="X382" s="124" t="s">
        <v>38</v>
      </c>
    </row>
    <row r="383" spans="1:24" ht="33" customHeight="1" x14ac:dyDescent="0.25">
      <c r="A383" s="124" t="s">
        <v>7553</v>
      </c>
      <c r="B383" s="125">
        <v>40319</v>
      </c>
      <c r="C383" s="124" t="s">
        <v>393</v>
      </c>
      <c r="D383" s="124" t="s">
        <v>392</v>
      </c>
      <c r="E383" s="124" t="s">
        <v>341</v>
      </c>
      <c r="F383" s="124" t="s">
        <v>391</v>
      </c>
      <c r="G383" s="124" t="s">
        <v>343</v>
      </c>
      <c r="H383" s="124" t="s">
        <v>7552</v>
      </c>
      <c r="I383" s="124" t="s">
        <v>7551</v>
      </c>
      <c r="J383" s="124" t="s">
        <v>7551</v>
      </c>
      <c r="K383" s="124" t="s">
        <v>7550</v>
      </c>
      <c r="L383" s="124" t="s">
        <v>7549</v>
      </c>
      <c r="M383" s="124" t="s">
        <v>343</v>
      </c>
      <c r="N383" s="124" t="s">
        <v>341</v>
      </c>
      <c r="O383" s="124" t="s">
        <v>341</v>
      </c>
      <c r="P383" s="124" t="s">
        <v>341</v>
      </c>
      <c r="Q383" s="124" t="s">
        <v>341</v>
      </c>
      <c r="R383" s="125">
        <v>4</v>
      </c>
      <c r="S383" s="125">
        <v>3</v>
      </c>
      <c r="T383" s="124" t="s">
        <v>341</v>
      </c>
      <c r="U383" s="124" t="s">
        <v>1114</v>
      </c>
      <c r="V383" s="124" t="s">
        <v>620</v>
      </c>
      <c r="W383" s="124" t="s">
        <v>2769</v>
      </c>
      <c r="X383" s="124" t="s">
        <v>38</v>
      </c>
    </row>
    <row r="384" spans="1:24" ht="33" customHeight="1" x14ac:dyDescent="0.25">
      <c r="A384" s="124" t="s">
        <v>7548</v>
      </c>
      <c r="B384" s="125">
        <v>40320</v>
      </c>
      <c r="C384" s="124" t="s">
        <v>393</v>
      </c>
      <c r="D384" s="124" t="s">
        <v>392</v>
      </c>
      <c r="E384" s="124" t="s">
        <v>341</v>
      </c>
      <c r="F384" s="124" t="s">
        <v>391</v>
      </c>
      <c r="G384" s="124" t="s">
        <v>360</v>
      </c>
      <c r="H384" s="124" t="s">
        <v>7547</v>
      </c>
      <c r="I384" s="124" t="s">
        <v>7546</v>
      </c>
      <c r="J384" s="124" t="s">
        <v>7546</v>
      </c>
      <c r="K384" s="124" t="s">
        <v>7545</v>
      </c>
      <c r="L384" s="124" t="s">
        <v>7544</v>
      </c>
      <c r="M384" s="124" t="s">
        <v>7543</v>
      </c>
      <c r="N384" s="124" t="s">
        <v>7542</v>
      </c>
      <c r="O384" s="124" t="s">
        <v>341</v>
      </c>
      <c r="P384" s="124" t="s">
        <v>7541</v>
      </c>
      <c r="Q384" s="124" t="s">
        <v>341</v>
      </c>
      <c r="R384" s="125">
        <v>4</v>
      </c>
      <c r="S384" s="125">
        <v>3</v>
      </c>
      <c r="T384" s="124" t="s">
        <v>341</v>
      </c>
      <c r="U384" s="124" t="s">
        <v>510</v>
      </c>
      <c r="V384" s="124" t="s">
        <v>620</v>
      </c>
      <c r="W384" s="124" t="s">
        <v>2748</v>
      </c>
      <c r="X384" s="124" t="s">
        <v>38</v>
      </c>
    </row>
    <row r="385" spans="1:24" ht="33" customHeight="1" x14ac:dyDescent="0.25">
      <c r="A385" s="124" t="s">
        <v>7540</v>
      </c>
      <c r="B385" s="125">
        <v>40321</v>
      </c>
      <c r="C385" s="124" t="s">
        <v>381</v>
      </c>
      <c r="D385" s="124" t="s">
        <v>381</v>
      </c>
      <c r="E385" s="124" t="s">
        <v>341</v>
      </c>
      <c r="F385" s="124" t="s">
        <v>380</v>
      </c>
      <c r="G385" s="124" t="s">
        <v>343</v>
      </c>
      <c r="H385" s="124" t="s">
        <v>7539</v>
      </c>
      <c r="I385" s="124" t="s">
        <v>7538</v>
      </c>
      <c r="J385" s="124" t="s">
        <v>7538</v>
      </c>
      <c r="K385" s="124" t="s">
        <v>7537</v>
      </c>
      <c r="L385" s="124" t="s">
        <v>1035</v>
      </c>
      <c r="M385" s="124" t="s">
        <v>343</v>
      </c>
      <c r="N385" s="124" t="s">
        <v>7536</v>
      </c>
      <c r="O385" s="124" t="s">
        <v>341</v>
      </c>
      <c r="P385" s="124" t="s">
        <v>7535</v>
      </c>
      <c r="Q385" s="124" t="s">
        <v>341</v>
      </c>
      <c r="R385" s="125">
        <v>4</v>
      </c>
      <c r="S385" s="125">
        <v>3</v>
      </c>
      <c r="T385" s="124" t="s">
        <v>341</v>
      </c>
      <c r="U385" s="124" t="s">
        <v>510</v>
      </c>
      <c r="V385" s="124" t="s">
        <v>1354</v>
      </c>
      <c r="W385" s="124" t="s">
        <v>2590</v>
      </c>
      <c r="X385" s="124" t="s">
        <v>29</v>
      </c>
    </row>
    <row r="386" spans="1:24" ht="33" customHeight="1" x14ac:dyDescent="0.25">
      <c r="A386" s="124" t="s">
        <v>7534</v>
      </c>
      <c r="B386" s="125">
        <v>40322</v>
      </c>
      <c r="C386" s="124" t="s">
        <v>349</v>
      </c>
      <c r="D386" s="124" t="s">
        <v>349</v>
      </c>
      <c r="E386" s="124" t="s">
        <v>2164</v>
      </c>
      <c r="F386" s="124" t="s">
        <v>540</v>
      </c>
      <c r="G386" s="124" t="s">
        <v>379</v>
      </c>
      <c r="H386" s="124" t="s">
        <v>7533</v>
      </c>
      <c r="I386" s="124" t="s">
        <v>7532</v>
      </c>
      <c r="J386" s="124" t="s">
        <v>7532</v>
      </c>
      <c r="K386" s="124" t="s">
        <v>7531</v>
      </c>
      <c r="L386" s="124" t="s">
        <v>1035</v>
      </c>
      <c r="M386" s="124" t="s">
        <v>7530</v>
      </c>
      <c r="N386" s="124" t="s">
        <v>7529</v>
      </c>
      <c r="O386" s="124" t="s">
        <v>341</v>
      </c>
      <c r="P386" s="124" t="s">
        <v>7528</v>
      </c>
      <c r="Q386" s="124" t="s">
        <v>341</v>
      </c>
      <c r="R386" s="125">
        <v>4</v>
      </c>
      <c r="S386" s="125">
        <v>3</v>
      </c>
      <c r="T386" s="124" t="s">
        <v>511</v>
      </c>
      <c r="U386" s="124" t="s">
        <v>510</v>
      </c>
      <c r="V386" s="124" t="s">
        <v>1585</v>
      </c>
      <c r="W386" s="124" t="s">
        <v>2024</v>
      </c>
      <c r="X386" s="124" t="s">
        <v>44</v>
      </c>
    </row>
    <row r="387" spans="1:24" ht="33" customHeight="1" x14ac:dyDescent="0.25">
      <c r="A387" s="124" t="s">
        <v>7527</v>
      </c>
      <c r="B387" s="125">
        <v>40323</v>
      </c>
      <c r="C387" s="124" t="s">
        <v>393</v>
      </c>
      <c r="D387" s="124" t="s">
        <v>392</v>
      </c>
      <c r="E387" s="124" t="s">
        <v>341</v>
      </c>
      <c r="F387" s="124" t="s">
        <v>391</v>
      </c>
      <c r="G387" s="124" t="s">
        <v>360</v>
      </c>
      <c r="H387" s="124" t="s">
        <v>7526</v>
      </c>
      <c r="I387" s="124" t="s">
        <v>7525</v>
      </c>
      <c r="J387" s="124" t="s">
        <v>7525</v>
      </c>
      <c r="K387" s="124" t="s">
        <v>341</v>
      </c>
      <c r="L387" s="124" t="s">
        <v>7524</v>
      </c>
      <c r="M387" s="124" t="s">
        <v>6461</v>
      </c>
      <c r="N387" s="124" t="s">
        <v>341</v>
      </c>
      <c r="O387" s="124" t="s">
        <v>341</v>
      </c>
      <c r="P387" s="124" t="s">
        <v>341</v>
      </c>
      <c r="Q387" s="124" t="s">
        <v>341</v>
      </c>
      <c r="R387" s="125">
        <v>4</v>
      </c>
      <c r="S387" s="125">
        <v>3</v>
      </c>
      <c r="T387" s="124" t="s">
        <v>341</v>
      </c>
      <c r="U387" s="124" t="s">
        <v>510</v>
      </c>
      <c r="V387" s="124" t="s">
        <v>787</v>
      </c>
      <c r="W387" s="124" t="s">
        <v>2124</v>
      </c>
      <c r="X387" s="124" t="s">
        <v>32</v>
      </c>
    </row>
    <row r="388" spans="1:24" ht="33" customHeight="1" x14ac:dyDescent="0.25">
      <c r="A388" s="124" t="s">
        <v>7523</v>
      </c>
      <c r="B388" s="125">
        <v>40324</v>
      </c>
      <c r="C388" s="124" t="s">
        <v>393</v>
      </c>
      <c r="D388" s="124" t="s">
        <v>392</v>
      </c>
      <c r="E388" s="124" t="s">
        <v>341</v>
      </c>
      <c r="F388" s="124" t="s">
        <v>391</v>
      </c>
      <c r="G388" s="124" t="s">
        <v>360</v>
      </c>
      <c r="H388" s="124" t="s">
        <v>7522</v>
      </c>
      <c r="I388" s="124" t="s">
        <v>7521</v>
      </c>
      <c r="J388" s="124" t="s">
        <v>7520</v>
      </c>
      <c r="K388" s="124" t="s">
        <v>7519</v>
      </c>
      <c r="L388" s="124" t="s">
        <v>7518</v>
      </c>
      <c r="M388" s="124" t="s">
        <v>7517</v>
      </c>
      <c r="N388" s="124" t="s">
        <v>7516</v>
      </c>
      <c r="O388" s="124" t="s">
        <v>341</v>
      </c>
      <c r="P388" s="124" t="s">
        <v>7515</v>
      </c>
      <c r="Q388" s="124" t="s">
        <v>341</v>
      </c>
      <c r="R388" s="125">
        <v>4</v>
      </c>
      <c r="S388" s="125">
        <v>3</v>
      </c>
      <c r="T388" s="124" t="s">
        <v>511</v>
      </c>
      <c r="U388" s="124" t="s">
        <v>510</v>
      </c>
      <c r="V388" s="124" t="s">
        <v>2467</v>
      </c>
      <c r="W388" s="124" t="s">
        <v>7198</v>
      </c>
      <c r="X388" s="124" t="s">
        <v>44</v>
      </c>
    </row>
    <row r="389" spans="1:24" ht="33" customHeight="1" x14ac:dyDescent="0.25">
      <c r="A389" s="124" t="s">
        <v>7514</v>
      </c>
      <c r="B389" s="125">
        <v>40401</v>
      </c>
      <c r="C389" s="124" t="s">
        <v>393</v>
      </c>
      <c r="D389" s="124" t="s">
        <v>392</v>
      </c>
      <c r="E389" s="124" t="s">
        <v>341</v>
      </c>
      <c r="F389" s="124" t="s">
        <v>391</v>
      </c>
      <c r="G389" s="124" t="s">
        <v>360</v>
      </c>
      <c r="H389" s="124" t="s">
        <v>7513</v>
      </c>
      <c r="I389" s="124" t="s">
        <v>7512</v>
      </c>
      <c r="J389" s="124" t="s">
        <v>7512</v>
      </c>
      <c r="K389" s="124" t="s">
        <v>7511</v>
      </c>
      <c r="L389" s="124" t="s">
        <v>7510</v>
      </c>
      <c r="M389" s="124" t="s">
        <v>7509</v>
      </c>
      <c r="N389" s="124" t="s">
        <v>341</v>
      </c>
      <c r="O389" s="124" t="s">
        <v>341</v>
      </c>
      <c r="P389" s="124" t="s">
        <v>7508</v>
      </c>
      <c r="Q389" s="124" t="s">
        <v>341</v>
      </c>
      <c r="R389" s="125">
        <v>4</v>
      </c>
      <c r="S389" s="125">
        <v>4</v>
      </c>
      <c r="T389" s="124" t="s">
        <v>341</v>
      </c>
      <c r="U389" s="124" t="s">
        <v>1114</v>
      </c>
      <c r="V389" s="124" t="s">
        <v>620</v>
      </c>
      <c r="W389" s="124" t="s">
        <v>1113</v>
      </c>
      <c r="X389" s="124" t="s">
        <v>38</v>
      </c>
    </row>
    <row r="390" spans="1:24" ht="33" customHeight="1" x14ac:dyDescent="0.25">
      <c r="A390" s="124" t="s">
        <v>7507</v>
      </c>
      <c r="B390" s="125">
        <v>40402</v>
      </c>
      <c r="C390" s="124" t="s">
        <v>393</v>
      </c>
      <c r="D390" s="124" t="s">
        <v>392</v>
      </c>
      <c r="E390" s="124" t="s">
        <v>341</v>
      </c>
      <c r="F390" s="124" t="s">
        <v>391</v>
      </c>
      <c r="G390" s="124" t="s">
        <v>360</v>
      </c>
      <c r="H390" s="124" t="s">
        <v>7506</v>
      </c>
      <c r="I390" s="124" t="s">
        <v>7505</v>
      </c>
      <c r="J390" s="124" t="s">
        <v>7504</v>
      </c>
      <c r="K390" s="124" t="s">
        <v>341</v>
      </c>
      <c r="L390" s="124" t="s">
        <v>7503</v>
      </c>
      <c r="M390" s="124" t="s">
        <v>7502</v>
      </c>
      <c r="N390" s="124" t="s">
        <v>341</v>
      </c>
      <c r="O390" s="124" t="s">
        <v>341</v>
      </c>
      <c r="P390" s="124" t="s">
        <v>7501</v>
      </c>
      <c r="Q390" s="124" t="s">
        <v>341</v>
      </c>
      <c r="R390" s="125">
        <v>4</v>
      </c>
      <c r="S390" s="125">
        <v>4</v>
      </c>
      <c r="T390" s="124" t="s">
        <v>341</v>
      </c>
      <c r="U390" s="124" t="s">
        <v>1114</v>
      </c>
      <c r="V390" s="124" t="s">
        <v>620</v>
      </c>
      <c r="W390" s="124" t="s">
        <v>1113</v>
      </c>
      <c r="X390" s="124" t="s">
        <v>38</v>
      </c>
    </row>
    <row r="391" spans="1:24" ht="33" customHeight="1" x14ac:dyDescent="0.25">
      <c r="A391" s="124" t="s">
        <v>7500</v>
      </c>
      <c r="B391" s="125">
        <v>40501</v>
      </c>
      <c r="C391" s="124" t="s">
        <v>393</v>
      </c>
      <c r="D391" s="124" t="s">
        <v>392</v>
      </c>
      <c r="E391" s="124" t="s">
        <v>341</v>
      </c>
      <c r="F391" s="124" t="s">
        <v>391</v>
      </c>
      <c r="G391" s="124" t="s">
        <v>343</v>
      </c>
      <c r="H391" s="124" t="s">
        <v>7499</v>
      </c>
      <c r="I391" s="124" t="s">
        <v>7498</v>
      </c>
      <c r="J391" s="124" t="s">
        <v>7498</v>
      </c>
      <c r="K391" s="124" t="s">
        <v>7497</v>
      </c>
      <c r="L391" s="124" t="s">
        <v>7496</v>
      </c>
      <c r="M391" s="124" t="s">
        <v>343</v>
      </c>
      <c r="N391" s="124" t="s">
        <v>341</v>
      </c>
      <c r="O391" s="124" t="s">
        <v>341</v>
      </c>
      <c r="P391" s="124" t="s">
        <v>7495</v>
      </c>
      <c r="Q391" s="124" t="s">
        <v>341</v>
      </c>
      <c r="R391" s="125">
        <v>4</v>
      </c>
      <c r="S391" s="125">
        <v>5</v>
      </c>
      <c r="T391" s="124" t="s">
        <v>341</v>
      </c>
      <c r="U391" s="124" t="s">
        <v>340</v>
      </c>
      <c r="V391" s="124" t="s">
        <v>1046</v>
      </c>
      <c r="W391" s="124" t="s">
        <v>6586</v>
      </c>
      <c r="X391" s="124" t="s">
        <v>232</v>
      </c>
    </row>
    <row r="392" spans="1:24" ht="33" customHeight="1" x14ac:dyDescent="0.25">
      <c r="A392" s="124" t="s">
        <v>7494</v>
      </c>
      <c r="B392" s="125">
        <v>40502</v>
      </c>
      <c r="C392" s="124" t="s">
        <v>393</v>
      </c>
      <c r="D392" s="124" t="s">
        <v>392</v>
      </c>
      <c r="E392" s="124" t="s">
        <v>341</v>
      </c>
      <c r="F392" s="124" t="s">
        <v>391</v>
      </c>
      <c r="G392" s="124" t="s">
        <v>360</v>
      </c>
      <c r="H392" s="124" t="s">
        <v>7493</v>
      </c>
      <c r="I392" s="124" t="s">
        <v>7492</v>
      </c>
      <c r="J392" s="124" t="s">
        <v>7491</v>
      </c>
      <c r="K392" s="124" t="s">
        <v>7490</v>
      </c>
      <c r="L392" s="124" t="s">
        <v>7489</v>
      </c>
      <c r="M392" s="124" t="s">
        <v>7488</v>
      </c>
      <c r="N392" s="124" t="s">
        <v>7481</v>
      </c>
      <c r="O392" s="124" t="s">
        <v>341</v>
      </c>
      <c r="P392" s="124" t="s">
        <v>7487</v>
      </c>
      <c r="Q392" s="124" t="s">
        <v>341</v>
      </c>
      <c r="R392" s="125">
        <v>4</v>
      </c>
      <c r="S392" s="125">
        <v>5</v>
      </c>
      <c r="T392" s="124" t="s">
        <v>341</v>
      </c>
      <c r="U392" s="124" t="s">
        <v>510</v>
      </c>
      <c r="V392" s="124" t="s">
        <v>6535</v>
      </c>
      <c r="W392" s="124" t="s">
        <v>6586</v>
      </c>
      <c r="X392" s="124" t="s">
        <v>232</v>
      </c>
    </row>
    <row r="393" spans="1:24" ht="33" customHeight="1" x14ac:dyDescent="0.25">
      <c r="A393" s="124" t="s">
        <v>7486</v>
      </c>
      <c r="B393" s="125">
        <v>40503</v>
      </c>
      <c r="C393" s="124" t="s">
        <v>393</v>
      </c>
      <c r="D393" s="124" t="s">
        <v>392</v>
      </c>
      <c r="E393" s="124" t="s">
        <v>341</v>
      </c>
      <c r="F393" s="124" t="s">
        <v>391</v>
      </c>
      <c r="G393" s="124" t="s">
        <v>343</v>
      </c>
      <c r="H393" s="124" t="s">
        <v>7485</v>
      </c>
      <c r="I393" s="124" t="s">
        <v>7484</v>
      </c>
      <c r="J393" s="124" t="s">
        <v>7484</v>
      </c>
      <c r="K393" s="124" t="s">
        <v>7483</v>
      </c>
      <c r="L393" s="124" t="s">
        <v>7482</v>
      </c>
      <c r="M393" s="124" t="s">
        <v>343</v>
      </c>
      <c r="N393" s="124" t="s">
        <v>7481</v>
      </c>
      <c r="O393" s="124" t="s">
        <v>341</v>
      </c>
      <c r="P393" s="124" t="s">
        <v>341</v>
      </c>
      <c r="Q393" s="124" t="s">
        <v>341</v>
      </c>
      <c r="R393" s="125">
        <v>4</v>
      </c>
      <c r="S393" s="125">
        <v>5</v>
      </c>
      <c r="T393" s="124" t="s">
        <v>341</v>
      </c>
      <c r="U393" s="124" t="s">
        <v>510</v>
      </c>
      <c r="V393" s="124" t="s">
        <v>6535</v>
      </c>
      <c r="W393" s="124" t="s">
        <v>3142</v>
      </c>
      <c r="X393" s="124" t="s">
        <v>232</v>
      </c>
    </row>
    <row r="394" spans="1:24" ht="33" customHeight="1" x14ac:dyDescent="0.25">
      <c r="A394" s="124" t="s">
        <v>7480</v>
      </c>
      <c r="B394" s="125">
        <v>40504</v>
      </c>
      <c r="C394" s="124" t="s">
        <v>393</v>
      </c>
      <c r="D394" s="124" t="s">
        <v>381</v>
      </c>
      <c r="E394" s="124" t="s">
        <v>2164</v>
      </c>
      <c r="F394" s="124" t="s">
        <v>391</v>
      </c>
      <c r="G394" s="124" t="s">
        <v>360</v>
      </c>
      <c r="H394" s="124" t="s">
        <v>7479</v>
      </c>
      <c r="I394" s="124" t="s">
        <v>7088</v>
      </c>
      <c r="J394" s="124" t="s">
        <v>7478</v>
      </c>
      <c r="K394" s="124" t="s">
        <v>7477</v>
      </c>
      <c r="L394" s="124" t="s">
        <v>7476</v>
      </c>
      <c r="M394" s="124" t="s">
        <v>7475</v>
      </c>
      <c r="N394" s="124" t="s">
        <v>7474</v>
      </c>
      <c r="O394" s="124" t="s">
        <v>341</v>
      </c>
      <c r="P394" s="124" t="s">
        <v>7473</v>
      </c>
      <c r="Q394" s="124" t="s">
        <v>341</v>
      </c>
      <c r="R394" s="125">
        <v>4</v>
      </c>
      <c r="S394" s="125">
        <v>5</v>
      </c>
      <c r="T394" s="124" t="s">
        <v>341</v>
      </c>
      <c r="U394" s="124" t="s">
        <v>510</v>
      </c>
      <c r="V394" s="124" t="s">
        <v>1354</v>
      </c>
      <c r="W394" s="124" t="s">
        <v>6586</v>
      </c>
      <c r="X394" s="124" t="s">
        <v>232</v>
      </c>
    </row>
    <row r="395" spans="1:24" ht="33" customHeight="1" x14ac:dyDescent="0.25">
      <c r="A395" s="124" t="s">
        <v>7472</v>
      </c>
      <c r="B395" s="125">
        <v>40505</v>
      </c>
      <c r="C395" s="124" t="s">
        <v>393</v>
      </c>
      <c r="D395" s="124" t="s">
        <v>392</v>
      </c>
      <c r="E395" s="124" t="s">
        <v>341</v>
      </c>
      <c r="F395" s="124" t="s">
        <v>391</v>
      </c>
      <c r="G395" s="124" t="s">
        <v>360</v>
      </c>
      <c r="H395" s="124" t="s">
        <v>7471</v>
      </c>
      <c r="I395" s="124" t="s">
        <v>7470</v>
      </c>
      <c r="J395" s="124" t="s">
        <v>7470</v>
      </c>
      <c r="K395" s="124" t="s">
        <v>7469</v>
      </c>
      <c r="L395" s="124" t="s">
        <v>7468</v>
      </c>
      <c r="M395" s="124" t="s">
        <v>6952</v>
      </c>
      <c r="N395" s="124" t="s">
        <v>341</v>
      </c>
      <c r="O395" s="124" t="s">
        <v>341</v>
      </c>
      <c r="P395" s="124" t="s">
        <v>7467</v>
      </c>
      <c r="Q395" s="124" t="s">
        <v>341</v>
      </c>
      <c r="R395" s="125">
        <v>4</v>
      </c>
      <c r="S395" s="125">
        <v>5</v>
      </c>
      <c r="T395" s="124" t="s">
        <v>341</v>
      </c>
      <c r="U395" s="124" t="s">
        <v>510</v>
      </c>
      <c r="V395" s="124" t="s">
        <v>1354</v>
      </c>
      <c r="W395" s="124" t="s">
        <v>7398</v>
      </c>
      <c r="X395" s="124" t="s">
        <v>224</v>
      </c>
    </row>
    <row r="396" spans="1:24" ht="33" customHeight="1" x14ac:dyDescent="0.25">
      <c r="A396" s="124" t="s">
        <v>7466</v>
      </c>
      <c r="B396" s="125">
        <v>40506</v>
      </c>
      <c r="C396" s="124" t="s">
        <v>393</v>
      </c>
      <c r="D396" s="124" t="s">
        <v>392</v>
      </c>
      <c r="E396" s="124" t="s">
        <v>341</v>
      </c>
      <c r="F396" s="124" t="s">
        <v>391</v>
      </c>
      <c r="G396" s="124" t="s">
        <v>343</v>
      </c>
      <c r="H396" s="124" t="s">
        <v>7465</v>
      </c>
      <c r="I396" s="124" t="s">
        <v>7464</v>
      </c>
      <c r="J396" s="124" t="s">
        <v>7464</v>
      </c>
      <c r="K396" s="124" t="s">
        <v>7463</v>
      </c>
      <c r="L396" s="124" t="s">
        <v>7462</v>
      </c>
      <c r="M396" s="124" t="s">
        <v>343</v>
      </c>
      <c r="N396" s="124" t="s">
        <v>341</v>
      </c>
      <c r="O396" s="124" t="s">
        <v>341</v>
      </c>
      <c r="P396" s="124" t="s">
        <v>7461</v>
      </c>
      <c r="Q396" s="124" t="s">
        <v>341</v>
      </c>
      <c r="R396" s="125">
        <v>4</v>
      </c>
      <c r="S396" s="125">
        <v>5</v>
      </c>
      <c r="T396" s="124" t="s">
        <v>341</v>
      </c>
      <c r="U396" s="124" t="s">
        <v>340</v>
      </c>
      <c r="V396" s="124" t="s">
        <v>2467</v>
      </c>
      <c r="W396" s="124" t="s">
        <v>2590</v>
      </c>
      <c r="X396" s="124" t="s">
        <v>29</v>
      </c>
    </row>
    <row r="397" spans="1:24" ht="33" customHeight="1" x14ac:dyDescent="0.25">
      <c r="A397" s="124" t="s">
        <v>7460</v>
      </c>
      <c r="B397" s="125">
        <v>40507</v>
      </c>
      <c r="C397" s="124" t="s">
        <v>393</v>
      </c>
      <c r="D397" s="124" t="s">
        <v>392</v>
      </c>
      <c r="E397" s="124" t="s">
        <v>341</v>
      </c>
      <c r="F397" s="124" t="s">
        <v>391</v>
      </c>
      <c r="G397" s="124" t="s">
        <v>343</v>
      </c>
      <c r="H397" s="124" t="s">
        <v>7459</v>
      </c>
      <c r="I397" s="124" t="s">
        <v>7458</v>
      </c>
      <c r="J397" s="124" t="s">
        <v>7457</v>
      </c>
      <c r="K397" s="124" t="s">
        <v>7456</v>
      </c>
      <c r="L397" s="124" t="s">
        <v>7455</v>
      </c>
      <c r="M397" s="124" t="s">
        <v>343</v>
      </c>
      <c r="N397" s="124" t="s">
        <v>341</v>
      </c>
      <c r="O397" s="124" t="s">
        <v>341</v>
      </c>
      <c r="P397" s="124" t="s">
        <v>341</v>
      </c>
      <c r="Q397" s="124" t="s">
        <v>341</v>
      </c>
      <c r="R397" s="125">
        <v>4</v>
      </c>
      <c r="S397" s="125">
        <v>5</v>
      </c>
      <c r="T397" s="124" t="s">
        <v>341</v>
      </c>
      <c r="U397" s="124" t="s">
        <v>510</v>
      </c>
      <c r="V397" s="124" t="s">
        <v>6535</v>
      </c>
      <c r="W397" s="124" t="s">
        <v>2590</v>
      </c>
      <c r="X397" s="124" t="s">
        <v>29</v>
      </c>
    </row>
    <row r="398" spans="1:24" ht="33" customHeight="1" x14ac:dyDescent="0.25">
      <c r="A398" s="124" t="s">
        <v>7454</v>
      </c>
      <c r="B398" s="125">
        <v>40508</v>
      </c>
      <c r="C398" s="124" t="s">
        <v>393</v>
      </c>
      <c r="D398" s="124" t="s">
        <v>392</v>
      </c>
      <c r="E398" s="124" t="s">
        <v>341</v>
      </c>
      <c r="F398" s="124" t="s">
        <v>391</v>
      </c>
      <c r="G398" s="124" t="s">
        <v>343</v>
      </c>
      <c r="H398" s="124" t="s">
        <v>7453</v>
      </c>
      <c r="I398" s="124" t="s">
        <v>7452</v>
      </c>
      <c r="J398" s="124" t="s">
        <v>7452</v>
      </c>
      <c r="K398" s="124" t="s">
        <v>7451</v>
      </c>
      <c r="L398" s="124" t="s">
        <v>7450</v>
      </c>
      <c r="M398" s="124" t="s">
        <v>343</v>
      </c>
      <c r="N398" s="124" t="s">
        <v>7449</v>
      </c>
      <c r="O398" s="124" t="s">
        <v>341</v>
      </c>
      <c r="P398" s="124" t="s">
        <v>7448</v>
      </c>
      <c r="Q398" s="124" t="s">
        <v>341</v>
      </c>
      <c r="R398" s="125">
        <v>4</v>
      </c>
      <c r="S398" s="125">
        <v>5</v>
      </c>
      <c r="T398" s="124" t="s">
        <v>341</v>
      </c>
      <c r="U398" s="124" t="s">
        <v>510</v>
      </c>
      <c r="V398" s="124" t="s">
        <v>1600</v>
      </c>
      <c r="W398" s="124" t="s">
        <v>2495</v>
      </c>
      <c r="X398" s="124" t="s">
        <v>41</v>
      </c>
    </row>
    <row r="399" spans="1:24" ht="33" customHeight="1" x14ac:dyDescent="0.25">
      <c r="A399" s="124" t="s">
        <v>7447</v>
      </c>
      <c r="B399" s="125">
        <v>40509</v>
      </c>
      <c r="C399" s="124" t="s">
        <v>393</v>
      </c>
      <c r="D399" s="124" t="s">
        <v>381</v>
      </c>
      <c r="E399" s="124" t="s">
        <v>2164</v>
      </c>
      <c r="F399" s="124" t="s">
        <v>391</v>
      </c>
      <c r="G399" s="124" t="s">
        <v>343</v>
      </c>
      <c r="H399" s="124" t="s">
        <v>7446</v>
      </c>
      <c r="I399" s="124" t="s">
        <v>7445</v>
      </c>
      <c r="J399" s="124" t="s">
        <v>7445</v>
      </c>
      <c r="K399" s="124" t="s">
        <v>7444</v>
      </c>
      <c r="L399" s="124" t="s">
        <v>1636</v>
      </c>
      <c r="M399" s="124" t="s">
        <v>343</v>
      </c>
      <c r="N399" s="124" t="s">
        <v>7443</v>
      </c>
      <c r="O399" s="124" t="s">
        <v>341</v>
      </c>
      <c r="P399" s="124" t="s">
        <v>7442</v>
      </c>
      <c r="Q399" s="124" t="s">
        <v>341</v>
      </c>
      <c r="R399" s="125">
        <v>4</v>
      </c>
      <c r="S399" s="125">
        <v>5</v>
      </c>
      <c r="T399" s="124" t="s">
        <v>341</v>
      </c>
      <c r="U399" s="124" t="s">
        <v>510</v>
      </c>
      <c r="V399" s="124" t="s">
        <v>787</v>
      </c>
      <c r="W399" s="124" t="s">
        <v>2590</v>
      </c>
      <c r="X399" s="124" t="s">
        <v>29</v>
      </c>
    </row>
    <row r="400" spans="1:24" ht="33" customHeight="1" x14ac:dyDescent="0.25">
      <c r="A400" s="124" t="s">
        <v>7441</v>
      </c>
      <c r="B400" s="125">
        <v>40701</v>
      </c>
      <c r="C400" s="124" t="s">
        <v>393</v>
      </c>
      <c r="D400" s="124" t="s">
        <v>392</v>
      </c>
      <c r="E400" s="124" t="s">
        <v>341</v>
      </c>
      <c r="F400" s="124" t="s">
        <v>391</v>
      </c>
      <c r="G400" s="124" t="s">
        <v>360</v>
      </c>
      <c r="H400" s="124" t="s">
        <v>7440</v>
      </c>
      <c r="I400" s="124" t="s">
        <v>7439</v>
      </c>
      <c r="J400" s="124" t="s">
        <v>7439</v>
      </c>
      <c r="K400" s="124" t="s">
        <v>7438</v>
      </c>
      <c r="L400" s="124" t="s">
        <v>7437</v>
      </c>
      <c r="M400" s="124" t="s">
        <v>7430</v>
      </c>
      <c r="N400" s="124" t="s">
        <v>7436</v>
      </c>
      <c r="O400" s="124" t="s">
        <v>341</v>
      </c>
      <c r="P400" s="124" t="s">
        <v>341</v>
      </c>
      <c r="Q400" s="124" t="s">
        <v>341</v>
      </c>
      <c r="R400" s="125">
        <v>4</v>
      </c>
      <c r="S400" s="125">
        <v>7</v>
      </c>
      <c r="T400" s="124" t="s">
        <v>341</v>
      </c>
      <c r="U400" s="124" t="s">
        <v>340</v>
      </c>
      <c r="V400" s="124" t="s">
        <v>1046</v>
      </c>
      <c r="W400" s="124" t="s">
        <v>1773</v>
      </c>
      <c r="X400" s="124" t="s">
        <v>233</v>
      </c>
    </row>
    <row r="401" spans="1:24" ht="33" customHeight="1" x14ac:dyDescent="0.25">
      <c r="A401" s="124" t="s">
        <v>7435</v>
      </c>
      <c r="B401" s="125">
        <v>40702</v>
      </c>
      <c r="C401" s="124" t="s">
        <v>393</v>
      </c>
      <c r="D401" s="124" t="s">
        <v>392</v>
      </c>
      <c r="E401" s="124" t="s">
        <v>341</v>
      </c>
      <c r="F401" s="124" t="s">
        <v>391</v>
      </c>
      <c r="G401" s="124" t="s">
        <v>360</v>
      </c>
      <c r="H401" s="124" t="s">
        <v>7434</v>
      </c>
      <c r="I401" s="124" t="s">
        <v>7433</v>
      </c>
      <c r="J401" s="124" t="s">
        <v>7433</v>
      </c>
      <c r="K401" s="124" t="s">
        <v>7432</v>
      </c>
      <c r="L401" s="124" t="s">
        <v>7431</v>
      </c>
      <c r="M401" s="124" t="s">
        <v>7430</v>
      </c>
      <c r="N401" s="124" t="s">
        <v>7429</v>
      </c>
      <c r="O401" s="124" t="s">
        <v>341</v>
      </c>
      <c r="P401" s="124" t="s">
        <v>7428</v>
      </c>
      <c r="Q401" s="124" t="s">
        <v>341</v>
      </c>
      <c r="R401" s="125">
        <v>4</v>
      </c>
      <c r="S401" s="125">
        <v>7</v>
      </c>
      <c r="T401" s="124" t="s">
        <v>341</v>
      </c>
      <c r="U401" s="124" t="s">
        <v>510</v>
      </c>
      <c r="V401" s="124" t="s">
        <v>6535</v>
      </c>
      <c r="W401" s="124" t="s">
        <v>1946</v>
      </c>
      <c r="X401" s="124" t="s">
        <v>224</v>
      </c>
    </row>
    <row r="402" spans="1:24" ht="33" customHeight="1" x14ac:dyDescent="0.25">
      <c r="A402" s="124" t="s">
        <v>7427</v>
      </c>
      <c r="B402" s="125">
        <v>40703</v>
      </c>
      <c r="C402" s="124" t="s">
        <v>381</v>
      </c>
      <c r="D402" s="124" t="s">
        <v>381</v>
      </c>
      <c r="E402" s="124" t="s">
        <v>341</v>
      </c>
      <c r="F402" s="124" t="s">
        <v>380</v>
      </c>
      <c r="G402" s="124" t="s">
        <v>343</v>
      </c>
      <c r="H402" s="124" t="s">
        <v>7426</v>
      </c>
      <c r="I402" s="124" t="s">
        <v>7425</v>
      </c>
      <c r="J402" s="124" t="s">
        <v>7424</v>
      </c>
      <c r="K402" s="124" t="s">
        <v>7423</v>
      </c>
      <c r="L402" s="124" t="s">
        <v>4266</v>
      </c>
      <c r="M402" s="124" t="s">
        <v>343</v>
      </c>
      <c r="N402" s="124" t="s">
        <v>341</v>
      </c>
      <c r="O402" s="124" t="s">
        <v>341</v>
      </c>
      <c r="P402" s="124" t="s">
        <v>7422</v>
      </c>
      <c r="Q402" s="124" t="s">
        <v>341</v>
      </c>
      <c r="R402" s="125">
        <v>4</v>
      </c>
      <c r="S402" s="125">
        <v>7</v>
      </c>
      <c r="T402" s="124" t="s">
        <v>341</v>
      </c>
      <c r="U402" s="124" t="s">
        <v>510</v>
      </c>
      <c r="V402" s="124" t="s">
        <v>1354</v>
      </c>
      <c r="W402" s="124" t="s">
        <v>3142</v>
      </c>
      <c r="X402" s="124" t="s">
        <v>232</v>
      </c>
    </row>
    <row r="403" spans="1:24" ht="33" customHeight="1" x14ac:dyDescent="0.25">
      <c r="A403" s="124" t="s">
        <v>7421</v>
      </c>
      <c r="B403" s="125">
        <v>40704</v>
      </c>
      <c r="C403" s="124" t="s">
        <v>393</v>
      </c>
      <c r="D403" s="124" t="s">
        <v>392</v>
      </c>
      <c r="E403" s="124" t="s">
        <v>341</v>
      </c>
      <c r="F403" s="124" t="s">
        <v>391</v>
      </c>
      <c r="G403" s="124" t="s">
        <v>360</v>
      </c>
      <c r="H403" s="124" t="s">
        <v>7420</v>
      </c>
      <c r="I403" s="124" t="s">
        <v>7419</v>
      </c>
      <c r="J403" s="124" t="s">
        <v>7418</v>
      </c>
      <c r="K403" s="124" t="s">
        <v>7417</v>
      </c>
      <c r="L403" s="124" t="s">
        <v>7416</v>
      </c>
      <c r="M403" s="124" t="s">
        <v>7415</v>
      </c>
      <c r="N403" s="124" t="s">
        <v>341</v>
      </c>
      <c r="O403" s="124" t="s">
        <v>341</v>
      </c>
      <c r="P403" s="124" t="s">
        <v>7414</v>
      </c>
      <c r="Q403" s="124" t="s">
        <v>341</v>
      </c>
      <c r="R403" s="125">
        <v>4</v>
      </c>
      <c r="S403" s="125">
        <v>7</v>
      </c>
      <c r="T403" s="124" t="s">
        <v>341</v>
      </c>
      <c r="U403" s="124" t="s">
        <v>510</v>
      </c>
      <c r="V403" s="124" t="s">
        <v>787</v>
      </c>
      <c r="W403" s="124" t="s">
        <v>2590</v>
      </c>
      <c r="X403" s="124" t="s">
        <v>29</v>
      </c>
    </row>
    <row r="404" spans="1:24" ht="33" customHeight="1" x14ac:dyDescent="0.25">
      <c r="A404" s="124" t="s">
        <v>7413</v>
      </c>
      <c r="B404" s="125">
        <v>40706</v>
      </c>
      <c r="C404" s="124" t="s">
        <v>393</v>
      </c>
      <c r="D404" s="124" t="s">
        <v>392</v>
      </c>
      <c r="E404" s="124" t="s">
        <v>341</v>
      </c>
      <c r="F404" s="124" t="s">
        <v>391</v>
      </c>
      <c r="G404" s="124" t="s">
        <v>343</v>
      </c>
      <c r="H404" s="124" t="s">
        <v>7412</v>
      </c>
      <c r="I404" s="124" t="s">
        <v>7411</v>
      </c>
      <c r="J404" s="124" t="s">
        <v>7411</v>
      </c>
      <c r="K404" s="124" t="s">
        <v>7410</v>
      </c>
      <c r="L404" s="124" t="s">
        <v>356</v>
      </c>
      <c r="M404" s="124" t="s">
        <v>343</v>
      </c>
      <c r="N404" s="124" t="s">
        <v>341</v>
      </c>
      <c r="O404" s="124" t="s">
        <v>341</v>
      </c>
      <c r="P404" s="124" t="s">
        <v>341</v>
      </c>
      <c r="Q404" s="124" t="s">
        <v>341</v>
      </c>
      <c r="R404" s="125">
        <v>4</v>
      </c>
      <c r="S404" s="125">
        <v>7</v>
      </c>
      <c r="T404" s="124" t="s">
        <v>341</v>
      </c>
      <c r="U404" s="124" t="s">
        <v>510</v>
      </c>
      <c r="V404" s="124" t="s">
        <v>7409</v>
      </c>
      <c r="W404" s="124" t="s">
        <v>7398</v>
      </c>
      <c r="X404" s="124" t="s">
        <v>224</v>
      </c>
    </row>
    <row r="405" spans="1:24" ht="33" customHeight="1" x14ac:dyDescent="0.25">
      <c r="A405" s="124" t="s">
        <v>7408</v>
      </c>
      <c r="B405" s="125">
        <v>40707</v>
      </c>
      <c r="C405" s="124" t="s">
        <v>393</v>
      </c>
      <c r="D405" s="124" t="s">
        <v>392</v>
      </c>
      <c r="E405" s="124" t="s">
        <v>341</v>
      </c>
      <c r="F405" s="124" t="s">
        <v>391</v>
      </c>
      <c r="G405" s="124" t="s">
        <v>343</v>
      </c>
      <c r="H405" s="124" t="s">
        <v>7407</v>
      </c>
      <c r="I405" s="124" t="s">
        <v>7406</v>
      </c>
      <c r="J405" s="124" t="s">
        <v>7406</v>
      </c>
      <c r="K405" s="124" t="s">
        <v>7405</v>
      </c>
      <c r="L405" s="124" t="s">
        <v>7404</v>
      </c>
      <c r="M405" s="124" t="s">
        <v>343</v>
      </c>
      <c r="N405" s="124" t="s">
        <v>341</v>
      </c>
      <c r="O405" s="124" t="s">
        <v>341</v>
      </c>
      <c r="P405" s="124" t="s">
        <v>341</v>
      </c>
      <c r="Q405" s="124" t="s">
        <v>341</v>
      </c>
      <c r="R405" s="125">
        <v>4</v>
      </c>
      <c r="S405" s="125">
        <v>7</v>
      </c>
      <c r="T405" s="124" t="s">
        <v>341</v>
      </c>
      <c r="U405" s="124" t="s">
        <v>510</v>
      </c>
      <c r="V405" s="124" t="s">
        <v>1354</v>
      </c>
      <c r="W405" s="124" t="s">
        <v>7398</v>
      </c>
      <c r="X405" s="124" t="s">
        <v>224</v>
      </c>
    </row>
    <row r="406" spans="1:24" ht="33" customHeight="1" x14ac:dyDescent="0.25">
      <c r="A406" s="124" t="s">
        <v>7403</v>
      </c>
      <c r="B406" s="125">
        <v>40708</v>
      </c>
      <c r="C406" s="124" t="s">
        <v>393</v>
      </c>
      <c r="D406" s="124" t="s">
        <v>392</v>
      </c>
      <c r="E406" s="124" t="s">
        <v>341</v>
      </c>
      <c r="F406" s="124" t="s">
        <v>391</v>
      </c>
      <c r="G406" s="124" t="s">
        <v>343</v>
      </c>
      <c r="H406" s="124" t="s">
        <v>7402</v>
      </c>
      <c r="I406" s="124" t="s">
        <v>7401</v>
      </c>
      <c r="J406" s="124" t="s">
        <v>7401</v>
      </c>
      <c r="K406" s="124" t="s">
        <v>7400</v>
      </c>
      <c r="L406" s="124" t="s">
        <v>7399</v>
      </c>
      <c r="M406" s="124" t="s">
        <v>343</v>
      </c>
      <c r="N406" s="124" t="s">
        <v>341</v>
      </c>
      <c r="O406" s="124" t="s">
        <v>341</v>
      </c>
      <c r="P406" s="124" t="s">
        <v>341</v>
      </c>
      <c r="Q406" s="124" t="s">
        <v>341</v>
      </c>
      <c r="R406" s="125">
        <v>4</v>
      </c>
      <c r="S406" s="125">
        <v>7</v>
      </c>
      <c r="T406" s="124" t="s">
        <v>341</v>
      </c>
      <c r="U406" s="124" t="s">
        <v>510</v>
      </c>
      <c r="V406" s="124" t="s">
        <v>1354</v>
      </c>
      <c r="W406" s="124" t="s">
        <v>7398</v>
      </c>
      <c r="X406" s="124" t="s">
        <v>224</v>
      </c>
    </row>
    <row r="407" spans="1:24" ht="33" customHeight="1" x14ac:dyDescent="0.25">
      <c r="A407" s="124" t="s">
        <v>7397</v>
      </c>
      <c r="B407" s="125">
        <v>40901</v>
      </c>
      <c r="C407" s="124" t="s">
        <v>393</v>
      </c>
      <c r="D407" s="124" t="s">
        <v>392</v>
      </c>
      <c r="E407" s="124" t="s">
        <v>341</v>
      </c>
      <c r="F407" s="124" t="s">
        <v>391</v>
      </c>
      <c r="G407" s="124" t="s">
        <v>360</v>
      </c>
      <c r="H407" s="124" t="s">
        <v>7396</v>
      </c>
      <c r="I407" s="124" t="s">
        <v>7395</v>
      </c>
      <c r="J407" s="124" t="s">
        <v>7395</v>
      </c>
      <c r="K407" s="124" t="s">
        <v>7394</v>
      </c>
      <c r="L407" s="124" t="s">
        <v>6761</v>
      </c>
      <c r="M407" s="124" t="s">
        <v>7393</v>
      </c>
      <c r="N407" s="124" t="s">
        <v>7392</v>
      </c>
      <c r="O407" s="124" t="s">
        <v>341</v>
      </c>
      <c r="P407" s="124" t="s">
        <v>7391</v>
      </c>
      <c r="Q407" s="124" t="s">
        <v>341</v>
      </c>
      <c r="R407" s="125">
        <v>4</v>
      </c>
      <c r="S407" s="125">
        <v>9</v>
      </c>
      <c r="T407" s="124" t="s">
        <v>341</v>
      </c>
      <c r="U407" s="124" t="s">
        <v>1114</v>
      </c>
      <c r="V407" s="124" t="s">
        <v>3094</v>
      </c>
      <c r="W407" s="124" t="s">
        <v>1113</v>
      </c>
      <c r="X407" s="124" t="s">
        <v>38</v>
      </c>
    </row>
    <row r="408" spans="1:24" ht="33" customHeight="1" x14ac:dyDescent="0.25">
      <c r="A408" s="124" t="s">
        <v>7390</v>
      </c>
      <c r="B408" s="125">
        <v>40902</v>
      </c>
      <c r="C408" s="124" t="s">
        <v>393</v>
      </c>
      <c r="D408" s="124" t="s">
        <v>392</v>
      </c>
      <c r="E408" s="124" t="s">
        <v>341</v>
      </c>
      <c r="F408" s="124" t="s">
        <v>391</v>
      </c>
      <c r="G408" s="124" t="s">
        <v>360</v>
      </c>
      <c r="H408" s="124" t="s">
        <v>7389</v>
      </c>
      <c r="I408" s="124" t="s">
        <v>7388</v>
      </c>
      <c r="J408" s="124" t="s">
        <v>7388</v>
      </c>
      <c r="K408" s="124" t="s">
        <v>7387</v>
      </c>
      <c r="L408" s="124" t="s">
        <v>3263</v>
      </c>
      <c r="M408" s="124" t="s">
        <v>7201</v>
      </c>
      <c r="N408" s="124" t="s">
        <v>341</v>
      </c>
      <c r="O408" s="124" t="s">
        <v>341</v>
      </c>
      <c r="P408" s="124" t="s">
        <v>7386</v>
      </c>
      <c r="Q408" s="124" t="s">
        <v>341</v>
      </c>
      <c r="R408" s="125">
        <v>4</v>
      </c>
      <c r="S408" s="125">
        <v>9</v>
      </c>
      <c r="T408" s="124" t="s">
        <v>341</v>
      </c>
      <c r="U408" s="124" t="s">
        <v>1114</v>
      </c>
      <c r="V408" s="124" t="s">
        <v>620</v>
      </c>
      <c r="W408" s="124" t="s">
        <v>1113</v>
      </c>
      <c r="X408" s="124" t="s">
        <v>38</v>
      </c>
    </row>
    <row r="409" spans="1:24" ht="33" customHeight="1" x14ac:dyDescent="0.25">
      <c r="A409" s="124" t="s">
        <v>7385</v>
      </c>
      <c r="B409" s="125">
        <v>40904</v>
      </c>
      <c r="C409" s="124" t="s">
        <v>393</v>
      </c>
      <c r="D409" s="124" t="s">
        <v>392</v>
      </c>
      <c r="E409" s="124" t="s">
        <v>341</v>
      </c>
      <c r="F409" s="124" t="s">
        <v>391</v>
      </c>
      <c r="G409" s="124" t="s">
        <v>379</v>
      </c>
      <c r="H409" s="124" t="s">
        <v>7384</v>
      </c>
      <c r="I409" s="124" t="s">
        <v>7383</v>
      </c>
      <c r="J409" s="124" t="s">
        <v>7383</v>
      </c>
      <c r="K409" s="124" t="s">
        <v>7382</v>
      </c>
      <c r="L409" s="124" t="s">
        <v>3160</v>
      </c>
      <c r="M409" s="124" t="s">
        <v>7381</v>
      </c>
      <c r="N409" s="124" t="s">
        <v>7380</v>
      </c>
      <c r="O409" s="124" t="s">
        <v>341</v>
      </c>
      <c r="P409" s="124" t="s">
        <v>7379</v>
      </c>
      <c r="Q409" s="124" t="s">
        <v>341</v>
      </c>
      <c r="R409" s="125">
        <v>4</v>
      </c>
      <c r="S409" s="125">
        <v>9</v>
      </c>
      <c r="T409" s="124" t="s">
        <v>341</v>
      </c>
      <c r="U409" s="124" t="s">
        <v>1114</v>
      </c>
      <c r="V409" s="124" t="s">
        <v>620</v>
      </c>
      <c r="W409" s="124" t="s">
        <v>1113</v>
      </c>
      <c r="X409" s="124" t="s">
        <v>38</v>
      </c>
    </row>
    <row r="410" spans="1:24" ht="33" customHeight="1" x14ac:dyDescent="0.25">
      <c r="A410" s="124" t="s">
        <v>7378</v>
      </c>
      <c r="B410" s="125">
        <v>40905</v>
      </c>
      <c r="C410" s="124" t="s">
        <v>393</v>
      </c>
      <c r="D410" s="124" t="s">
        <v>392</v>
      </c>
      <c r="E410" s="124" t="s">
        <v>341</v>
      </c>
      <c r="F410" s="124" t="s">
        <v>391</v>
      </c>
      <c r="G410" s="124" t="s">
        <v>390</v>
      </c>
      <c r="H410" s="124" t="s">
        <v>7377</v>
      </c>
      <c r="I410" s="124" t="s">
        <v>7376</v>
      </c>
      <c r="J410" s="124" t="s">
        <v>7375</v>
      </c>
      <c r="K410" s="124" t="s">
        <v>7374</v>
      </c>
      <c r="L410" s="124" t="s">
        <v>7373</v>
      </c>
      <c r="M410" s="124" t="s">
        <v>7372</v>
      </c>
      <c r="N410" s="124" t="s">
        <v>341</v>
      </c>
      <c r="O410" s="124" t="s">
        <v>341</v>
      </c>
      <c r="P410" s="124" t="s">
        <v>7371</v>
      </c>
      <c r="Q410" s="124" t="s">
        <v>341</v>
      </c>
      <c r="R410" s="125">
        <v>4</v>
      </c>
      <c r="S410" s="125">
        <v>9</v>
      </c>
      <c r="T410" s="124" t="s">
        <v>341</v>
      </c>
      <c r="U410" s="124" t="s">
        <v>1114</v>
      </c>
      <c r="V410" s="124" t="s">
        <v>3094</v>
      </c>
      <c r="W410" s="124" t="s">
        <v>1113</v>
      </c>
      <c r="X410" s="124" t="s">
        <v>38</v>
      </c>
    </row>
    <row r="411" spans="1:24" ht="33" customHeight="1" x14ac:dyDescent="0.25">
      <c r="A411" s="124" t="s">
        <v>7370</v>
      </c>
      <c r="B411" s="125">
        <v>40906</v>
      </c>
      <c r="C411" s="124" t="s">
        <v>393</v>
      </c>
      <c r="D411" s="124" t="s">
        <v>392</v>
      </c>
      <c r="E411" s="124" t="s">
        <v>341</v>
      </c>
      <c r="F411" s="124" t="s">
        <v>391</v>
      </c>
      <c r="G411" s="124" t="s">
        <v>360</v>
      </c>
      <c r="H411" s="124" t="s">
        <v>7369</v>
      </c>
      <c r="I411" s="124" t="s">
        <v>7368</v>
      </c>
      <c r="J411" s="124" t="s">
        <v>7368</v>
      </c>
      <c r="K411" s="124" t="s">
        <v>7367</v>
      </c>
      <c r="L411" s="124" t="s">
        <v>7366</v>
      </c>
      <c r="M411" s="124" t="s">
        <v>6461</v>
      </c>
      <c r="N411" s="124" t="s">
        <v>341</v>
      </c>
      <c r="O411" s="124" t="s">
        <v>341</v>
      </c>
      <c r="P411" s="124" t="s">
        <v>7365</v>
      </c>
      <c r="Q411" s="124" t="s">
        <v>341</v>
      </c>
      <c r="R411" s="125">
        <v>4</v>
      </c>
      <c r="S411" s="125">
        <v>9</v>
      </c>
      <c r="T411" s="124" t="s">
        <v>341</v>
      </c>
      <c r="U411" s="124" t="s">
        <v>340</v>
      </c>
      <c r="V411" s="124" t="s">
        <v>1046</v>
      </c>
      <c r="W411" s="124" t="s">
        <v>1113</v>
      </c>
      <c r="X411" s="124" t="s">
        <v>38</v>
      </c>
    </row>
    <row r="412" spans="1:24" ht="33" customHeight="1" x14ac:dyDescent="0.25">
      <c r="A412" s="124" t="s">
        <v>7364</v>
      </c>
      <c r="B412" s="125">
        <v>40907</v>
      </c>
      <c r="C412" s="124" t="s">
        <v>393</v>
      </c>
      <c r="D412" s="124" t="s">
        <v>392</v>
      </c>
      <c r="E412" s="124" t="s">
        <v>341</v>
      </c>
      <c r="F412" s="124" t="s">
        <v>391</v>
      </c>
      <c r="G412" s="124" t="s">
        <v>360</v>
      </c>
      <c r="H412" s="124" t="s">
        <v>7351</v>
      </c>
      <c r="I412" s="124" t="s">
        <v>7363</v>
      </c>
      <c r="J412" s="124" t="s">
        <v>7363</v>
      </c>
      <c r="K412" s="124" t="s">
        <v>7362</v>
      </c>
      <c r="L412" s="124" t="s">
        <v>7361</v>
      </c>
      <c r="M412" s="124" t="s">
        <v>7360</v>
      </c>
      <c r="N412" s="124" t="s">
        <v>341</v>
      </c>
      <c r="O412" s="124" t="s">
        <v>341</v>
      </c>
      <c r="P412" s="124" t="s">
        <v>7359</v>
      </c>
      <c r="Q412" s="124" t="s">
        <v>341</v>
      </c>
      <c r="R412" s="125">
        <v>4</v>
      </c>
      <c r="S412" s="125">
        <v>9</v>
      </c>
      <c r="T412" s="124" t="s">
        <v>341</v>
      </c>
      <c r="U412" s="124" t="s">
        <v>510</v>
      </c>
      <c r="V412" s="124" t="s">
        <v>1354</v>
      </c>
      <c r="W412" s="124" t="s">
        <v>2124</v>
      </c>
      <c r="X412" s="124" t="s">
        <v>32</v>
      </c>
    </row>
    <row r="413" spans="1:24" ht="33" customHeight="1" x14ac:dyDescent="0.25">
      <c r="A413" s="124" t="s">
        <v>7358</v>
      </c>
      <c r="B413" s="125">
        <v>40908</v>
      </c>
      <c r="C413" s="124" t="s">
        <v>393</v>
      </c>
      <c r="D413" s="124" t="s">
        <v>392</v>
      </c>
      <c r="E413" s="124" t="s">
        <v>341</v>
      </c>
      <c r="F413" s="124" t="s">
        <v>391</v>
      </c>
      <c r="G413" s="124" t="s">
        <v>360</v>
      </c>
      <c r="H413" s="124" t="s">
        <v>7351</v>
      </c>
      <c r="I413" s="124" t="s">
        <v>7357</v>
      </c>
      <c r="J413" s="124" t="s">
        <v>7357</v>
      </c>
      <c r="K413" s="124" t="s">
        <v>7356</v>
      </c>
      <c r="L413" s="124" t="s">
        <v>7355</v>
      </c>
      <c r="M413" s="124" t="s">
        <v>7354</v>
      </c>
      <c r="N413" s="124" t="s">
        <v>341</v>
      </c>
      <c r="O413" s="124" t="s">
        <v>341</v>
      </c>
      <c r="P413" s="124" t="s">
        <v>7353</v>
      </c>
      <c r="Q413" s="124" t="s">
        <v>341</v>
      </c>
      <c r="R413" s="125">
        <v>4</v>
      </c>
      <c r="S413" s="125">
        <v>9</v>
      </c>
      <c r="T413" s="124" t="s">
        <v>341</v>
      </c>
      <c r="U413" s="124" t="s">
        <v>510</v>
      </c>
      <c r="V413" s="124" t="s">
        <v>1354</v>
      </c>
      <c r="W413" s="124" t="s">
        <v>2590</v>
      </c>
      <c r="X413" s="124" t="s">
        <v>29</v>
      </c>
    </row>
    <row r="414" spans="1:24" ht="33" customHeight="1" x14ac:dyDescent="0.25">
      <c r="A414" s="124" t="s">
        <v>7352</v>
      </c>
      <c r="B414" s="125">
        <v>40909</v>
      </c>
      <c r="C414" s="124" t="s">
        <v>393</v>
      </c>
      <c r="D414" s="124" t="s">
        <v>392</v>
      </c>
      <c r="E414" s="124" t="s">
        <v>341</v>
      </c>
      <c r="F414" s="124" t="s">
        <v>391</v>
      </c>
      <c r="G414" s="124" t="s">
        <v>379</v>
      </c>
      <c r="H414" s="124" t="s">
        <v>7351</v>
      </c>
      <c r="I414" s="124" t="s">
        <v>7350</v>
      </c>
      <c r="J414" s="124" t="s">
        <v>7350</v>
      </c>
      <c r="K414" s="124" t="s">
        <v>7349</v>
      </c>
      <c r="L414" s="124" t="s">
        <v>7348</v>
      </c>
      <c r="M414" s="124" t="s">
        <v>6907</v>
      </c>
      <c r="N414" s="124" t="s">
        <v>341</v>
      </c>
      <c r="O414" s="124" t="s">
        <v>341</v>
      </c>
      <c r="P414" s="124" t="s">
        <v>7347</v>
      </c>
      <c r="Q414" s="124" t="s">
        <v>341</v>
      </c>
      <c r="R414" s="125">
        <v>4</v>
      </c>
      <c r="S414" s="125">
        <v>9</v>
      </c>
      <c r="T414" s="124" t="s">
        <v>341</v>
      </c>
      <c r="U414" s="124" t="s">
        <v>510</v>
      </c>
      <c r="V414" s="124" t="s">
        <v>1354</v>
      </c>
      <c r="W414" s="124" t="s">
        <v>1113</v>
      </c>
      <c r="X414" s="124" t="s">
        <v>38</v>
      </c>
    </row>
    <row r="415" spans="1:24" ht="33" customHeight="1" x14ac:dyDescent="0.25">
      <c r="A415" s="124" t="s">
        <v>7346</v>
      </c>
      <c r="B415" s="125">
        <v>40910</v>
      </c>
      <c r="C415" s="124" t="s">
        <v>393</v>
      </c>
      <c r="D415" s="124" t="s">
        <v>392</v>
      </c>
      <c r="E415" s="124" t="s">
        <v>341</v>
      </c>
      <c r="F415" s="124" t="s">
        <v>391</v>
      </c>
      <c r="G415" s="124" t="s">
        <v>343</v>
      </c>
      <c r="H415" s="124" t="s">
        <v>7345</v>
      </c>
      <c r="I415" s="124" t="s">
        <v>7344</v>
      </c>
      <c r="J415" s="124" t="s">
        <v>7344</v>
      </c>
      <c r="K415" s="124" t="s">
        <v>7343</v>
      </c>
      <c r="L415" s="124" t="s">
        <v>7342</v>
      </c>
      <c r="M415" s="124" t="s">
        <v>343</v>
      </c>
      <c r="N415" s="124" t="s">
        <v>341</v>
      </c>
      <c r="O415" s="124" t="s">
        <v>341</v>
      </c>
      <c r="P415" s="124" t="s">
        <v>7341</v>
      </c>
      <c r="Q415" s="124" t="s">
        <v>341</v>
      </c>
      <c r="R415" s="125">
        <v>4</v>
      </c>
      <c r="S415" s="125">
        <v>9</v>
      </c>
      <c r="T415" s="124" t="s">
        <v>341</v>
      </c>
      <c r="U415" s="124" t="s">
        <v>510</v>
      </c>
      <c r="V415" s="124" t="s">
        <v>6535</v>
      </c>
      <c r="W415" s="124" t="s">
        <v>2590</v>
      </c>
      <c r="X415" s="124" t="s">
        <v>29</v>
      </c>
    </row>
    <row r="416" spans="1:24" ht="33" customHeight="1" x14ac:dyDescent="0.25">
      <c r="A416" s="124" t="s">
        <v>7340</v>
      </c>
      <c r="B416" s="125">
        <v>40911</v>
      </c>
      <c r="C416" s="124" t="s">
        <v>381</v>
      </c>
      <c r="D416" s="124" t="s">
        <v>381</v>
      </c>
      <c r="E416" s="124" t="s">
        <v>341</v>
      </c>
      <c r="F416" s="124" t="s">
        <v>436</v>
      </c>
      <c r="G416" s="124" t="s">
        <v>343</v>
      </c>
      <c r="H416" s="124" t="s">
        <v>7339</v>
      </c>
      <c r="I416" s="124" t="s">
        <v>7338</v>
      </c>
      <c r="J416" s="124" t="s">
        <v>7338</v>
      </c>
      <c r="K416" s="124" t="s">
        <v>7337</v>
      </c>
      <c r="L416" s="124" t="s">
        <v>3848</v>
      </c>
      <c r="M416" s="124" t="s">
        <v>343</v>
      </c>
      <c r="N416" s="124" t="s">
        <v>7303</v>
      </c>
      <c r="O416" s="124" t="s">
        <v>341</v>
      </c>
      <c r="P416" s="124" t="s">
        <v>7336</v>
      </c>
      <c r="Q416" s="124" t="s">
        <v>341</v>
      </c>
      <c r="R416" s="125">
        <v>4</v>
      </c>
      <c r="S416" s="125">
        <v>9</v>
      </c>
      <c r="T416" s="124" t="s">
        <v>341</v>
      </c>
      <c r="U416" s="124" t="s">
        <v>340</v>
      </c>
      <c r="V416" s="124" t="s">
        <v>1046</v>
      </c>
      <c r="W416" s="124" t="s">
        <v>2590</v>
      </c>
      <c r="X416" s="124" t="s">
        <v>29</v>
      </c>
    </row>
    <row r="417" spans="1:24" ht="33" customHeight="1" x14ac:dyDescent="0.25">
      <c r="A417" s="124" t="s">
        <v>7335</v>
      </c>
      <c r="B417" s="125">
        <v>40912</v>
      </c>
      <c r="C417" s="124" t="s">
        <v>393</v>
      </c>
      <c r="D417" s="124" t="s">
        <v>381</v>
      </c>
      <c r="E417" s="124" t="s">
        <v>2164</v>
      </c>
      <c r="F417" s="124" t="s">
        <v>391</v>
      </c>
      <c r="G417" s="124" t="s">
        <v>343</v>
      </c>
      <c r="H417" s="124" t="s">
        <v>7334</v>
      </c>
      <c r="I417" s="124" t="s">
        <v>7333</v>
      </c>
      <c r="J417" s="124" t="s">
        <v>7333</v>
      </c>
      <c r="K417" s="124" t="s">
        <v>7332</v>
      </c>
      <c r="L417" s="124" t="s">
        <v>7331</v>
      </c>
      <c r="M417" s="124" t="s">
        <v>343</v>
      </c>
      <c r="N417" s="124" t="s">
        <v>341</v>
      </c>
      <c r="O417" s="124" t="s">
        <v>341</v>
      </c>
      <c r="P417" s="124" t="s">
        <v>7330</v>
      </c>
      <c r="Q417" s="124" t="s">
        <v>341</v>
      </c>
      <c r="R417" s="125">
        <v>4</v>
      </c>
      <c r="S417" s="125">
        <v>9</v>
      </c>
      <c r="T417" s="124" t="s">
        <v>341</v>
      </c>
      <c r="U417" s="124" t="s">
        <v>510</v>
      </c>
      <c r="V417" s="124" t="s">
        <v>1354</v>
      </c>
      <c r="W417" s="124" t="s">
        <v>2124</v>
      </c>
      <c r="X417" s="124" t="s">
        <v>32</v>
      </c>
    </row>
    <row r="418" spans="1:24" ht="33" customHeight="1" x14ac:dyDescent="0.25">
      <c r="A418" s="124" t="s">
        <v>7329</v>
      </c>
      <c r="B418" s="125">
        <v>40913</v>
      </c>
      <c r="C418" s="124" t="s">
        <v>393</v>
      </c>
      <c r="D418" s="124" t="s">
        <v>392</v>
      </c>
      <c r="E418" s="124" t="s">
        <v>341</v>
      </c>
      <c r="F418" s="124" t="s">
        <v>391</v>
      </c>
      <c r="G418" s="124" t="s">
        <v>360</v>
      </c>
      <c r="H418" s="124" t="s">
        <v>7328</v>
      </c>
      <c r="I418" s="124" t="s">
        <v>7327</v>
      </c>
      <c r="J418" s="124" t="s">
        <v>7327</v>
      </c>
      <c r="K418" s="124" t="s">
        <v>7326</v>
      </c>
      <c r="L418" s="124" t="s">
        <v>7325</v>
      </c>
      <c r="M418" s="124" t="s">
        <v>6907</v>
      </c>
      <c r="N418" s="124" t="s">
        <v>7324</v>
      </c>
      <c r="O418" s="124" t="s">
        <v>341</v>
      </c>
      <c r="P418" s="124" t="s">
        <v>6927</v>
      </c>
      <c r="Q418" s="124" t="s">
        <v>341</v>
      </c>
      <c r="R418" s="125">
        <v>4</v>
      </c>
      <c r="S418" s="125">
        <v>9</v>
      </c>
      <c r="T418" s="124" t="s">
        <v>341</v>
      </c>
      <c r="U418" s="124" t="s">
        <v>396</v>
      </c>
      <c r="V418" s="124" t="s">
        <v>2467</v>
      </c>
      <c r="W418" s="124" t="s">
        <v>6926</v>
      </c>
      <c r="X418" s="124" t="s">
        <v>233</v>
      </c>
    </row>
    <row r="419" spans="1:24" ht="33" customHeight="1" x14ac:dyDescent="0.25">
      <c r="A419" s="124" t="s">
        <v>7323</v>
      </c>
      <c r="B419" s="125">
        <v>40914</v>
      </c>
      <c r="C419" s="124" t="s">
        <v>393</v>
      </c>
      <c r="D419" s="124" t="s">
        <v>392</v>
      </c>
      <c r="E419" s="124" t="s">
        <v>341</v>
      </c>
      <c r="F419" s="124" t="s">
        <v>391</v>
      </c>
      <c r="G419" s="124" t="s">
        <v>343</v>
      </c>
      <c r="H419" s="124" t="s">
        <v>7322</v>
      </c>
      <c r="I419" s="124" t="s">
        <v>7321</v>
      </c>
      <c r="J419" s="124" t="s">
        <v>7320</v>
      </c>
      <c r="K419" s="124" t="s">
        <v>7319</v>
      </c>
      <c r="L419" s="124" t="s">
        <v>7318</v>
      </c>
      <c r="M419" s="124" t="s">
        <v>343</v>
      </c>
      <c r="N419" s="124" t="s">
        <v>341</v>
      </c>
      <c r="O419" s="124" t="s">
        <v>341</v>
      </c>
      <c r="P419" s="124" t="s">
        <v>7317</v>
      </c>
      <c r="Q419" s="124" t="s">
        <v>341</v>
      </c>
      <c r="R419" s="125">
        <v>4</v>
      </c>
      <c r="S419" s="125">
        <v>9</v>
      </c>
      <c r="T419" s="124" t="s">
        <v>341</v>
      </c>
      <c r="U419" s="124" t="s">
        <v>510</v>
      </c>
      <c r="V419" s="124" t="s">
        <v>1354</v>
      </c>
      <c r="W419" s="124" t="s">
        <v>2590</v>
      </c>
      <c r="X419" s="124" t="s">
        <v>29</v>
      </c>
    </row>
    <row r="420" spans="1:24" ht="33" customHeight="1" x14ac:dyDescent="0.25">
      <c r="A420" s="124" t="s">
        <v>7316</v>
      </c>
      <c r="B420" s="125">
        <v>40915</v>
      </c>
      <c r="C420" s="124" t="s">
        <v>381</v>
      </c>
      <c r="D420" s="124" t="s">
        <v>381</v>
      </c>
      <c r="E420" s="124" t="s">
        <v>341</v>
      </c>
      <c r="F420" s="124" t="s">
        <v>436</v>
      </c>
      <c r="G420" s="124" t="s">
        <v>343</v>
      </c>
      <c r="H420" s="124" t="s">
        <v>7315</v>
      </c>
      <c r="I420" s="124" t="s">
        <v>7314</v>
      </c>
      <c r="J420" s="124" t="s">
        <v>7314</v>
      </c>
      <c r="K420" s="124" t="s">
        <v>7313</v>
      </c>
      <c r="L420" s="124" t="s">
        <v>7312</v>
      </c>
      <c r="M420" s="124" t="s">
        <v>343</v>
      </c>
      <c r="N420" s="124" t="s">
        <v>341</v>
      </c>
      <c r="O420" s="124" t="s">
        <v>341</v>
      </c>
      <c r="P420" s="124" t="s">
        <v>7311</v>
      </c>
      <c r="Q420" s="124" t="s">
        <v>341</v>
      </c>
      <c r="R420" s="125">
        <v>4</v>
      </c>
      <c r="S420" s="125">
        <v>9</v>
      </c>
      <c r="T420" s="124" t="s">
        <v>341</v>
      </c>
      <c r="U420" s="124" t="s">
        <v>396</v>
      </c>
      <c r="V420" s="124" t="s">
        <v>2149</v>
      </c>
      <c r="W420" s="124" t="s">
        <v>570</v>
      </c>
      <c r="X420" s="124" t="s">
        <v>29</v>
      </c>
    </row>
    <row r="421" spans="1:24" ht="33" customHeight="1" x14ac:dyDescent="0.25">
      <c r="A421" s="124" t="s">
        <v>7310</v>
      </c>
      <c r="B421" s="125">
        <v>40916</v>
      </c>
      <c r="C421" s="124" t="s">
        <v>393</v>
      </c>
      <c r="D421" s="124" t="s">
        <v>392</v>
      </c>
      <c r="E421" s="124" t="s">
        <v>341</v>
      </c>
      <c r="F421" s="124" t="s">
        <v>391</v>
      </c>
      <c r="G421" s="124" t="s">
        <v>360</v>
      </c>
      <c r="H421" s="124" t="s">
        <v>7309</v>
      </c>
      <c r="I421" s="124" t="s">
        <v>7308</v>
      </c>
      <c r="J421" s="124" t="s">
        <v>7307</v>
      </c>
      <c r="K421" s="124" t="s">
        <v>7306</v>
      </c>
      <c r="L421" s="124" t="s">
        <v>7305</v>
      </c>
      <c r="M421" s="124" t="s">
        <v>7304</v>
      </c>
      <c r="N421" s="124" t="s">
        <v>7303</v>
      </c>
      <c r="O421" s="124" t="s">
        <v>341</v>
      </c>
      <c r="P421" s="124" t="s">
        <v>7302</v>
      </c>
      <c r="Q421" s="124" t="s">
        <v>341</v>
      </c>
      <c r="R421" s="125">
        <v>4</v>
      </c>
      <c r="S421" s="125">
        <v>9</v>
      </c>
      <c r="T421" s="124" t="s">
        <v>341</v>
      </c>
      <c r="U421" s="124" t="s">
        <v>396</v>
      </c>
      <c r="V421" s="124" t="s">
        <v>2467</v>
      </c>
      <c r="W421" s="124" t="s">
        <v>2590</v>
      </c>
      <c r="X421" s="124" t="s">
        <v>29</v>
      </c>
    </row>
    <row r="422" spans="1:24" ht="33" customHeight="1" x14ac:dyDescent="0.25">
      <c r="A422" s="124" t="s">
        <v>7301</v>
      </c>
      <c r="B422" s="125">
        <v>40917</v>
      </c>
      <c r="C422" s="124" t="s">
        <v>381</v>
      </c>
      <c r="D422" s="124" t="s">
        <v>381</v>
      </c>
      <c r="E422" s="124" t="s">
        <v>341</v>
      </c>
      <c r="F422" s="124" t="s">
        <v>436</v>
      </c>
      <c r="G422" s="124" t="s">
        <v>343</v>
      </c>
      <c r="H422" s="124" t="s">
        <v>7300</v>
      </c>
      <c r="I422" s="124" t="s">
        <v>7299</v>
      </c>
      <c r="J422" s="124" t="s">
        <v>7299</v>
      </c>
      <c r="K422" s="124" t="s">
        <v>7298</v>
      </c>
      <c r="L422" s="124" t="s">
        <v>7297</v>
      </c>
      <c r="M422" s="124" t="s">
        <v>343</v>
      </c>
      <c r="N422" s="124" t="s">
        <v>341</v>
      </c>
      <c r="O422" s="124" t="s">
        <v>341</v>
      </c>
      <c r="P422" s="124" t="s">
        <v>7296</v>
      </c>
      <c r="Q422" s="124" t="s">
        <v>341</v>
      </c>
      <c r="R422" s="125">
        <v>4</v>
      </c>
      <c r="S422" s="125">
        <v>9</v>
      </c>
      <c r="T422" s="124" t="s">
        <v>341</v>
      </c>
      <c r="U422" s="124" t="s">
        <v>340</v>
      </c>
      <c r="V422" s="124" t="s">
        <v>1046</v>
      </c>
      <c r="W422" s="124" t="s">
        <v>570</v>
      </c>
      <c r="X422" s="124" t="s">
        <v>29</v>
      </c>
    </row>
    <row r="423" spans="1:24" ht="33" customHeight="1" x14ac:dyDescent="0.25">
      <c r="A423" s="124" t="s">
        <v>7295</v>
      </c>
      <c r="B423" s="125">
        <v>40918</v>
      </c>
      <c r="C423" s="124" t="s">
        <v>393</v>
      </c>
      <c r="D423" s="124" t="s">
        <v>392</v>
      </c>
      <c r="E423" s="124" t="s">
        <v>341</v>
      </c>
      <c r="F423" s="124" t="s">
        <v>391</v>
      </c>
      <c r="G423" s="124" t="s">
        <v>343</v>
      </c>
      <c r="H423" s="124" t="s">
        <v>7294</v>
      </c>
      <c r="I423" s="124" t="s">
        <v>7293</v>
      </c>
      <c r="J423" s="124" t="s">
        <v>7293</v>
      </c>
      <c r="K423" s="124" t="s">
        <v>7292</v>
      </c>
      <c r="L423" s="124" t="s">
        <v>3848</v>
      </c>
      <c r="M423" s="124" t="s">
        <v>343</v>
      </c>
      <c r="N423" s="124" t="s">
        <v>7291</v>
      </c>
      <c r="O423" s="124" t="s">
        <v>341</v>
      </c>
      <c r="P423" s="124" t="s">
        <v>341</v>
      </c>
      <c r="Q423" s="124" t="s">
        <v>341</v>
      </c>
      <c r="R423" s="125">
        <v>4</v>
      </c>
      <c r="S423" s="125">
        <v>9</v>
      </c>
      <c r="T423" s="124" t="s">
        <v>341</v>
      </c>
      <c r="U423" s="124" t="s">
        <v>510</v>
      </c>
      <c r="V423" s="124" t="s">
        <v>1354</v>
      </c>
      <c r="W423" s="124" t="s">
        <v>2124</v>
      </c>
      <c r="X423" s="124" t="s">
        <v>32</v>
      </c>
    </row>
    <row r="424" spans="1:24" ht="33" customHeight="1" x14ac:dyDescent="0.25">
      <c r="A424" s="124" t="s">
        <v>7290</v>
      </c>
      <c r="B424" s="125">
        <v>40919</v>
      </c>
      <c r="C424" s="124" t="s">
        <v>393</v>
      </c>
      <c r="D424" s="124" t="s">
        <v>392</v>
      </c>
      <c r="E424" s="124" t="s">
        <v>341</v>
      </c>
      <c r="F424" s="124" t="s">
        <v>391</v>
      </c>
      <c r="G424" s="124" t="s">
        <v>390</v>
      </c>
      <c r="H424" s="124" t="s">
        <v>7289</v>
      </c>
      <c r="I424" s="124" t="s">
        <v>7288</v>
      </c>
      <c r="J424" s="124" t="s">
        <v>7288</v>
      </c>
      <c r="K424" s="124" t="s">
        <v>7287</v>
      </c>
      <c r="L424" s="124" t="s">
        <v>1636</v>
      </c>
      <c r="M424" s="124" t="s">
        <v>6461</v>
      </c>
      <c r="N424" s="124" t="s">
        <v>341</v>
      </c>
      <c r="O424" s="124" t="s">
        <v>341</v>
      </c>
      <c r="P424" s="124" t="s">
        <v>7286</v>
      </c>
      <c r="Q424" s="124" t="s">
        <v>341</v>
      </c>
      <c r="R424" s="125">
        <v>4</v>
      </c>
      <c r="S424" s="125">
        <v>9</v>
      </c>
      <c r="T424" s="124" t="s">
        <v>341</v>
      </c>
      <c r="U424" s="124" t="s">
        <v>340</v>
      </c>
      <c r="V424" s="124" t="s">
        <v>1046</v>
      </c>
      <c r="W424" s="124" t="s">
        <v>570</v>
      </c>
      <c r="X424" s="124" t="s">
        <v>29</v>
      </c>
    </row>
    <row r="425" spans="1:24" ht="33" customHeight="1" x14ac:dyDescent="0.25">
      <c r="A425" s="124" t="s">
        <v>7285</v>
      </c>
      <c r="B425" s="125">
        <v>40920</v>
      </c>
      <c r="C425" s="124" t="s">
        <v>393</v>
      </c>
      <c r="D425" s="124" t="s">
        <v>392</v>
      </c>
      <c r="E425" s="124" t="s">
        <v>341</v>
      </c>
      <c r="F425" s="124" t="s">
        <v>391</v>
      </c>
      <c r="G425" s="124" t="s">
        <v>360</v>
      </c>
      <c r="H425" s="124" t="s">
        <v>7284</v>
      </c>
      <c r="I425" s="124" t="s">
        <v>7283</v>
      </c>
      <c r="J425" s="124" t="s">
        <v>7283</v>
      </c>
      <c r="K425" s="124" t="s">
        <v>7282</v>
      </c>
      <c r="L425" s="124" t="s">
        <v>7281</v>
      </c>
      <c r="M425" s="124" t="s">
        <v>7201</v>
      </c>
      <c r="N425" s="124" t="s">
        <v>341</v>
      </c>
      <c r="O425" s="124" t="s">
        <v>341</v>
      </c>
      <c r="P425" s="124" t="s">
        <v>7280</v>
      </c>
      <c r="Q425" s="124" t="s">
        <v>341</v>
      </c>
      <c r="R425" s="125">
        <v>4</v>
      </c>
      <c r="S425" s="125">
        <v>9</v>
      </c>
      <c r="T425" s="124" t="s">
        <v>341</v>
      </c>
      <c r="U425" s="124" t="s">
        <v>1114</v>
      </c>
      <c r="V425" s="124" t="s">
        <v>620</v>
      </c>
      <c r="W425" s="124" t="s">
        <v>1113</v>
      </c>
      <c r="X425" s="124" t="s">
        <v>38</v>
      </c>
    </row>
    <row r="426" spans="1:24" ht="33" customHeight="1" x14ac:dyDescent="0.25">
      <c r="A426" s="124" t="s">
        <v>7279</v>
      </c>
      <c r="B426" s="125">
        <v>50301</v>
      </c>
      <c r="C426" s="124" t="s">
        <v>393</v>
      </c>
      <c r="D426" s="124" t="s">
        <v>392</v>
      </c>
      <c r="E426" s="124" t="s">
        <v>341</v>
      </c>
      <c r="F426" s="124" t="s">
        <v>391</v>
      </c>
      <c r="G426" s="124" t="s">
        <v>360</v>
      </c>
      <c r="H426" s="124" t="s">
        <v>7278</v>
      </c>
      <c r="I426" s="124" t="s">
        <v>7277</v>
      </c>
      <c r="J426" s="124" t="s">
        <v>7277</v>
      </c>
      <c r="K426" s="124" t="s">
        <v>7276</v>
      </c>
      <c r="L426" s="124" t="s">
        <v>1327</v>
      </c>
      <c r="M426" s="124" t="s">
        <v>6907</v>
      </c>
      <c r="N426" s="124" t="s">
        <v>7275</v>
      </c>
      <c r="O426" s="124" t="s">
        <v>7146</v>
      </c>
      <c r="P426" s="124" t="s">
        <v>7274</v>
      </c>
      <c r="Q426" s="124" t="s">
        <v>341</v>
      </c>
      <c r="R426" s="125">
        <v>5</v>
      </c>
      <c r="S426" s="125">
        <v>3</v>
      </c>
      <c r="T426" s="124" t="s">
        <v>522</v>
      </c>
      <c r="U426" s="124" t="s">
        <v>340</v>
      </c>
      <c r="V426" s="124" t="s">
        <v>339</v>
      </c>
      <c r="W426" s="124" t="s">
        <v>521</v>
      </c>
      <c r="X426" s="124" t="s">
        <v>273</v>
      </c>
    </row>
    <row r="427" spans="1:24" ht="33" customHeight="1" x14ac:dyDescent="0.25">
      <c r="A427" s="124" t="s">
        <v>7273</v>
      </c>
      <c r="B427" s="125">
        <v>50302</v>
      </c>
      <c r="C427" s="124" t="s">
        <v>393</v>
      </c>
      <c r="D427" s="124" t="s">
        <v>392</v>
      </c>
      <c r="E427" s="124" t="s">
        <v>341</v>
      </c>
      <c r="F427" s="124" t="s">
        <v>391</v>
      </c>
      <c r="G427" s="124" t="s">
        <v>360</v>
      </c>
      <c r="H427" s="124" t="s">
        <v>7272</v>
      </c>
      <c r="I427" s="124" t="s">
        <v>7271</v>
      </c>
      <c r="J427" s="124" t="s">
        <v>7271</v>
      </c>
      <c r="K427" s="124" t="s">
        <v>7270</v>
      </c>
      <c r="L427" s="124" t="s">
        <v>7269</v>
      </c>
      <c r="M427" s="124" t="s">
        <v>6952</v>
      </c>
      <c r="N427" s="124" t="s">
        <v>341</v>
      </c>
      <c r="O427" s="124" t="s">
        <v>7146</v>
      </c>
      <c r="P427" s="124" t="s">
        <v>7246</v>
      </c>
      <c r="Q427" s="124" t="s">
        <v>341</v>
      </c>
      <c r="R427" s="125">
        <v>5</v>
      </c>
      <c r="S427" s="125">
        <v>3</v>
      </c>
      <c r="T427" s="124" t="s">
        <v>522</v>
      </c>
      <c r="U427" s="124" t="s">
        <v>510</v>
      </c>
      <c r="V427" s="124" t="s">
        <v>787</v>
      </c>
      <c r="W427" s="124" t="s">
        <v>521</v>
      </c>
      <c r="X427" s="124" t="s">
        <v>273</v>
      </c>
    </row>
    <row r="428" spans="1:24" ht="33" customHeight="1" x14ac:dyDescent="0.25">
      <c r="A428" s="124" t="s">
        <v>7268</v>
      </c>
      <c r="B428" s="125">
        <v>50303</v>
      </c>
      <c r="C428" s="124" t="s">
        <v>393</v>
      </c>
      <c r="D428" s="124" t="s">
        <v>392</v>
      </c>
      <c r="E428" s="124" t="s">
        <v>341</v>
      </c>
      <c r="F428" s="124" t="s">
        <v>391</v>
      </c>
      <c r="G428" s="124" t="s">
        <v>343</v>
      </c>
      <c r="H428" s="124" t="s">
        <v>7267</v>
      </c>
      <c r="I428" s="124" t="s">
        <v>7266</v>
      </c>
      <c r="J428" s="124" t="s">
        <v>7265</v>
      </c>
      <c r="K428" s="124" t="s">
        <v>341</v>
      </c>
      <c r="L428" s="124" t="s">
        <v>341</v>
      </c>
      <c r="M428" s="124" t="s">
        <v>343</v>
      </c>
      <c r="N428" s="124" t="s">
        <v>341</v>
      </c>
      <c r="O428" s="124" t="s">
        <v>7146</v>
      </c>
      <c r="P428" s="124" t="s">
        <v>341</v>
      </c>
      <c r="Q428" s="124" t="s">
        <v>341</v>
      </c>
      <c r="R428" s="125">
        <v>5</v>
      </c>
      <c r="S428" s="125">
        <v>3</v>
      </c>
      <c r="T428" s="124" t="s">
        <v>522</v>
      </c>
      <c r="U428" s="124" t="s">
        <v>340</v>
      </c>
      <c r="V428" s="124" t="s">
        <v>339</v>
      </c>
      <c r="W428" s="124" t="s">
        <v>521</v>
      </c>
      <c r="X428" s="124" t="s">
        <v>273</v>
      </c>
    </row>
    <row r="429" spans="1:24" ht="33" customHeight="1" x14ac:dyDescent="0.25">
      <c r="A429" s="124" t="s">
        <v>7264</v>
      </c>
      <c r="B429" s="125">
        <v>50304</v>
      </c>
      <c r="C429" s="124" t="s">
        <v>393</v>
      </c>
      <c r="D429" s="124" t="s">
        <v>392</v>
      </c>
      <c r="E429" s="124" t="s">
        <v>341</v>
      </c>
      <c r="F429" s="124" t="s">
        <v>391</v>
      </c>
      <c r="G429" s="124" t="s">
        <v>379</v>
      </c>
      <c r="H429" s="124" t="s">
        <v>7263</v>
      </c>
      <c r="I429" s="124" t="s">
        <v>7262</v>
      </c>
      <c r="J429" s="124" t="s">
        <v>7261</v>
      </c>
      <c r="K429" s="124" t="s">
        <v>7260</v>
      </c>
      <c r="L429" s="124" t="s">
        <v>7259</v>
      </c>
      <c r="M429" s="124" t="s">
        <v>7258</v>
      </c>
      <c r="N429" s="124" t="s">
        <v>341</v>
      </c>
      <c r="O429" s="124" t="s">
        <v>7146</v>
      </c>
      <c r="P429" s="124" t="s">
        <v>341</v>
      </c>
      <c r="Q429" s="124" t="s">
        <v>341</v>
      </c>
      <c r="R429" s="125">
        <v>5</v>
      </c>
      <c r="S429" s="125">
        <v>3</v>
      </c>
      <c r="T429" s="124" t="s">
        <v>522</v>
      </c>
      <c r="U429" s="124" t="s">
        <v>340</v>
      </c>
      <c r="V429" s="124" t="s">
        <v>339</v>
      </c>
      <c r="W429" s="124" t="s">
        <v>521</v>
      </c>
      <c r="X429" s="124" t="s">
        <v>273</v>
      </c>
    </row>
    <row r="430" spans="1:24" ht="33" customHeight="1" x14ac:dyDescent="0.25">
      <c r="A430" s="124" t="s">
        <v>7257</v>
      </c>
      <c r="B430" s="125">
        <v>50305</v>
      </c>
      <c r="C430" s="124" t="s">
        <v>393</v>
      </c>
      <c r="D430" s="124" t="s">
        <v>392</v>
      </c>
      <c r="E430" s="124" t="s">
        <v>341</v>
      </c>
      <c r="F430" s="124" t="s">
        <v>391</v>
      </c>
      <c r="G430" s="124" t="s">
        <v>390</v>
      </c>
      <c r="H430" s="124" t="s">
        <v>7256</v>
      </c>
      <c r="I430" s="124" t="s">
        <v>7255</v>
      </c>
      <c r="J430" s="124" t="s">
        <v>7254</v>
      </c>
      <c r="K430" s="124" t="s">
        <v>7253</v>
      </c>
      <c r="L430" s="124" t="s">
        <v>7252</v>
      </c>
      <c r="M430" s="124" t="s">
        <v>7227</v>
      </c>
      <c r="N430" s="124" t="s">
        <v>341</v>
      </c>
      <c r="O430" s="124" t="s">
        <v>7146</v>
      </c>
      <c r="P430" s="124" t="s">
        <v>7251</v>
      </c>
      <c r="Q430" s="124" t="s">
        <v>341</v>
      </c>
      <c r="R430" s="125">
        <v>5</v>
      </c>
      <c r="S430" s="125">
        <v>3</v>
      </c>
      <c r="T430" s="124" t="s">
        <v>522</v>
      </c>
      <c r="U430" s="124" t="s">
        <v>510</v>
      </c>
      <c r="V430" s="124" t="s">
        <v>787</v>
      </c>
      <c r="W430" s="124" t="s">
        <v>521</v>
      </c>
      <c r="X430" s="124" t="s">
        <v>273</v>
      </c>
    </row>
    <row r="431" spans="1:24" ht="33" customHeight="1" x14ac:dyDescent="0.25">
      <c r="A431" s="124" t="s">
        <v>7250</v>
      </c>
      <c r="B431" s="125">
        <v>50306</v>
      </c>
      <c r="C431" s="124" t="s">
        <v>393</v>
      </c>
      <c r="D431" s="124" t="s">
        <v>392</v>
      </c>
      <c r="E431" s="124" t="s">
        <v>341</v>
      </c>
      <c r="F431" s="124" t="s">
        <v>391</v>
      </c>
      <c r="G431" s="124" t="s">
        <v>343</v>
      </c>
      <c r="H431" s="124" t="s">
        <v>7249</v>
      </c>
      <c r="I431" s="124" t="s">
        <v>7248</v>
      </c>
      <c r="J431" s="124" t="s">
        <v>7248</v>
      </c>
      <c r="K431" s="124" t="s">
        <v>7247</v>
      </c>
      <c r="L431" s="124" t="s">
        <v>1636</v>
      </c>
      <c r="M431" s="124" t="s">
        <v>343</v>
      </c>
      <c r="N431" s="124" t="s">
        <v>341</v>
      </c>
      <c r="O431" s="124" t="s">
        <v>7146</v>
      </c>
      <c r="P431" s="124" t="s">
        <v>7246</v>
      </c>
      <c r="Q431" s="124" t="s">
        <v>341</v>
      </c>
      <c r="R431" s="125">
        <v>5</v>
      </c>
      <c r="S431" s="125">
        <v>3</v>
      </c>
      <c r="T431" s="124" t="s">
        <v>503</v>
      </c>
      <c r="U431" s="124" t="s">
        <v>510</v>
      </c>
      <c r="V431" s="124" t="s">
        <v>787</v>
      </c>
      <c r="W431" s="124" t="s">
        <v>501</v>
      </c>
      <c r="X431" s="124" t="s">
        <v>275</v>
      </c>
    </row>
    <row r="432" spans="1:24" ht="33" customHeight="1" x14ac:dyDescent="0.25">
      <c r="A432" s="124" t="s">
        <v>7245</v>
      </c>
      <c r="B432" s="125">
        <v>50307</v>
      </c>
      <c r="C432" s="124" t="s">
        <v>393</v>
      </c>
      <c r="D432" s="124" t="s">
        <v>392</v>
      </c>
      <c r="E432" s="124" t="s">
        <v>341</v>
      </c>
      <c r="F432" s="124" t="s">
        <v>391</v>
      </c>
      <c r="G432" s="124" t="s">
        <v>379</v>
      </c>
      <c r="H432" s="124" t="s">
        <v>7244</v>
      </c>
      <c r="I432" s="124" t="s">
        <v>7243</v>
      </c>
      <c r="J432" s="124" t="s">
        <v>7243</v>
      </c>
      <c r="K432" s="124" t="s">
        <v>7242</v>
      </c>
      <c r="L432" s="124" t="s">
        <v>7241</v>
      </c>
      <c r="M432" s="124" t="s">
        <v>7240</v>
      </c>
      <c r="N432" s="124" t="s">
        <v>341</v>
      </c>
      <c r="O432" s="124" t="s">
        <v>7146</v>
      </c>
      <c r="P432" s="124" t="s">
        <v>7239</v>
      </c>
      <c r="Q432" s="124" t="s">
        <v>341</v>
      </c>
      <c r="R432" s="125">
        <v>5</v>
      </c>
      <c r="S432" s="125">
        <v>3</v>
      </c>
      <c r="T432" s="124" t="s">
        <v>522</v>
      </c>
      <c r="U432" s="124" t="s">
        <v>510</v>
      </c>
      <c r="V432" s="124" t="s">
        <v>1354</v>
      </c>
      <c r="W432" s="124" t="s">
        <v>501</v>
      </c>
      <c r="X432" s="124" t="s">
        <v>275</v>
      </c>
    </row>
    <row r="433" spans="1:24" ht="33" customHeight="1" x14ac:dyDescent="0.25">
      <c r="A433" s="124" t="s">
        <v>7238</v>
      </c>
      <c r="B433" s="125">
        <v>50308</v>
      </c>
      <c r="C433" s="124" t="s">
        <v>393</v>
      </c>
      <c r="D433" s="124" t="s">
        <v>392</v>
      </c>
      <c r="E433" s="124" t="s">
        <v>341</v>
      </c>
      <c r="F433" s="124" t="s">
        <v>391</v>
      </c>
      <c r="G433" s="124" t="s">
        <v>390</v>
      </c>
      <c r="H433" s="124" t="s">
        <v>7237</v>
      </c>
      <c r="I433" s="124" t="s">
        <v>7236</v>
      </c>
      <c r="J433" s="124" t="s">
        <v>7236</v>
      </c>
      <c r="K433" s="124" t="s">
        <v>7235</v>
      </c>
      <c r="L433" s="124" t="s">
        <v>7234</v>
      </c>
      <c r="M433" s="124" t="s">
        <v>7233</v>
      </c>
      <c r="N433" s="124" t="s">
        <v>341</v>
      </c>
      <c r="O433" s="124" t="s">
        <v>6941</v>
      </c>
      <c r="P433" s="124" t="s">
        <v>7232</v>
      </c>
      <c r="Q433" s="124" t="s">
        <v>341</v>
      </c>
      <c r="R433" s="125">
        <v>5</v>
      </c>
      <c r="S433" s="125">
        <v>3</v>
      </c>
      <c r="T433" s="124" t="s">
        <v>522</v>
      </c>
      <c r="U433" s="124" t="s">
        <v>510</v>
      </c>
      <c r="V433" s="124" t="s">
        <v>1354</v>
      </c>
      <c r="W433" s="124" t="s">
        <v>521</v>
      </c>
      <c r="X433" s="124" t="s">
        <v>273</v>
      </c>
    </row>
    <row r="434" spans="1:24" ht="33" customHeight="1" x14ac:dyDescent="0.25">
      <c r="A434" s="124" t="s">
        <v>7231</v>
      </c>
      <c r="B434" s="125">
        <v>50309</v>
      </c>
      <c r="C434" s="124" t="s">
        <v>393</v>
      </c>
      <c r="D434" s="124" t="s">
        <v>392</v>
      </c>
      <c r="E434" s="124" t="s">
        <v>341</v>
      </c>
      <c r="F434" s="124" t="s">
        <v>391</v>
      </c>
      <c r="G434" s="124" t="s">
        <v>390</v>
      </c>
      <c r="H434" s="124" t="s">
        <v>7230</v>
      </c>
      <c r="I434" s="124" t="s">
        <v>7229</v>
      </c>
      <c r="J434" s="124" t="s">
        <v>7229</v>
      </c>
      <c r="K434" s="124" t="s">
        <v>7228</v>
      </c>
      <c r="L434" s="124" t="s">
        <v>3754</v>
      </c>
      <c r="M434" s="124" t="s">
        <v>7227</v>
      </c>
      <c r="N434" s="124" t="s">
        <v>341</v>
      </c>
      <c r="O434" s="124" t="s">
        <v>6941</v>
      </c>
      <c r="P434" s="124" t="s">
        <v>7226</v>
      </c>
      <c r="Q434" s="124" t="s">
        <v>341</v>
      </c>
      <c r="R434" s="125">
        <v>5</v>
      </c>
      <c r="S434" s="125">
        <v>3</v>
      </c>
      <c r="T434" s="124" t="s">
        <v>341</v>
      </c>
      <c r="U434" s="124" t="s">
        <v>340</v>
      </c>
      <c r="V434" s="124" t="s">
        <v>2149</v>
      </c>
      <c r="W434" s="124" t="s">
        <v>2590</v>
      </c>
      <c r="X434" s="124" t="s">
        <v>29</v>
      </c>
    </row>
    <row r="435" spans="1:24" ht="33" customHeight="1" x14ac:dyDescent="0.25">
      <c r="A435" s="124" t="s">
        <v>7225</v>
      </c>
      <c r="B435" s="125">
        <v>50310</v>
      </c>
      <c r="C435" s="124" t="s">
        <v>393</v>
      </c>
      <c r="D435" s="124" t="s">
        <v>392</v>
      </c>
      <c r="E435" s="124" t="s">
        <v>341</v>
      </c>
      <c r="F435" s="124" t="s">
        <v>391</v>
      </c>
      <c r="G435" s="124" t="s">
        <v>360</v>
      </c>
      <c r="H435" s="124" t="s">
        <v>7224</v>
      </c>
      <c r="I435" s="124" t="s">
        <v>7223</v>
      </c>
      <c r="J435" s="124" t="s">
        <v>7223</v>
      </c>
      <c r="K435" s="124" t="s">
        <v>7222</v>
      </c>
      <c r="L435" s="124" t="s">
        <v>7221</v>
      </c>
      <c r="M435" s="124" t="s">
        <v>7220</v>
      </c>
      <c r="N435" s="124" t="s">
        <v>341</v>
      </c>
      <c r="O435" s="124" t="s">
        <v>6941</v>
      </c>
      <c r="P435" s="124" t="s">
        <v>341</v>
      </c>
      <c r="Q435" s="124" t="s">
        <v>341</v>
      </c>
      <c r="R435" s="125">
        <v>5</v>
      </c>
      <c r="S435" s="125">
        <v>3</v>
      </c>
      <c r="T435" s="124" t="s">
        <v>341</v>
      </c>
      <c r="U435" s="124" t="s">
        <v>510</v>
      </c>
      <c r="V435" s="124" t="s">
        <v>1354</v>
      </c>
      <c r="W435" s="124" t="s">
        <v>2590</v>
      </c>
      <c r="X435" s="124" t="s">
        <v>29</v>
      </c>
    </row>
    <row r="436" spans="1:24" ht="33" customHeight="1" x14ac:dyDescent="0.25">
      <c r="A436" s="124" t="s">
        <v>7219</v>
      </c>
      <c r="B436" s="125">
        <v>50311</v>
      </c>
      <c r="C436" s="124" t="s">
        <v>393</v>
      </c>
      <c r="D436" s="124" t="s">
        <v>392</v>
      </c>
      <c r="E436" s="124" t="s">
        <v>341</v>
      </c>
      <c r="F436" s="124" t="s">
        <v>391</v>
      </c>
      <c r="G436" s="124" t="s">
        <v>379</v>
      </c>
      <c r="H436" s="124" t="s">
        <v>7218</v>
      </c>
      <c r="I436" s="124" t="s">
        <v>7217</v>
      </c>
      <c r="J436" s="124" t="s">
        <v>7217</v>
      </c>
      <c r="K436" s="124" t="s">
        <v>7216</v>
      </c>
      <c r="L436" s="124" t="s">
        <v>7215</v>
      </c>
      <c r="M436" s="124" t="s">
        <v>7035</v>
      </c>
      <c r="N436" s="124" t="s">
        <v>341</v>
      </c>
      <c r="O436" s="124" t="s">
        <v>6941</v>
      </c>
      <c r="P436" s="124" t="s">
        <v>7214</v>
      </c>
      <c r="Q436" s="124" t="s">
        <v>341</v>
      </c>
      <c r="R436" s="125">
        <v>5</v>
      </c>
      <c r="S436" s="125">
        <v>3</v>
      </c>
      <c r="T436" s="124" t="s">
        <v>341</v>
      </c>
      <c r="U436" s="124" t="s">
        <v>340</v>
      </c>
      <c r="V436" s="124" t="s">
        <v>2149</v>
      </c>
      <c r="W436" s="124" t="s">
        <v>2590</v>
      </c>
      <c r="X436" s="124" t="s">
        <v>29</v>
      </c>
    </row>
    <row r="437" spans="1:24" ht="33" customHeight="1" x14ac:dyDescent="0.25">
      <c r="A437" s="124" t="s">
        <v>7213</v>
      </c>
      <c r="B437" s="125">
        <v>50312</v>
      </c>
      <c r="C437" s="124" t="s">
        <v>393</v>
      </c>
      <c r="D437" s="124" t="s">
        <v>392</v>
      </c>
      <c r="E437" s="124" t="s">
        <v>341</v>
      </c>
      <c r="F437" s="124" t="s">
        <v>391</v>
      </c>
      <c r="G437" s="124" t="s">
        <v>360</v>
      </c>
      <c r="H437" s="124" t="s">
        <v>7212</v>
      </c>
      <c r="I437" s="124" t="s">
        <v>7211</v>
      </c>
      <c r="J437" s="124" t="s">
        <v>7210</v>
      </c>
      <c r="K437" s="124" t="s">
        <v>7209</v>
      </c>
      <c r="L437" s="124" t="s">
        <v>7208</v>
      </c>
      <c r="M437" s="124" t="s">
        <v>7201</v>
      </c>
      <c r="N437" s="124" t="s">
        <v>7207</v>
      </c>
      <c r="O437" s="124" t="s">
        <v>6941</v>
      </c>
      <c r="P437" s="124" t="s">
        <v>341</v>
      </c>
      <c r="Q437" s="124" t="s">
        <v>341</v>
      </c>
      <c r="R437" s="125">
        <v>5</v>
      </c>
      <c r="S437" s="125">
        <v>3</v>
      </c>
      <c r="T437" s="124" t="s">
        <v>511</v>
      </c>
      <c r="U437" s="124" t="s">
        <v>396</v>
      </c>
      <c r="V437" s="124" t="s">
        <v>2467</v>
      </c>
      <c r="W437" s="124" t="s">
        <v>3403</v>
      </c>
      <c r="X437" s="124" t="s">
        <v>44</v>
      </c>
    </row>
    <row r="438" spans="1:24" ht="33" customHeight="1" x14ac:dyDescent="0.25">
      <c r="A438" s="124" t="s">
        <v>7206</v>
      </c>
      <c r="B438" s="125">
        <v>50313</v>
      </c>
      <c r="C438" s="124" t="s">
        <v>393</v>
      </c>
      <c r="D438" s="124" t="s">
        <v>392</v>
      </c>
      <c r="E438" s="124" t="s">
        <v>341</v>
      </c>
      <c r="F438" s="124" t="s">
        <v>391</v>
      </c>
      <c r="G438" s="124" t="s">
        <v>360</v>
      </c>
      <c r="H438" s="124" t="s">
        <v>7205</v>
      </c>
      <c r="I438" s="124" t="s">
        <v>7204</v>
      </c>
      <c r="J438" s="124" t="s">
        <v>7204</v>
      </c>
      <c r="K438" s="124" t="s">
        <v>7203</v>
      </c>
      <c r="L438" s="124" t="s">
        <v>7202</v>
      </c>
      <c r="M438" s="124" t="s">
        <v>7201</v>
      </c>
      <c r="N438" s="124" t="s">
        <v>7200</v>
      </c>
      <c r="O438" s="124" t="s">
        <v>6941</v>
      </c>
      <c r="P438" s="124" t="s">
        <v>7199</v>
      </c>
      <c r="Q438" s="124" t="s">
        <v>341</v>
      </c>
      <c r="R438" s="125">
        <v>5</v>
      </c>
      <c r="S438" s="125">
        <v>3</v>
      </c>
      <c r="T438" s="124" t="s">
        <v>511</v>
      </c>
      <c r="U438" s="124" t="s">
        <v>396</v>
      </c>
      <c r="V438" s="124" t="s">
        <v>2467</v>
      </c>
      <c r="W438" s="124" t="s">
        <v>7198</v>
      </c>
      <c r="X438" s="124" t="s">
        <v>44</v>
      </c>
    </row>
    <row r="439" spans="1:24" ht="33" customHeight="1" x14ac:dyDescent="0.25">
      <c r="A439" s="124" t="s">
        <v>7197</v>
      </c>
      <c r="B439" s="125">
        <v>50314</v>
      </c>
      <c r="C439" s="124" t="s">
        <v>393</v>
      </c>
      <c r="D439" s="124" t="s">
        <v>392</v>
      </c>
      <c r="E439" s="124" t="s">
        <v>341</v>
      </c>
      <c r="F439" s="124" t="s">
        <v>391</v>
      </c>
      <c r="G439" s="124" t="s">
        <v>343</v>
      </c>
      <c r="H439" s="124" t="s">
        <v>7196</v>
      </c>
      <c r="I439" s="124" t="s">
        <v>7195</v>
      </c>
      <c r="J439" s="124" t="s">
        <v>7194</v>
      </c>
      <c r="K439" s="124" t="s">
        <v>7193</v>
      </c>
      <c r="L439" s="124" t="s">
        <v>7192</v>
      </c>
      <c r="M439" s="124" t="s">
        <v>343</v>
      </c>
      <c r="N439" s="124" t="s">
        <v>1486</v>
      </c>
      <c r="O439" s="124" t="s">
        <v>6941</v>
      </c>
      <c r="P439" s="124" t="s">
        <v>7191</v>
      </c>
      <c r="Q439" s="124" t="s">
        <v>341</v>
      </c>
      <c r="R439" s="125">
        <v>5</v>
      </c>
      <c r="S439" s="125">
        <v>3</v>
      </c>
      <c r="T439" s="124" t="s">
        <v>503</v>
      </c>
      <c r="U439" s="124" t="s">
        <v>396</v>
      </c>
      <c r="V439" s="124" t="s">
        <v>2467</v>
      </c>
      <c r="W439" s="124" t="s">
        <v>3403</v>
      </c>
      <c r="X439" s="124" t="s">
        <v>44</v>
      </c>
    </row>
    <row r="440" spans="1:24" ht="33" customHeight="1" x14ac:dyDescent="0.25">
      <c r="A440" s="124" t="s">
        <v>7190</v>
      </c>
      <c r="B440" s="125">
        <v>50315</v>
      </c>
      <c r="C440" s="124" t="s">
        <v>393</v>
      </c>
      <c r="D440" s="124" t="s">
        <v>392</v>
      </c>
      <c r="E440" s="124" t="s">
        <v>341</v>
      </c>
      <c r="F440" s="124" t="s">
        <v>391</v>
      </c>
      <c r="G440" s="124" t="s">
        <v>343</v>
      </c>
      <c r="H440" s="124" t="s">
        <v>7189</v>
      </c>
      <c r="I440" s="124" t="s">
        <v>7188</v>
      </c>
      <c r="J440" s="124" t="s">
        <v>7187</v>
      </c>
      <c r="K440" s="124" t="s">
        <v>7186</v>
      </c>
      <c r="L440" s="124" t="s">
        <v>7185</v>
      </c>
      <c r="M440" s="124" t="s">
        <v>343</v>
      </c>
      <c r="N440" s="124" t="s">
        <v>1486</v>
      </c>
      <c r="O440" s="124" t="s">
        <v>6941</v>
      </c>
      <c r="P440" s="124" t="s">
        <v>341</v>
      </c>
      <c r="Q440" s="124" t="s">
        <v>341</v>
      </c>
      <c r="R440" s="125">
        <v>5</v>
      </c>
      <c r="S440" s="125">
        <v>3</v>
      </c>
      <c r="T440" s="124" t="s">
        <v>511</v>
      </c>
      <c r="U440" s="124" t="s">
        <v>396</v>
      </c>
      <c r="V440" s="124" t="s">
        <v>2467</v>
      </c>
      <c r="W440" s="124" t="s">
        <v>3403</v>
      </c>
      <c r="X440" s="124" t="s">
        <v>44</v>
      </c>
    </row>
    <row r="441" spans="1:24" ht="33" customHeight="1" x14ac:dyDescent="0.25">
      <c r="A441" s="124" t="s">
        <v>7184</v>
      </c>
      <c r="B441" s="125">
        <v>50316</v>
      </c>
      <c r="C441" s="124" t="s">
        <v>393</v>
      </c>
      <c r="D441" s="124" t="s">
        <v>392</v>
      </c>
      <c r="E441" s="124" t="s">
        <v>341</v>
      </c>
      <c r="F441" s="124" t="s">
        <v>391</v>
      </c>
      <c r="G441" s="124" t="s">
        <v>360</v>
      </c>
      <c r="H441" s="124" t="s">
        <v>7183</v>
      </c>
      <c r="I441" s="124" t="s">
        <v>7182</v>
      </c>
      <c r="J441" s="124" t="s">
        <v>7181</v>
      </c>
      <c r="K441" s="124" t="s">
        <v>7180</v>
      </c>
      <c r="L441" s="124" t="s">
        <v>7179</v>
      </c>
      <c r="M441" s="124" t="s">
        <v>7026</v>
      </c>
      <c r="N441" s="124" t="s">
        <v>7178</v>
      </c>
      <c r="O441" s="124" t="s">
        <v>6941</v>
      </c>
      <c r="P441" s="124" t="s">
        <v>7177</v>
      </c>
      <c r="Q441" s="124" t="s">
        <v>341</v>
      </c>
      <c r="R441" s="125">
        <v>5</v>
      </c>
      <c r="S441" s="125">
        <v>3</v>
      </c>
      <c r="T441" s="124" t="s">
        <v>511</v>
      </c>
      <c r="U441" s="124" t="s">
        <v>510</v>
      </c>
      <c r="V441" s="124" t="s">
        <v>1585</v>
      </c>
      <c r="W441" s="124" t="s">
        <v>3403</v>
      </c>
      <c r="X441" s="124" t="s">
        <v>44</v>
      </c>
    </row>
    <row r="442" spans="1:24" ht="33" customHeight="1" x14ac:dyDescent="0.25">
      <c r="A442" s="124" t="s">
        <v>7176</v>
      </c>
      <c r="B442" s="125">
        <v>50317</v>
      </c>
      <c r="C442" s="124" t="s">
        <v>393</v>
      </c>
      <c r="D442" s="124" t="s">
        <v>392</v>
      </c>
      <c r="E442" s="124" t="s">
        <v>341</v>
      </c>
      <c r="F442" s="124" t="s">
        <v>391</v>
      </c>
      <c r="G442" s="124" t="s">
        <v>343</v>
      </c>
      <c r="H442" s="124" t="s">
        <v>7175</v>
      </c>
      <c r="I442" s="124" t="s">
        <v>7174</v>
      </c>
      <c r="J442" s="124" t="s">
        <v>7173</v>
      </c>
      <c r="K442" s="124" t="s">
        <v>7172</v>
      </c>
      <c r="L442" s="124" t="s">
        <v>7171</v>
      </c>
      <c r="M442" s="124" t="s">
        <v>343</v>
      </c>
      <c r="N442" s="124" t="s">
        <v>7170</v>
      </c>
      <c r="O442" s="124" t="s">
        <v>6941</v>
      </c>
      <c r="P442" s="124" t="s">
        <v>7169</v>
      </c>
      <c r="Q442" s="124" t="s">
        <v>341</v>
      </c>
      <c r="R442" s="125">
        <v>5</v>
      </c>
      <c r="S442" s="125">
        <v>3</v>
      </c>
      <c r="T442" s="124" t="s">
        <v>3349</v>
      </c>
      <c r="U442" s="124" t="s">
        <v>510</v>
      </c>
      <c r="V442" s="124" t="s">
        <v>6829</v>
      </c>
      <c r="W442" s="124" t="s">
        <v>3403</v>
      </c>
      <c r="X442" s="124" t="s">
        <v>44</v>
      </c>
    </row>
    <row r="443" spans="1:24" ht="33" customHeight="1" x14ac:dyDescent="0.25">
      <c r="A443" s="124" t="s">
        <v>7168</v>
      </c>
      <c r="B443" s="125">
        <v>50318</v>
      </c>
      <c r="C443" s="124" t="s">
        <v>393</v>
      </c>
      <c r="D443" s="124" t="s">
        <v>392</v>
      </c>
      <c r="E443" s="124" t="s">
        <v>341</v>
      </c>
      <c r="F443" s="124" t="s">
        <v>391</v>
      </c>
      <c r="G443" s="124" t="s">
        <v>360</v>
      </c>
      <c r="H443" s="124" t="s">
        <v>7167</v>
      </c>
      <c r="I443" s="124" t="s">
        <v>7166</v>
      </c>
      <c r="J443" s="124" t="s">
        <v>7166</v>
      </c>
      <c r="K443" s="124" t="s">
        <v>7165</v>
      </c>
      <c r="L443" s="124" t="s">
        <v>7164</v>
      </c>
      <c r="M443" s="124" t="s">
        <v>7163</v>
      </c>
      <c r="N443" s="124" t="s">
        <v>7162</v>
      </c>
      <c r="O443" s="124" t="s">
        <v>6941</v>
      </c>
      <c r="P443" s="124" t="s">
        <v>7161</v>
      </c>
      <c r="Q443" s="124" t="s">
        <v>341</v>
      </c>
      <c r="R443" s="125">
        <v>5</v>
      </c>
      <c r="S443" s="125">
        <v>3</v>
      </c>
      <c r="T443" s="124" t="s">
        <v>630</v>
      </c>
      <c r="U443" s="124" t="s">
        <v>510</v>
      </c>
      <c r="V443" s="124" t="s">
        <v>3094</v>
      </c>
      <c r="W443" s="124" t="s">
        <v>2748</v>
      </c>
      <c r="X443" s="124" t="s">
        <v>38</v>
      </c>
    </row>
    <row r="444" spans="1:24" ht="33" customHeight="1" x14ac:dyDescent="0.25">
      <c r="A444" s="124" t="s">
        <v>7160</v>
      </c>
      <c r="B444" s="125">
        <v>50319</v>
      </c>
      <c r="C444" s="124" t="s">
        <v>393</v>
      </c>
      <c r="D444" s="124" t="s">
        <v>392</v>
      </c>
      <c r="E444" s="124" t="s">
        <v>341</v>
      </c>
      <c r="F444" s="124" t="s">
        <v>391</v>
      </c>
      <c r="G444" s="124" t="s">
        <v>360</v>
      </c>
      <c r="H444" s="124" t="s">
        <v>7159</v>
      </c>
      <c r="I444" s="124" t="s">
        <v>7158</v>
      </c>
      <c r="J444" s="124" t="s">
        <v>7157</v>
      </c>
      <c r="K444" s="124" t="s">
        <v>7156</v>
      </c>
      <c r="L444" s="124" t="s">
        <v>7155</v>
      </c>
      <c r="M444" s="124" t="s">
        <v>6907</v>
      </c>
      <c r="N444" s="124" t="s">
        <v>341</v>
      </c>
      <c r="O444" s="124" t="s">
        <v>6941</v>
      </c>
      <c r="P444" s="124" t="s">
        <v>7154</v>
      </c>
      <c r="Q444" s="124" t="s">
        <v>341</v>
      </c>
      <c r="R444" s="125">
        <v>5</v>
      </c>
      <c r="S444" s="125">
        <v>3</v>
      </c>
      <c r="T444" s="124" t="s">
        <v>503</v>
      </c>
      <c r="U444" s="124" t="s">
        <v>510</v>
      </c>
      <c r="V444" s="124" t="s">
        <v>3094</v>
      </c>
      <c r="W444" s="124" t="s">
        <v>2748</v>
      </c>
      <c r="X444" s="124" t="s">
        <v>38</v>
      </c>
    </row>
    <row r="445" spans="1:24" ht="33" customHeight="1" x14ac:dyDescent="0.25">
      <c r="A445" s="124" t="s">
        <v>7153</v>
      </c>
      <c r="B445" s="125">
        <v>50320</v>
      </c>
      <c r="C445" s="124" t="s">
        <v>393</v>
      </c>
      <c r="D445" s="124" t="s">
        <v>381</v>
      </c>
      <c r="E445" s="124" t="s">
        <v>2164</v>
      </c>
      <c r="F445" s="124" t="s">
        <v>391</v>
      </c>
      <c r="G445" s="124" t="s">
        <v>360</v>
      </c>
      <c r="H445" s="124" t="s">
        <v>7152</v>
      </c>
      <c r="I445" s="124" t="s">
        <v>7151</v>
      </c>
      <c r="J445" s="124" t="s">
        <v>7151</v>
      </c>
      <c r="K445" s="124" t="s">
        <v>7150</v>
      </c>
      <c r="L445" s="124" t="s">
        <v>7149</v>
      </c>
      <c r="M445" s="124" t="s">
        <v>7148</v>
      </c>
      <c r="N445" s="124" t="s">
        <v>7147</v>
      </c>
      <c r="O445" s="124" t="s">
        <v>7146</v>
      </c>
      <c r="P445" s="124" t="s">
        <v>7145</v>
      </c>
      <c r="Q445" s="124" t="s">
        <v>341</v>
      </c>
      <c r="R445" s="125">
        <v>5</v>
      </c>
      <c r="S445" s="125">
        <v>3</v>
      </c>
      <c r="T445" s="124" t="s">
        <v>511</v>
      </c>
      <c r="U445" s="124" t="s">
        <v>510</v>
      </c>
      <c r="V445" s="124" t="s">
        <v>787</v>
      </c>
      <c r="W445" s="124" t="s">
        <v>2721</v>
      </c>
      <c r="X445" s="124" t="s">
        <v>44</v>
      </c>
    </row>
    <row r="446" spans="1:24" ht="33" customHeight="1" x14ac:dyDescent="0.25">
      <c r="A446" s="124" t="s">
        <v>7144</v>
      </c>
      <c r="B446" s="125">
        <v>50321</v>
      </c>
      <c r="C446" s="124" t="s">
        <v>393</v>
      </c>
      <c r="D446" s="124" t="s">
        <v>392</v>
      </c>
      <c r="E446" s="124" t="s">
        <v>341</v>
      </c>
      <c r="F446" s="124" t="s">
        <v>391</v>
      </c>
      <c r="G446" s="124" t="s">
        <v>390</v>
      </c>
      <c r="H446" s="124" t="s">
        <v>7143</v>
      </c>
      <c r="I446" s="124" t="s">
        <v>7142</v>
      </c>
      <c r="J446" s="124" t="s">
        <v>7142</v>
      </c>
      <c r="K446" s="124" t="s">
        <v>7141</v>
      </c>
      <c r="L446" s="124" t="s">
        <v>7140</v>
      </c>
      <c r="M446" s="124" t="s">
        <v>7139</v>
      </c>
      <c r="N446" s="124" t="s">
        <v>341</v>
      </c>
      <c r="O446" s="124" t="s">
        <v>7130</v>
      </c>
      <c r="P446" s="124" t="s">
        <v>7138</v>
      </c>
      <c r="Q446" s="124" t="s">
        <v>341</v>
      </c>
      <c r="R446" s="125">
        <v>5</v>
      </c>
      <c r="S446" s="125">
        <v>3</v>
      </c>
      <c r="T446" s="124" t="s">
        <v>503</v>
      </c>
      <c r="U446" s="124" t="s">
        <v>510</v>
      </c>
      <c r="V446" s="124" t="s">
        <v>4849</v>
      </c>
      <c r="W446" s="124" t="s">
        <v>2748</v>
      </c>
      <c r="X446" s="124" t="s">
        <v>38</v>
      </c>
    </row>
    <row r="447" spans="1:24" ht="33" customHeight="1" x14ac:dyDescent="0.25">
      <c r="A447" s="124" t="s">
        <v>7137</v>
      </c>
      <c r="B447" s="125">
        <v>50322</v>
      </c>
      <c r="C447" s="124" t="s">
        <v>393</v>
      </c>
      <c r="D447" s="124" t="s">
        <v>392</v>
      </c>
      <c r="E447" s="124" t="s">
        <v>341</v>
      </c>
      <c r="F447" s="124" t="s">
        <v>391</v>
      </c>
      <c r="G447" s="124" t="s">
        <v>360</v>
      </c>
      <c r="H447" s="124" t="s">
        <v>7136</v>
      </c>
      <c r="I447" s="124" t="s">
        <v>7135</v>
      </c>
      <c r="J447" s="124" t="s">
        <v>7134</v>
      </c>
      <c r="K447" s="124" t="s">
        <v>7133</v>
      </c>
      <c r="L447" s="124" t="s">
        <v>7132</v>
      </c>
      <c r="M447" s="124" t="s">
        <v>7131</v>
      </c>
      <c r="N447" s="124" t="s">
        <v>1486</v>
      </c>
      <c r="O447" s="124" t="s">
        <v>7130</v>
      </c>
      <c r="P447" s="124" t="s">
        <v>7129</v>
      </c>
      <c r="Q447" s="124" t="s">
        <v>341</v>
      </c>
      <c r="R447" s="125">
        <v>5</v>
      </c>
      <c r="S447" s="125">
        <v>3</v>
      </c>
      <c r="T447" s="124" t="s">
        <v>3349</v>
      </c>
      <c r="U447" s="124" t="s">
        <v>510</v>
      </c>
      <c r="V447" s="124" t="s">
        <v>4921</v>
      </c>
      <c r="W447" s="124" t="s">
        <v>3348</v>
      </c>
      <c r="X447" s="124" t="s">
        <v>44</v>
      </c>
    </row>
    <row r="448" spans="1:24" ht="33" customHeight="1" x14ac:dyDescent="0.25">
      <c r="A448" s="124" t="s">
        <v>7128</v>
      </c>
      <c r="B448" s="125">
        <v>50323</v>
      </c>
      <c r="C448" s="124" t="s">
        <v>381</v>
      </c>
      <c r="D448" s="124" t="s">
        <v>349</v>
      </c>
      <c r="E448" s="124" t="s">
        <v>2164</v>
      </c>
      <c r="F448" s="124" t="s">
        <v>380</v>
      </c>
      <c r="G448" s="124" t="s">
        <v>343</v>
      </c>
      <c r="H448" s="124" t="s">
        <v>7127</v>
      </c>
      <c r="I448" s="124" t="s">
        <v>7126</v>
      </c>
      <c r="J448" s="124" t="s">
        <v>7126</v>
      </c>
      <c r="K448" s="124" t="s">
        <v>7125</v>
      </c>
      <c r="L448" s="124" t="s">
        <v>7124</v>
      </c>
      <c r="M448" s="124" t="s">
        <v>343</v>
      </c>
      <c r="N448" s="124" t="s">
        <v>7123</v>
      </c>
      <c r="O448" s="124" t="s">
        <v>7122</v>
      </c>
      <c r="P448" s="124" t="s">
        <v>7121</v>
      </c>
      <c r="Q448" s="124" t="s">
        <v>341</v>
      </c>
      <c r="R448" s="125">
        <v>5</v>
      </c>
      <c r="S448" s="125">
        <v>3</v>
      </c>
      <c r="T448" s="124" t="s">
        <v>511</v>
      </c>
      <c r="U448" s="124" t="s">
        <v>510</v>
      </c>
      <c r="V448" s="124" t="s">
        <v>1585</v>
      </c>
      <c r="W448" s="124" t="s">
        <v>2024</v>
      </c>
      <c r="X448" s="124" t="s">
        <v>44</v>
      </c>
    </row>
    <row r="449" spans="1:24" ht="33" customHeight="1" x14ac:dyDescent="0.25">
      <c r="A449" s="124" t="s">
        <v>7120</v>
      </c>
      <c r="B449" s="125">
        <v>50501</v>
      </c>
      <c r="C449" s="124" t="s">
        <v>393</v>
      </c>
      <c r="D449" s="124" t="s">
        <v>381</v>
      </c>
      <c r="E449" s="124" t="s">
        <v>2164</v>
      </c>
      <c r="F449" s="124" t="s">
        <v>391</v>
      </c>
      <c r="G449" s="124" t="s">
        <v>360</v>
      </c>
      <c r="H449" s="124" t="s">
        <v>7119</v>
      </c>
      <c r="I449" s="124" t="s">
        <v>7118</v>
      </c>
      <c r="J449" s="124" t="s">
        <v>7118</v>
      </c>
      <c r="K449" s="124" t="s">
        <v>7117</v>
      </c>
      <c r="L449" s="124" t="s">
        <v>7116</v>
      </c>
      <c r="M449" s="124" t="s">
        <v>7115</v>
      </c>
      <c r="N449" s="124" t="s">
        <v>341</v>
      </c>
      <c r="O449" s="124" t="s">
        <v>7083</v>
      </c>
      <c r="P449" s="124" t="s">
        <v>7114</v>
      </c>
      <c r="Q449" s="124" t="s">
        <v>341</v>
      </c>
      <c r="R449" s="125">
        <v>5</v>
      </c>
      <c r="S449" s="125">
        <v>5</v>
      </c>
      <c r="T449" s="124" t="s">
        <v>341</v>
      </c>
      <c r="U449" s="124" t="s">
        <v>340</v>
      </c>
      <c r="V449" s="124" t="s">
        <v>1046</v>
      </c>
      <c r="W449" s="124" t="s">
        <v>3142</v>
      </c>
      <c r="X449" s="124" t="s">
        <v>232</v>
      </c>
    </row>
    <row r="450" spans="1:24" ht="33" customHeight="1" x14ac:dyDescent="0.25">
      <c r="A450" s="124" t="s">
        <v>7113</v>
      </c>
      <c r="B450" s="125">
        <v>50502</v>
      </c>
      <c r="C450" s="124" t="s">
        <v>393</v>
      </c>
      <c r="D450" s="124" t="s">
        <v>392</v>
      </c>
      <c r="E450" s="124" t="s">
        <v>341</v>
      </c>
      <c r="F450" s="124" t="s">
        <v>391</v>
      </c>
      <c r="G450" s="124" t="s">
        <v>360</v>
      </c>
      <c r="H450" s="124" t="s">
        <v>7112</v>
      </c>
      <c r="I450" s="124" t="s">
        <v>7111</v>
      </c>
      <c r="J450" s="124" t="s">
        <v>7111</v>
      </c>
      <c r="K450" s="124" t="s">
        <v>7110</v>
      </c>
      <c r="L450" s="124" t="s">
        <v>7109</v>
      </c>
      <c r="M450" s="124" t="s">
        <v>7108</v>
      </c>
      <c r="N450" s="124" t="s">
        <v>7107</v>
      </c>
      <c r="O450" s="124" t="s">
        <v>7083</v>
      </c>
      <c r="P450" s="124" t="s">
        <v>7106</v>
      </c>
      <c r="Q450" s="124" t="s">
        <v>341</v>
      </c>
      <c r="R450" s="125">
        <v>5</v>
      </c>
      <c r="S450" s="125">
        <v>5</v>
      </c>
      <c r="T450" s="124" t="s">
        <v>341</v>
      </c>
      <c r="U450" s="124" t="s">
        <v>340</v>
      </c>
      <c r="V450" s="124" t="s">
        <v>2149</v>
      </c>
      <c r="W450" s="124" t="s">
        <v>3142</v>
      </c>
      <c r="X450" s="124" t="s">
        <v>232</v>
      </c>
    </row>
    <row r="451" spans="1:24" ht="33" customHeight="1" x14ac:dyDescent="0.25">
      <c r="A451" s="124" t="s">
        <v>7105</v>
      </c>
      <c r="B451" s="125">
        <v>50503</v>
      </c>
      <c r="C451" s="124" t="s">
        <v>393</v>
      </c>
      <c r="D451" s="124" t="s">
        <v>392</v>
      </c>
      <c r="E451" s="124" t="s">
        <v>341</v>
      </c>
      <c r="F451" s="124" t="s">
        <v>391</v>
      </c>
      <c r="G451" s="124" t="s">
        <v>343</v>
      </c>
      <c r="H451" s="124" t="s">
        <v>7104</v>
      </c>
      <c r="I451" s="124" t="s">
        <v>7103</v>
      </c>
      <c r="J451" s="124" t="s">
        <v>7103</v>
      </c>
      <c r="K451" s="124" t="s">
        <v>7102</v>
      </c>
      <c r="L451" s="124" t="s">
        <v>7101</v>
      </c>
      <c r="M451" s="124" t="s">
        <v>343</v>
      </c>
      <c r="N451" s="124" t="s">
        <v>341</v>
      </c>
      <c r="O451" s="124" t="s">
        <v>7083</v>
      </c>
      <c r="P451" s="124" t="s">
        <v>341</v>
      </c>
      <c r="Q451" s="124" t="s">
        <v>341</v>
      </c>
      <c r="R451" s="125">
        <v>5</v>
      </c>
      <c r="S451" s="125">
        <v>5</v>
      </c>
      <c r="T451" s="124" t="s">
        <v>341</v>
      </c>
      <c r="U451" s="124" t="s">
        <v>340</v>
      </c>
      <c r="V451" s="124" t="s">
        <v>2149</v>
      </c>
      <c r="W451" s="124" t="s">
        <v>3142</v>
      </c>
      <c r="X451" s="124" t="s">
        <v>232</v>
      </c>
    </row>
    <row r="452" spans="1:24" ht="33" customHeight="1" x14ac:dyDescent="0.25">
      <c r="A452" s="124" t="s">
        <v>7100</v>
      </c>
      <c r="B452" s="125">
        <v>50504</v>
      </c>
      <c r="C452" s="124" t="s">
        <v>393</v>
      </c>
      <c r="D452" s="124" t="s">
        <v>392</v>
      </c>
      <c r="E452" s="124" t="s">
        <v>341</v>
      </c>
      <c r="F452" s="124" t="s">
        <v>391</v>
      </c>
      <c r="G452" s="124" t="s">
        <v>390</v>
      </c>
      <c r="H452" s="124" t="s">
        <v>7099</v>
      </c>
      <c r="I452" s="124" t="s">
        <v>7098</v>
      </c>
      <c r="J452" s="124" t="s">
        <v>7098</v>
      </c>
      <c r="K452" s="124" t="s">
        <v>7097</v>
      </c>
      <c r="L452" s="124" t="s">
        <v>7096</v>
      </c>
      <c r="M452" s="124" t="s">
        <v>6913</v>
      </c>
      <c r="N452" s="124" t="s">
        <v>7095</v>
      </c>
      <c r="O452" s="124" t="s">
        <v>7083</v>
      </c>
      <c r="P452" s="124" t="s">
        <v>341</v>
      </c>
      <c r="Q452" s="124" t="s">
        <v>341</v>
      </c>
      <c r="R452" s="125">
        <v>5</v>
      </c>
      <c r="S452" s="125">
        <v>5</v>
      </c>
      <c r="T452" s="124" t="s">
        <v>341</v>
      </c>
      <c r="U452" s="124" t="s">
        <v>340</v>
      </c>
      <c r="V452" s="124" t="s">
        <v>2467</v>
      </c>
      <c r="W452" s="124" t="s">
        <v>1773</v>
      </c>
      <c r="X452" s="124" t="s">
        <v>233</v>
      </c>
    </row>
    <row r="453" spans="1:24" ht="33" customHeight="1" x14ac:dyDescent="0.25">
      <c r="A453" s="124" t="s">
        <v>7094</v>
      </c>
      <c r="B453" s="125">
        <v>50505</v>
      </c>
      <c r="C453" s="124" t="s">
        <v>393</v>
      </c>
      <c r="D453" s="124" t="s">
        <v>392</v>
      </c>
      <c r="E453" s="124" t="s">
        <v>341</v>
      </c>
      <c r="F453" s="124" t="s">
        <v>391</v>
      </c>
      <c r="G453" s="124" t="s">
        <v>360</v>
      </c>
      <c r="H453" s="124" t="s">
        <v>7093</v>
      </c>
      <c r="I453" s="124" t="s">
        <v>7092</v>
      </c>
      <c r="J453" s="124" t="s">
        <v>7092</v>
      </c>
      <c r="K453" s="124" t="s">
        <v>7091</v>
      </c>
      <c r="L453" s="124" t="s">
        <v>1636</v>
      </c>
      <c r="M453" s="124" t="s">
        <v>6913</v>
      </c>
      <c r="N453" s="124" t="s">
        <v>341</v>
      </c>
      <c r="O453" s="124" t="s">
        <v>7083</v>
      </c>
      <c r="P453" s="124" t="s">
        <v>341</v>
      </c>
      <c r="Q453" s="124" t="s">
        <v>341</v>
      </c>
      <c r="R453" s="125">
        <v>5</v>
      </c>
      <c r="S453" s="125">
        <v>5</v>
      </c>
      <c r="T453" s="124" t="s">
        <v>341</v>
      </c>
      <c r="U453" s="124" t="s">
        <v>340</v>
      </c>
      <c r="V453" s="124" t="s">
        <v>2467</v>
      </c>
      <c r="W453" s="124" t="s">
        <v>1773</v>
      </c>
      <c r="X453" s="124" t="s">
        <v>233</v>
      </c>
    </row>
    <row r="454" spans="1:24" ht="33" customHeight="1" x14ac:dyDescent="0.25">
      <c r="A454" s="124" t="s">
        <v>7090</v>
      </c>
      <c r="B454" s="125">
        <v>50506</v>
      </c>
      <c r="C454" s="124" t="s">
        <v>393</v>
      </c>
      <c r="D454" s="124" t="s">
        <v>392</v>
      </c>
      <c r="E454" s="124" t="s">
        <v>341</v>
      </c>
      <c r="F454" s="124" t="s">
        <v>391</v>
      </c>
      <c r="G454" s="124" t="s">
        <v>379</v>
      </c>
      <c r="H454" s="124" t="s">
        <v>7089</v>
      </c>
      <c r="I454" s="124" t="s">
        <v>7088</v>
      </c>
      <c r="J454" s="124" t="s">
        <v>7088</v>
      </c>
      <c r="K454" s="124" t="s">
        <v>7087</v>
      </c>
      <c r="L454" s="124" t="s">
        <v>7086</v>
      </c>
      <c r="M454" s="124" t="s">
        <v>7085</v>
      </c>
      <c r="N454" s="124" t="s">
        <v>7084</v>
      </c>
      <c r="O454" s="124" t="s">
        <v>7083</v>
      </c>
      <c r="P454" s="124" t="s">
        <v>7082</v>
      </c>
      <c r="Q454" s="124" t="s">
        <v>341</v>
      </c>
      <c r="R454" s="125">
        <v>5</v>
      </c>
      <c r="S454" s="125">
        <v>5</v>
      </c>
      <c r="T454" s="124" t="s">
        <v>341</v>
      </c>
      <c r="U454" s="124" t="s">
        <v>510</v>
      </c>
      <c r="V454" s="124" t="s">
        <v>1354</v>
      </c>
      <c r="W454" s="124" t="s">
        <v>1946</v>
      </c>
      <c r="X454" s="124" t="s">
        <v>224</v>
      </c>
    </row>
    <row r="455" spans="1:24" ht="33" customHeight="1" x14ac:dyDescent="0.25">
      <c r="A455" s="124" t="s">
        <v>7081</v>
      </c>
      <c r="B455" s="125">
        <v>50601</v>
      </c>
      <c r="C455" s="124" t="s">
        <v>393</v>
      </c>
      <c r="D455" s="124" t="s">
        <v>392</v>
      </c>
      <c r="E455" s="124" t="s">
        <v>341</v>
      </c>
      <c r="F455" s="124" t="s">
        <v>391</v>
      </c>
      <c r="G455" s="124" t="s">
        <v>390</v>
      </c>
      <c r="H455" s="124" t="s">
        <v>7080</v>
      </c>
      <c r="I455" s="124" t="s">
        <v>7079</v>
      </c>
      <c r="J455" s="124" t="s">
        <v>7078</v>
      </c>
      <c r="K455" s="124" t="s">
        <v>7077</v>
      </c>
      <c r="L455" s="124" t="s">
        <v>7076</v>
      </c>
      <c r="M455" s="124" t="s">
        <v>7075</v>
      </c>
      <c r="N455" s="124" t="s">
        <v>341</v>
      </c>
      <c r="O455" s="124" t="s">
        <v>7074</v>
      </c>
      <c r="P455" s="124" t="s">
        <v>7073</v>
      </c>
      <c r="Q455" s="124" t="s">
        <v>341</v>
      </c>
      <c r="R455" s="125">
        <v>5</v>
      </c>
      <c r="S455" s="125">
        <v>6</v>
      </c>
      <c r="T455" s="124" t="s">
        <v>341</v>
      </c>
      <c r="U455" s="124" t="s">
        <v>510</v>
      </c>
      <c r="V455" s="124" t="s">
        <v>4849</v>
      </c>
      <c r="W455" s="124" t="s">
        <v>7022</v>
      </c>
      <c r="X455" s="124" t="s">
        <v>41</v>
      </c>
    </row>
    <row r="456" spans="1:24" ht="33" customHeight="1" x14ac:dyDescent="0.25">
      <c r="A456" s="124" t="s">
        <v>7072</v>
      </c>
      <c r="B456" s="125">
        <v>50602</v>
      </c>
      <c r="C456" s="124" t="s">
        <v>393</v>
      </c>
      <c r="D456" s="124" t="s">
        <v>392</v>
      </c>
      <c r="E456" s="124" t="s">
        <v>341</v>
      </c>
      <c r="F456" s="124" t="s">
        <v>391</v>
      </c>
      <c r="G456" s="124" t="s">
        <v>343</v>
      </c>
      <c r="H456" s="124" t="s">
        <v>7071</v>
      </c>
      <c r="I456" s="124" t="s">
        <v>7070</v>
      </c>
      <c r="J456" s="124" t="s">
        <v>7070</v>
      </c>
      <c r="K456" s="124" t="s">
        <v>7069</v>
      </c>
      <c r="L456" s="124" t="s">
        <v>7068</v>
      </c>
      <c r="M456" s="124" t="s">
        <v>343</v>
      </c>
      <c r="N456" s="124" t="s">
        <v>341</v>
      </c>
      <c r="O456" s="124" t="s">
        <v>6941</v>
      </c>
      <c r="P456" s="124" t="s">
        <v>7067</v>
      </c>
      <c r="Q456" s="124" t="s">
        <v>341</v>
      </c>
      <c r="R456" s="125">
        <v>5</v>
      </c>
      <c r="S456" s="125">
        <v>6</v>
      </c>
      <c r="T456" s="124" t="s">
        <v>341</v>
      </c>
      <c r="U456" s="124" t="s">
        <v>340</v>
      </c>
      <c r="V456" s="124" t="s">
        <v>2149</v>
      </c>
      <c r="W456" s="124" t="s">
        <v>2590</v>
      </c>
      <c r="X456" s="124" t="s">
        <v>29</v>
      </c>
    </row>
    <row r="457" spans="1:24" ht="33" customHeight="1" x14ac:dyDescent="0.25">
      <c r="A457" s="124" t="s">
        <v>7066</v>
      </c>
      <c r="B457" s="125">
        <v>50603</v>
      </c>
      <c r="C457" s="124" t="s">
        <v>381</v>
      </c>
      <c r="D457" s="124" t="s">
        <v>381</v>
      </c>
      <c r="E457" s="124" t="s">
        <v>341</v>
      </c>
      <c r="F457" s="124" t="s">
        <v>380</v>
      </c>
      <c r="G457" s="124" t="s">
        <v>343</v>
      </c>
      <c r="H457" s="124" t="s">
        <v>7065</v>
      </c>
      <c r="I457" s="124" t="s">
        <v>7064</v>
      </c>
      <c r="J457" s="124" t="s">
        <v>7064</v>
      </c>
      <c r="K457" s="124" t="s">
        <v>7063</v>
      </c>
      <c r="L457" s="124" t="s">
        <v>7062</v>
      </c>
      <c r="M457" s="124" t="s">
        <v>343</v>
      </c>
      <c r="N457" s="124" t="s">
        <v>341</v>
      </c>
      <c r="O457" s="124" t="s">
        <v>6941</v>
      </c>
      <c r="P457" s="124" t="s">
        <v>7061</v>
      </c>
      <c r="Q457" s="124" t="s">
        <v>341</v>
      </c>
      <c r="R457" s="125">
        <v>5</v>
      </c>
      <c r="S457" s="125">
        <v>6</v>
      </c>
      <c r="T457" s="124" t="s">
        <v>341</v>
      </c>
      <c r="U457" s="124" t="s">
        <v>340</v>
      </c>
      <c r="V457" s="124" t="s">
        <v>2149</v>
      </c>
      <c r="W457" s="124" t="s">
        <v>2590</v>
      </c>
      <c r="X457" s="124" t="s">
        <v>29</v>
      </c>
    </row>
    <row r="458" spans="1:24" ht="33" customHeight="1" x14ac:dyDescent="0.25">
      <c r="A458" s="124" t="s">
        <v>7060</v>
      </c>
      <c r="B458" s="125">
        <v>50604</v>
      </c>
      <c r="C458" s="124" t="s">
        <v>393</v>
      </c>
      <c r="D458" s="124" t="s">
        <v>392</v>
      </c>
      <c r="E458" s="124" t="s">
        <v>341</v>
      </c>
      <c r="F458" s="124" t="s">
        <v>391</v>
      </c>
      <c r="G458" s="124" t="s">
        <v>360</v>
      </c>
      <c r="H458" s="124" t="s">
        <v>6593</v>
      </c>
      <c r="I458" s="124" t="s">
        <v>7059</v>
      </c>
      <c r="J458" s="124" t="s">
        <v>7059</v>
      </c>
      <c r="K458" s="124" t="s">
        <v>7058</v>
      </c>
      <c r="L458" s="124" t="s">
        <v>7057</v>
      </c>
      <c r="M458" s="124" t="s">
        <v>6892</v>
      </c>
      <c r="N458" s="124" t="s">
        <v>6684</v>
      </c>
      <c r="O458" s="124" t="s">
        <v>6941</v>
      </c>
      <c r="P458" s="124" t="s">
        <v>7056</v>
      </c>
      <c r="Q458" s="124" t="s">
        <v>341</v>
      </c>
      <c r="R458" s="125">
        <v>5</v>
      </c>
      <c r="S458" s="125">
        <v>6</v>
      </c>
      <c r="T458" s="124" t="s">
        <v>341</v>
      </c>
      <c r="U458" s="124" t="s">
        <v>340</v>
      </c>
      <c r="V458" s="124" t="s">
        <v>2149</v>
      </c>
      <c r="W458" s="124" t="s">
        <v>6586</v>
      </c>
      <c r="X458" s="124" t="s">
        <v>232</v>
      </c>
    </row>
    <row r="459" spans="1:24" ht="33" customHeight="1" x14ac:dyDescent="0.25">
      <c r="A459" s="124" t="s">
        <v>7055</v>
      </c>
      <c r="B459" s="125">
        <v>50605</v>
      </c>
      <c r="C459" s="124" t="s">
        <v>393</v>
      </c>
      <c r="D459" s="124" t="s">
        <v>392</v>
      </c>
      <c r="E459" s="124" t="s">
        <v>341</v>
      </c>
      <c r="F459" s="124" t="s">
        <v>391</v>
      </c>
      <c r="G459" s="124" t="s">
        <v>379</v>
      </c>
      <c r="H459" s="124" t="s">
        <v>7054</v>
      </c>
      <c r="I459" s="124" t="s">
        <v>7053</v>
      </c>
      <c r="J459" s="124" t="s">
        <v>7053</v>
      </c>
      <c r="K459" s="124" t="s">
        <v>7052</v>
      </c>
      <c r="L459" s="124" t="s">
        <v>7051</v>
      </c>
      <c r="M459" s="124" t="s">
        <v>7050</v>
      </c>
      <c r="N459" s="124" t="s">
        <v>7049</v>
      </c>
      <c r="O459" s="124" t="s">
        <v>7024</v>
      </c>
      <c r="P459" s="124" t="s">
        <v>7048</v>
      </c>
      <c r="Q459" s="124" t="s">
        <v>341</v>
      </c>
      <c r="R459" s="125">
        <v>5</v>
      </c>
      <c r="S459" s="125">
        <v>6</v>
      </c>
      <c r="T459" s="124" t="s">
        <v>341</v>
      </c>
      <c r="U459" s="124" t="s">
        <v>510</v>
      </c>
      <c r="V459" s="124" t="s">
        <v>1600</v>
      </c>
      <c r="W459" s="124" t="s">
        <v>7022</v>
      </c>
      <c r="X459" s="124" t="s">
        <v>41</v>
      </c>
    </row>
    <row r="460" spans="1:24" ht="33" customHeight="1" x14ac:dyDescent="0.25">
      <c r="A460" s="124" t="s">
        <v>7047</v>
      </c>
      <c r="B460" s="125">
        <v>50606</v>
      </c>
      <c r="C460" s="124" t="s">
        <v>393</v>
      </c>
      <c r="D460" s="124" t="s">
        <v>392</v>
      </c>
      <c r="E460" s="124" t="s">
        <v>341</v>
      </c>
      <c r="F460" s="124" t="s">
        <v>391</v>
      </c>
      <c r="G460" s="124" t="s">
        <v>390</v>
      </c>
      <c r="H460" s="124" t="s">
        <v>7046</v>
      </c>
      <c r="I460" s="124" t="s">
        <v>7045</v>
      </c>
      <c r="J460" s="124" t="s">
        <v>7045</v>
      </c>
      <c r="K460" s="124" t="s">
        <v>7044</v>
      </c>
      <c r="L460" s="124" t="s">
        <v>7043</v>
      </c>
      <c r="M460" s="124" t="s">
        <v>7042</v>
      </c>
      <c r="N460" s="124" t="s">
        <v>7034</v>
      </c>
      <c r="O460" s="124" t="s">
        <v>7024</v>
      </c>
      <c r="P460" s="124" t="s">
        <v>7041</v>
      </c>
      <c r="Q460" s="124" t="s">
        <v>341</v>
      </c>
      <c r="R460" s="125">
        <v>5</v>
      </c>
      <c r="S460" s="125">
        <v>6</v>
      </c>
      <c r="T460" s="124" t="s">
        <v>341</v>
      </c>
      <c r="U460" s="124" t="s">
        <v>510</v>
      </c>
      <c r="V460" s="124" t="s">
        <v>1600</v>
      </c>
      <c r="W460" s="124" t="s">
        <v>7022</v>
      </c>
      <c r="X460" s="124" t="s">
        <v>41</v>
      </c>
    </row>
    <row r="461" spans="1:24" ht="33" customHeight="1" x14ac:dyDescent="0.25">
      <c r="A461" s="124" t="s">
        <v>7040</v>
      </c>
      <c r="B461" s="125">
        <v>50607</v>
      </c>
      <c r="C461" s="124" t="s">
        <v>393</v>
      </c>
      <c r="D461" s="124" t="s">
        <v>392</v>
      </c>
      <c r="E461" s="124" t="s">
        <v>341</v>
      </c>
      <c r="F461" s="124" t="s">
        <v>391</v>
      </c>
      <c r="G461" s="124" t="s">
        <v>360</v>
      </c>
      <c r="H461" s="124" t="s">
        <v>7039</v>
      </c>
      <c r="I461" s="124" t="s">
        <v>7038</v>
      </c>
      <c r="J461" s="124" t="s">
        <v>7038</v>
      </c>
      <c r="K461" s="124" t="s">
        <v>7037</v>
      </c>
      <c r="L461" s="124" t="s">
        <v>7036</v>
      </c>
      <c r="M461" s="124" t="s">
        <v>7035</v>
      </c>
      <c r="N461" s="124" t="s">
        <v>7034</v>
      </c>
      <c r="O461" s="124" t="s">
        <v>7024</v>
      </c>
      <c r="P461" s="124" t="s">
        <v>7033</v>
      </c>
      <c r="Q461" s="124" t="s">
        <v>341</v>
      </c>
      <c r="R461" s="125">
        <v>5</v>
      </c>
      <c r="S461" s="125">
        <v>6</v>
      </c>
      <c r="T461" s="124" t="s">
        <v>341</v>
      </c>
      <c r="U461" s="124" t="s">
        <v>510</v>
      </c>
      <c r="V461" s="124" t="s">
        <v>1600</v>
      </c>
      <c r="W461" s="124" t="s">
        <v>7022</v>
      </c>
      <c r="X461" s="124" t="s">
        <v>41</v>
      </c>
    </row>
    <row r="462" spans="1:24" ht="33" customHeight="1" x14ac:dyDescent="0.25">
      <c r="A462" s="124" t="s">
        <v>7032</v>
      </c>
      <c r="B462" s="125">
        <v>50608</v>
      </c>
      <c r="C462" s="124" t="s">
        <v>393</v>
      </c>
      <c r="D462" s="124" t="s">
        <v>392</v>
      </c>
      <c r="E462" s="124" t="s">
        <v>341</v>
      </c>
      <c r="F462" s="124" t="s">
        <v>391</v>
      </c>
      <c r="G462" s="124" t="s">
        <v>379</v>
      </c>
      <c r="H462" s="124" t="s">
        <v>7031</v>
      </c>
      <c r="I462" s="124" t="s">
        <v>7030</v>
      </c>
      <c r="J462" s="124" t="s">
        <v>7029</v>
      </c>
      <c r="K462" s="124" t="s">
        <v>7028</v>
      </c>
      <c r="L462" s="124" t="s">
        <v>7027</v>
      </c>
      <c r="M462" s="124" t="s">
        <v>7026</v>
      </c>
      <c r="N462" s="124" t="s">
        <v>7025</v>
      </c>
      <c r="O462" s="124" t="s">
        <v>7024</v>
      </c>
      <c r="P462" s="124" t="s">
        <v>7023</v>
      </c>
      <c r="Q462" s="124" t="s">
        <v>341</v>
      </c>
      <c r="R462" s="125">
        <v>5</v>
      </c>
      <c r="S462" s="125">
        <v>6</v>
      </c>
      <c r="T462" s="124" t="s">
        <v>341</v>
      </c>
      <c r="U462" s="124" t="s">
        <v>510</v>
      </c>
      <c r="V462" s="124" t="s">
        <v>3094</v>
      </c>
      <c r="W462" s="124" t="s">
        <v>7022</v>
      </c>
      <c r="X462" s="124" t="s">
        <v>41</v>
      </c>
    </row>
    <row r="463" spans="1:24" ht="33" customHeight="1" x14ac:dyDescent="0.25">
      <c r="A463" s="124" t="s">
        <v>7021</v>
      </c>
      <c r="B463" s="125">
        <v>50701</v>
      </c>
      <c r="C463" s="124" t="s">
        <v>393</v>
      </c>
      <c r="D463" s="124" t="s">
        <v>392</v>
      </c>
      <c r="E463" s="124" t="s">
        <v>341</v>
      </c>
      <c r="F463" s="124" t="s">
        <v>391</v>
      </c>
      <c r="G463" s="124" t="s">
        <v>379</v>
      </c>
      <c r="H463" s="124" t="s">
        <v>7020</v>
      </c>
      <c r="I463" s="124" t="s">
        <v>7019</v>
      </c>
      <c r="J463" s="124" t="s">
        <v>7019</v>
      </c>
      <c r="K463" s="124" t="s">
        <v>7018</v>
      </c>
      <c r="L463" s="124" t="s">
        <v>1636</v>
      </c>
      <c r="M463" s="124" t="s">
        <v>7017</v>
      </c>
      <c r="N463" s="124" t="s">
        <v>7016</v>
      </c>
      <c r="O463" s="124" t="s">
        <v>6941</v>
      </c>
      <c r="P463" s="124" t="s">
        <v>7015</v>
      </c>
      <c r="Q463" s="124" t="s">
        <v>341</v>
      </c>
      <c r="R463" s="125">
        <v>5</v>
      </c>
      <c r="S463" s="125">
        <v>7</v>
      </c>
      <c r="T463" s="124" t="s">
        <v>341</v>
      </c>
      <c r="U463" s="124" t="s">
        <v>396</v>
      </c>
      <c r="V463" s="124" t="s">
        <v>2149</v>
      </c>
      <c r="W463" s="124" t="s">
        <v>1773</v>
      </c>
      <c r="X463" s="124" t="s">
        <v>233</v>
      </c>
    </row>
    <row r="464" spans="1:24" ht="33" customHeight="1" x14ac:dyDescent="0.25">
      <c r="A464" s="124" t="s">
        <v>7014</v>
      </c>
      <c r="B464" s="125">
        <v>50702</v>
      </c>
      <c r="C464" s="124" t="s">
        <v>393</v>
      </c>
      <c r="D464" s="124" t="s">
        <v>392</v>
      </c>
      <c r="E464" s="124" t="s">
        <v>341</v>
      </c>
      <c r="F464" s="124" t="s">
        <v>391</v>
      </c>
      <c r="G464" s="124" t="s">
        <v>379</v>
      </c>
      <c r="H464" s="124" t="s">
        <v>7013</v>
      </c>
      <c r="I464" s="124" t="s">
        <v>7012</v>
      </c>
      <c r="J464" s="124" t="s">
        <v>7012</v>
      </c>
      <c r="K464" s="124" t="s">
        <v>7011</v>
      </c>
      <c r="L464" s="124" t="s">
        <v>7005</v>
      </c>
      <c r="M464" s="124" t="s">
        <v>7010</v>
      </c>
      <c r="N464" s="124" t="s">
        <v>341</v>
      </c>
      <c r="O464" s="124" t="s">
        <v>6986</v>
      </c>
      <c r="P464" s="124" t="s">
        <v>341</v>
      </c>
      <c r="Q464" s="124" t="s">
        <v>341</v>
      </c>
      <c r="R464" s="125">
        <v>5</v>
      </c>
      <c r="S464" s="125">
        <v>7</v>
      </c>
      <c r="T464" s="124" t="s">
        <v>341</v>
      </c>
      <c r="U464" s="124" t="s">
        <v>396</v>
      </c>
      <c r="V464" s="124" t="s">
        <v>2149</v>
      </c>
      <c r="W464" s="124" t="s">
        <v>1773</v>
      </c>
      <c r="X464" s="124" t="s">
        <v>233</v>
      </c>
    </row>
    <row r="465" spans="1:24" ht="33" customHeight="1" x14ac:dyDescent="0.25">
      <c r="A465" s="124" t="s">
        <v>7009</v>
      </c>
      <c r="B465" s="125">
        <v>50703</v>
      </c>
      <c r="C465" s="124" t="s">
        <v>393</v>
      </c>
      <c r="D465" s="124" t="s">
        <v>392</v>
      </c>
      <c r="E465" s="124" t="s">
        <v>341</v>
      </c>
      <c r="F465" s="124" t="s">
        <v>391</v>
      </c>
      <c r="G465" s="124" t="s">
        <v>379</v>
      </c>
      <c r="H465" s="124" t="s">
        <v>7008</v>
      </c>
      <c r="I465" s="124" t="s">
        <v>7007</v>
      </c>
      <c r="J465" s="124" t="s">
        <v>7007</v>
      </c>
      <c r="K465" s="124" t="s">
        <v>7006</v>
      </c>
      <c r="L465" s="124" t="s">
        <v>7005</v>
      </c>
      <c r="M465" s="124" t="s">
        <v>7004</v>
      </c>
      <c r="N465" s="124" t="s">
        <v>341</v>
      </c>
      <c r="O465" s="124" t="s">
        <v>6986</v>
      </c>
      <c r="P465" s="124" t="s">
        <v>7003</v>
      </c>
      <c r="Q465" s="124" t="s">
        <v>341</v>
      </c>
      <c r="R465" s="125">
        <v>5</v>
      </c>
      <c r="S465" s="125">
        <v>7</v>
      </c>
      <c r="T465" s="124" t="s">
        <v>341</v>
      </c>
      <c r="U465" s="124" t="s">
        <v>340</v>
      </c>
      <c r="V465" s="124" t="s">
        <v>2149</v>
      </c>
      <c r="W465" s="124" t="s">
        <v>1946</v>
      </c>
      <c r="X465" s="124" t="s">
        <v>224</v>
      </c>
    </row>
    <row r="466" spans="1:24" ht="33" customHeight="1" x14ac:dyDescent="0.25">
      <c r="A466" s="124" t="s">
        <v>7002</v>
      </c>
      <c r="B466" s="125">
        <v>50704</v>
      </c>
      <c r="C466" s="124" t="s">
        <v>393</v>
      </c>
      <c r="D466" s="124" t="s">
        <v>392</v>
      </c>
      <c r="E466" s="124" t="s">
        <v>341</v>
      </c>
      <c r="F466" s="124" t="s">
        <v>391</v>
      </c>
      <c r="G466" s="124" t="s">
        <v>379</v>
      </c>
      <c r="H466" s="124" t="s">
        <v>7001</v>
      </c>
      <c r="I466" s="124" t="s">
        <v>7000</v>
      </c>
      <c r="J466" s="124" t="s">
        <v>7000</v>
      </c>
      <c r="K466" s="124" t="s">
        <v>6999</v>
      </c>
      <c r="L466" s="124" t="s">
        <v>6998</v>
      </c>
      <c r="M466" s="124" t="s">
        <v>6892</v>
      </c>
      <c r="N466" s="124" t="s">
        <v>341</v>
      </c>
      <c r="O466" s="124" t="s">
        <v>6986</v>
      </c>
      <c r="P466" s="124" t="s">
        <v>341</v>
      </c>
      <c r="Q466" s="124" t="s">
        <v>341</v>
      </c>
      <c r="R466" s="125">
        <v>5</v>
      </c>
      <c r="S466" s="125">
        <v>7</v>
      </c>
      <c r="T466" s="124" t="s">
        <v>341</v>
      </c>
      <c r="U466" s="124" t="s">
        <v>510</v>
      </c>
      <c r="V466" s="124" t="s">
        <v>1354</v>
      </c>
      <c r="W466" s="124" t="s">
        <v>1946</v>
      </c>
      <c r="X466" s="124" t="s">
        <v>224</v>
      </c>
    </row>
    <row r="467" spans="1:24" ht="33" customHeight="1" x14ac:dyDescent="0.25">
      <c r="A467" s="124" t="s">
        <v>6997</v>
      </c>
      <c r="B467" s="125">
        <v>50705</v>
      </c>
      <c r="C467" s="124" t="s">
        <v>393</v>
      </c>
      <c r="D467" s="124" t="s">
        <v>392</v>
      </c>
      <c r="E467" s="124" t="s">
        <v>341</v>
      </c>
      <c r="F467" s="124" t="s">
        <v>391</v>
      </c>
      <c r="G467" s="124" t="s">
        <v>360</v>
      </c>
      <c r="H467" s="124" t="s">
        <v>6996</v>
      </c>
      <c r="I467" s="124" t="s">
        <v>6995</v>
      </c>
      <c r="J467" s="124" t="s">
        <v>6995</v>
      </c>
      <c r="K467" s="124" t="s">
        <v>6994</v>
      </c>
      <c r="L467" s="124" t="s">
        <v>3622</v>
      </c>
      <c r="M467" s="124" t="s">
        <v>6993</v>
      </c>
      <c r="N467" s="124" t="s">
        <v>341</v>
      </c>
      <c r="O467" s="124" t="s">
        <v>6986</v>
      </c>
      <c r="P467" s="124" t="s">
        <v>341</v>
      </c>
      <c r="Q467" s="124" t="s">
        <v>341</v>
      </c>
      <c r="R467" s="125">
        <v>5</v>
      </c>
      <c r="S467" s="125">
        <v>7</v>
      </c>
      <c r="T467" s="124" t="s">
        <v>341</v>
      </c>
      <c r="U467" s="124" t="s">
        <v>396</v>
      </c>
      <c r="V467" s="124" t="s">
        <v>2467</v>
      </c>
      <c r="W467" s="124" t="s">
        <v>1773</v>
      </c>
      <c r="X467" s="124" t="s">
        <v>233</v>
      </c>
    </row>
    <row r="468" spans="1:24" ht="33" customHeight="1" x14ac:dyDescent="0.25">
      <c r="A468" s="124" t="s">
        <v>6992</v>
      </c>
      <c r="B468" s="125">
        <v>50706</v>
      </c>
      <c r="C468" s="124" t="s">
        <v>393</v>
      </c>
      <c r="D468" s="124" t="s">
        <v>392</v>
      </c>
      <c r="E468" s="124" t="s">
        <v>341</v>
      </c>
      <c r="F468" s="124" t="s">
        <v>391</v>
      </c>
      <c r="G468" s="124" t="s">
        <v>379</v>
      </c>
      <c r="H468" s="124" t="s">
        <v>6991</v>
      </c>
      <c r="I468" s="124" t="s">
        <v>6990</v>
      </c>
      <c r="J468" s="124" t="s">
        <v>6990</v>
      </c>
      <c r="K468" s="124" t="s">
        <v>6989</v>
      </c>
      <c r="L468" s="124" t="s">
        <v>6988</v>
      </c>
      <c r="M468" s="124" t="s">
        <v>6987</v>
      </c>
      <c r="N468" s="124" t="s">
        <v>341</v>
      </c>
      <c r="O468" s="124" t="s">
        <v>6986</v>
      </c>
      <c r="P468" s="124" t="s">
        <v>341</v>
      </c>
      <c r="Q468" s="124" t="s">
        <v>341</v>
      </c>
      <c r="R468" s="125">
        <v>5</v>
      </c>
      <c r="S468" s="125">
        <v>7</v>
      </c>
      <c r="T468" s="124" t="s">
        <v>341</v>
      </c>
      <c r="U468" s="124" t="s">
        <v>340</v>
      </c>
      <c r="V468" s="124" t="s">
        <v>2149</v>
      </c>
      <c r="W468" s="124" t="s">
        <v>2590</v>
      </c>
      <c r="X468" s="124" t="s">
        <v>29</v>
      </c>
    </row>
    <row r="469" spans="1:24" ht="33" customHeight="1" x14ac:dyDescent="0.25">
      <c r="A469" s="124" t="s">
        <v>6985</v>
      </c>
      <c r="B469" s="125">
        <v>50707</v>
      </c>
      <c r="C469" s="124" t="s">
        <v>393</v>
      </c>
      <c r="D469" s="124" t="s">
        <v>392</v>
      </c>
      <c r="E469" s="124" t="s">
        <v>341</v>
      </c>
      <c r="F469" s="124" t="s">
        <v>391</v>
      </c>
      <c r="G469" s="124" t="s">
        <v>360</v>
      </c>
      <c r="H469" s="124" t="s">
        <v>6984</v>
      </c>
      <c r="I469" s="124" t="s">
        <v>6983</v>
      </c>
      <c r="J469" s="124" t="s">
        <v>6983</v>
      </c>
      <c r="K469" s="124" t="s">
        <v>6982</v>
      </c>
      <c r="L469" s="124" t="s">
        <v>6981</v>
      </c>
      <c r="M469" s="124" t="s">
        <v>6980</v>
      </c>
      <c r="N469" s="124" t="s">
        <v>341</v>
      </c>
      <c r="O469" s="124" t="s">
        <v>6941</v>
      </c>
      <c r="P469" s="124" t="s">
        <v>341</v>
      </c>
      <c r="Q469" s="124" t="s">
        <v>341</v>
      </c>
      <c r="R469" s="125">
        <v>5</v>
      </c>
      <c r="S469" s="125">
        <v>7</v>
      </c>
      <c r="T469" s="124" t="s">
        <v>341</v>
      </c>
      <c r="U469" s="124" t="s">
        <v>340</v>
      </c>
      <c r="V469" s="124" t="s">
        <v>2149</v>
      </c>
      <c r="W469" s="124" t="s">
        <v>2590</v>
      </c>
      <c r="X469" s="124" t="s">
        <v>29</v>
      </c>
    </row>
    <row r="470" spans="1:24" ht="33" customHeight="1" x14ac:dyDescent="0.25">
      <c r="A470" s="124" t="s">
        <v>6979</v>
      </c>
      <c r="B470" s="125">
        <v>50708</v>
      </c>
      <c r="C470" s="124" t="s">
        <v>381</v>
      </c>
      <c r="D470" s="124" t="s">
        <v>349</v>
      </c>
      <c r="E470" s="124" t="s">
        <v>6978</v>
      </c>
      <c r="F470" s="124" t="s">
        <v>411</v>
      </c>
      <c r="G470" s="124" t="s">
        <v>343</v>
      </c>
      <c r="H470" s="124" t="s">
        <v>6977</v>
      </c>
      <c r="I470" s="124" t="s">
        <v>6976</v>
      </c>
      <c r="J470" s="124" t="s">
        <v>6976</v>
      </c>
      <c r="K470" s="124" t="s">
        <v>6975</v>
      </c>
      <c r="L470" s="124" t="s">
        <v>1035</v>
      </c>
      <c r="M470" s="124" t="s">
        <v>343</v>
      </c>
      <c r="N470" s="124" t="s">
        <v>6974</v>
      </c>
      <c r="O470" s="124" t="s">
        <v>6973</v>
      </c>
      <c r="P470" s="124" t="s">
        <v>6972</v>
      </c>
      <c r="Q470" s="124" t="s">
        <v>341</v>
      </c>
      <c r="R470" s="125">
        <v>5</v>
      </c>
      <c r="S470" s="125">
        <v>7</v>
      </c>
      <c r="T470" s="124" t="s">
        <v>341</v>
      </c>
      <c r="U470" s="124" t="s">
        <v>510</v>
      </c>
      <c r="V470" s="124" t="s">
        <v>1354</v>
      </c>
      <c r="W470" s="124" t="s">
        <v>2590</v>
      </c>
      <c r="X470" s="124" t="s">
        <v>29</v>
      </c>
    </row>
    <row r="471" spans="1:24" ht="33" customHeight="1" x14ac:dyDescent="0.25">
      <c r="A471" s="124" t="s">
        <v>6971</v>
      </c>
      <c r="B471" s="125">
        <v>50709</v>
      </c>
      <c r="C471" s="124" t="s">
        <v>393</v>
      </c>
      <c r="D471" s="124" t="s">
        <v>392</v>
      </c>
      <c r="E471" s="124" t="s">
        <v>341</v>
      </c>
      <c r="F471" s="124" t="s">
        <v>391</v>
      </c>
      <c r="G471" s="124" t="s">
        <v>379</v>
      </c>
      <c r="H471" s="124" t="s">
        <v>6970</v>
      </c>
      <c r="I471" s="124" t="s">
        <v>6969</v>
      </c>
      <c r="J471" s="124" t="s">
        <v>6969</v>
      </c>
      <c r="K471" s="124" t="s">
        <v>6968</v>
      </c>
      <c r="L471" s="124" t="s">
        <v>1636</v>
      </c>
      <c r="M471" s="124" t="s">
        <v>6913</v>
      </c>
      <c r="N471" s="124" t="s">
        <v>341</v>
      </c>
      <c r="O471" s="124" t="s">
        <v>6941</v>
      </c>
      <c r="P471" s="124" t="s">
        <v>341</v>
      </c>
      <c r="Q471" s="124" t="s">
        <v>341</v>
      </c>
      <c r="R471" s="125">
        <v>5</v>
      </c>
      <c r="S471" s="125">
        <v>7</v>
      </c>
      <c r="T471" s="124" t="s">
        <v>341</v>
      </c>
      <c r="U471" s="124" t="s">
        <v>510</v>
      </c>
      <c r="V471" s="124" t="s">
        <v>620</v>
      </c>
      <c r="W471" s="124" t="s">
        <v>3093</v>
      </c>
      <c r="X471" s="124" t="s">
        <v>38</v>
      </c>
    </row>
    <row r="472" spans="1:24" ht="33" customHeight="1" x14ac:dyDescent="0.25">
      <c r="A472" s="124" t="s">
        <v>6967</v>
      </c>
      <c r="B472" s="125">
        <v>50710</v>
      </c>
      <c r="C472" s="124" t="s">
        <v>393</v>
      </c>
      <c r="D472" s="124" t="s">
        <v>392</v>
      </c>
      <c r="E472" s="124" t="s">
        <v>341</v>
      </c>
      <c r="F472" s="124" t="s">
        <v>391</v>
      </c>
      <c r="G472" s="124" t="s">
        <v>343</v>
      </c>
      <c r="H472" s="124" t="s">
        <v>6966</v>
      </c>
      <c r="I472" s="124" t="s">
        <v>6965</v>
      </c>
      <c r="J472" s="124" t="s">
        <v>6965</v>
      </c>
      <c r="K472" s="124" t="s">
        <v>6964</v>
      </c>
      <c r="L472" s="124" t="s">
        <v>3024</v>
      </c>
      <c r="M472" s="124" t="s">
        <v>343</v>
      </c>
      <c r="N472" s="124" t="s">
        <v>341</v>
      </c>
      <c r="O472" s="124" t="s">
        <v>6941</v>
      </c>
      <c r="P472" s="124" t="s">
        <v>341</v>
      </c>
      <c r="Q472" s="124" t="s">
        <v>341</v>
      </c>
      <c r="R472" s="125">
        <v>5</v>
      </c>
      <c r="S472" s="125">
        <v>7</v>
      </c>
      <c r="T472" s="124" t="s">
        <v>341</v>
      </c>
      <c r="U472" s="124" t="s">
        <v>510</v>
      </c>
      <c r="V472" s="124" t="s">
        <v>3094</v>
      </c>
      <c r="W472" s="124" t="s">
        <v>3093</v>
      </c>
      <c r="X472" s="124" t="s">
        <v>38</v>
      </c>
    </row>
    <row r="473" spans="1:24" ht="33" customHeight="1" x14ac:dyDescent="0.25">
      <c r="A473" s="124" t="s">
        <v>6963</v>
      </c>
      <c r="B473" s="125">
        <v>50711</v>
      </c>
      <c r="C473" s="124" t="s">
        <v>393</v>
      </c>
      <c r="D473" s="124" t="s">
        <v>392</v>
      </c>
      <c r="E473" s="124" t="s">
        <v>341</v>
      </c>
      <c r="F473" s="124" t="s">
        <v>391</v>
      </c>
      <c r="G473" s="124" t="s">
        <v>343</v>
      </c>
      <c r="H473" s="124" t="s">
        <v>6962</v>
      </c>
      <c r="I473" s="124" t="s">
        <v>6961</v>
      </c>
      <c r="J473" s="124" t="s">
        <v>6961</v>
      </c>
      <c r="K473" s="124" t="s">
        <v>6960</v>
      </c>
      <c r="L473" s="124" t="s">
        <v>6959</v>
      </c>
      <c r="M473" s="124" t="s">
        <v>343</v>
      </c>
      <c r="N473" s="124" t="s">
        <v>341</v>
      </c>
      <c r="O473" s="124" t="s">
        <v>6905</v>
      </c>
      <c r="P473" s="124" t="s">
        <v>6958</v>
      </c>
      <c r="Q473" s="124" t="s">
        <v>341</v>
      </c>
      <c r="R473" s="125">
        <v>5</v>
      </c>
      <c r="S473" s="125">
        <v>7</v>
      </c>
      <c r="T473" s="124" t="s">
        <v>341</v>
      </c>
      <c r="U473" s="124" t="s">
        <v>510</v>
      </c>
      <c r="V473" s="124" t="s">
        <v>4849</v>
      </c>
      <c r="W473" s="124" t="s">
        <v>3093</v>
      </c>
      <c r="X473" s="124" t="s">
        <v>38</v>
      </c>
    </row>
    <row r="474" spans="1:24" ht="33" customHeight="1" x14ac:dyDescent="0.25">
      <c r="A474" s="124" t="s">
        <v>6957</v>
      </c>
      <c r="B474" s="125">
        <v>50712</v>
      </c>
      <c r="C474" s="124" t="s">
        <v>393</v>
      </c>
      <c r="D474" s="124" t="s">
        <v>392</v>
      </c>
      <c r="E474" s="124" t="s">
        <v>341</v>
      </c>
      <c r="F474" s="124" t="s">
        <v>391</v>
      </c>
      <c r="G474" s="124" t="s">
        <v>360</v>
      </c>
      <c r="H474" s="124" t="s">
        <v>6956</v>
      </c>
      <c r="I474" s="124" t="s">
        <v>6955</v>
      </c>
      <c r="J474" s="124" t="s">
        <v>6955</v>
      </c>
      <c r="K474" s="124" t="s">
        <v>6954</v>
      </c>
      <c r="L474" s="124" t="s">
        <v>6953</v>
      </c>
      <c r="M474" s="124" t="s">
        <v>6952</v>
      </c>
      <c r="N474" s="124" t="s">
        <v>341</v>
      </c>
      <c r="O474" s="124" t="s">
        <v>6941</v>
      </c>
      <c r="P474" s="124" t="s">
        <v>6951</v>
      </c>
      <c r="Q474" s="124" t="s">
        <v>341</v>
      </c>
      <c r="R474" s="125">
        <v>5</v>
      </c>
      <c r="S474" s="125">
        <v>7</v>
      </c>
      <c r="T474" s="124" t="s">
        <v>341</v>
      </c>
      <c r="U474" s="124" t="s">
        <v>340</v>
      </c>
      <c r="V474" s="124" t="s">
        <v>2149</v>
      </c>
      <c r="W474" s="124" t="s">
        <v>1773</v>
      </c>
      <c r="X474" s="124" t="s">
        <v>233</v>
      </c>
    </row>
    <row r="475" spans="1:24" ht="33" customHeight="1" x14ac:dyDescent="0.25">
      <c r="A475" s="124" t="s">
        <v>6950</v>
      </c>
      <c r="B475" s="125">
        <v>50713</v>
      </c>
      <c r="C475" s="124" t="s">
        <v>393</v>
      </c>
      <c r="D475" s="124" t="s">
        <v>392</v>
      </c>
      <c r="E475" s="124" t="s">
        <v>341</v>
      </c>
      <c r="F475" s="124" t="s">
        <v>391</v>
      </c>
      <c r="G475" s="124" t="s">
        <v>343</v>
      </c>
      <c r="H475" s="124" t="s">
        <v>6949</v>
      </c>
      <c r="I475" s="124" t="s">
        <v>6948</v>
      </c>
      <c r="J475" s="124" t="s">
        <v>6948</v>
      </c>
      <c r="K475" s="124" t="s">
        <v>6947</v>
      </c>
      <c r="L475" s="124" t="s">
        <v>6946</v>
      </c>
      <c r="M475" s="124" t="s">
        <v>343</v>
      </c>
      <c r="N475" s="124" t="s">
        <v>341</v>
      </c>
      <c r="O475" s="124" t="s">
        <v>6941</v>
      </c>
      <c r="P475" s="124" t="s">
        <v>341</v>
      </c>
      <c r="Q475" s="124" t="s">
        <v>341</v>
      </c>
      <c r="R475" s="125">
        <v>5</v>
      </c>
      <c r="S475" s="125">
        <v>7</v>
      </c>
      <c r="T475" s="124" t="s">
        <v>341</v>
      </c>
      <c r="U475" s="124" t="s">
        <v>340</v>
      </c>
      <c r="V475" s="124" t="s">
        <v>2149</v>
      </c>
      <c r="W475" s="124" t="s">
        <v>1773</v>
      </c>
      <c r="X475" s="124" t="s">
        <v>233</v>
      </c>
    </row>
    <row r="476" spans="1:24" ht="33" customHeight="1" x14ac:dyDescent="0.25">
      <c r="A476" s="124" t="s">
        <v>6945</v>
      </c>
      <c r="B476" s="125">
        <v>50714</v>
      </c>
      <c r="C476" s="124" t="s">
        <v>393</v>
      </c>
      <c r="D476" s="124" t="s">
        <v>392</v>
      </c>
      <c r="E476" s="124" t="s">
        <v>341</v>
      </c>
      <c r="F476" s="124" t="s">
        <v>391</v>
      </c>
      <c r="G476" s="124" t="s">
        <v>343</v>
      </c>
      <c r="H476" s="124" t="s">
        <v>6944</v>
      </c>
      <c r="I476" s="124" t="s">
        <v>6943</v>
      </c>
      <c r="J476" s="124" t="s">
        <v>6943</v>
      </c>
      <c r="K476" s="124" t="s">
        <v>6942</v>
      </c>
      <c r="L476" s="124" t="s">
        <v>407</v>
      </c>
      <c r="M476" s="124" t="s">
        <v>343</v>
      </c>
      <c r="N476" s="124" t="s">
        <v>341</v>
      </c>
      <c r="O476" s="124" t="s">
        <v>6941</v>
      </c>
      <c r="P476" s="124" t="s">
        <v>6940</v>
      </c>
      <c r="Q476" s="124" t="s">
        <v>341</v>
      </c>
      <c r="R476" s="125">
        <v>5</v>
      </c>
      <c r="S476" s="125">
        <v>7</v>
      </c>
      <c r="T476" s="124" t="s">
        <v>341</v>
      </c>
      <c r="U476" s="124" t="s">
        <v>396</v>
      </c>
      <c r="V476" s="124" t="s">
        <v>2467</v>
      </c>
      <c r="W476" s="124" t="s">
        <v>1773</v>
      </c>
      <c r="X476" s="124" t="s">
        <v>233</v>
      </c>
    </row>
    <row r="477" spans="1:24" ht="33" customHeight="1" x14ac:dyDescent="0.25">
      <c r="A477" s="124" t="s">
        <v>6939</v>
      </c>
      <c r="B477" s="125">
        <v>50901</v>
      </c>
      <c r="C477" s="124" t="s">
        <v>393</v>
      </c>
      <c r="D477" s="124" t="s">
        <v>392</v>
      </c>
      <c r="E477" s="124" t="s">
        <v>341</v>
      </c>
      <c r="F477" s="124" t="s">
        <v>391</v>
      </c>
      <c r="G477" s="124" t="s">
        <v>390</v>
      </c>
      <c r="H477" s="124" t="s">
        <v>6938</v>
      </c>
      <c r="I477" s="124" t="s">
        <v>6937</v>
      </c>
      <c r="J477" s="124" t="s">
        <v>6936</v>
      </c>
      <c r="K477" s="124" t="s">
        <v>6935</v>
      </c>
      <c r="L477" s="124" t="s">
        <v>6934</v>
      </c>
      <c r="M477" s="124" t="s">
        <v>6907</v>
      </c>
      <c r="N477" s="124" t="s">
        <v>341</v>
      </c>
      <c r="O477" s="124" t="s">
        <v>6928</v>
      </c>
      <c r="P477" s="124" t="s">
        <v>341</v>
      </c>
      <c r="Q477" s="124" t="s">
        <v>341</v>
      </c>
      <c r="R477" s="125">
        <v>5</v>
      </c>
      <c r="S477" s="125">
        <v>9</v>
      </c>
      <c r="T477" s="124" t="s">
        <v>341</v>
      </c>
      <c r="U477" s="124" t="s">
        <v>396</v>
      </c>
      <c r="V477" s="124" t="s">
        <v>2467</v>
      </c>
      <c r="W477" s="124" t="s">
        <v>6926</v>
      </c>
      <c r="X477" s="124" t="s">
        <v>233</v>
      </c>
    </row>
    <row r="478" spans="1:24" ht="33" customHeight="1" x14ac:dyDescent="0.25">
      <c r="A478" s="124" t="s">
        <v>6933</v>
      </c>
      <c r="B478" s="125">
        <v>50902</v>
      </c>
      <c r="C478" s="124" t="s">
        <v>393</v>
      </c>
      <c r="D478" s="124" t="s">
        <v>392</v>
      </c>
      <c r="E478" s="124" t="s">
        <v>341</v>
      </c>
      <c r="F478" s="124" t="s">
        <v>391</v>
      </c>
      <c r="G478" s="124" t="s">
        <v>343</v>
      </c>
      <c r="H478" s="124" t="s">
        <v>6932</v>
      </c>
      <c r="I478" s="124" t="s">
        <v>6931</v>
      </c>
      <c r="J478" s="124" t="s">
        <v>6931</v>
      </c>
      <c r="K478" s="124" t="s">
        <v>6930</v>
      </c>
      <c r="L478" s="124" t="s">
        <v>550</v>
      </c>
      <c r="M478" s="124" t="s">
        <v>343</v>
      </c>
      <c r="N478" s="124" t="s">
        <v>6929</v>
      </c>
      <c r="O478" s="124" t="s">
        <v>6928</v>
      </c>
      <c r="P478" s="124" t="s">
        <v>6927</v>
      </c>
      <c r="Q478" s="124" t="s">
        <v>341</v>
      </c>
      <c r="R478" s="125">
        <v>5</v>
      </c>
      <c r="S478" s="125">
        <v>9</v>
      </c>
      <c r="T478" s="124" t="s">
        <v>341</v>
      </c>
      <c r="U478" s="124" t="s">
        <v>396</v>
      </c>
      <c r="V478" s="124" t="s">
        <v>2467</v>
      </c>
      <c r="W478" s="124" t="s">
        <v>6926</v>
      </c>
      <c r="X478" s="124" t="s">
        <v>233</v>
      </c>
    </row>
    <row r="479" spans="1:24" ht="33" customHeight="1" x14ac:dyDescent="0.25">
      <c r="A479" s="124" t="s">
        <v>6925</v>
      </c>
      <c r="B479" s="125">
        <v>50903</v>
      </c>
      <c r="C479" s="124" t="s">
        <v>393</v>
      </c>
      <c r="D479" s="124" t="s">
        <v>392</v>
      </c>
      <c r="E479" s="124" t="s">
        <v>341</v>
      </c>
      <c r="F479" s="124" t="s">
        <v>391</v>
      </c>
      <c r="G479" s="124" t="s">
        <v>360</v>
      </c>
      <c r="H479" s="124" t="s">
        <v>6924</v>
      </c>
      <c r="I479" s="124" t="s">
        <v>6923</v>
      </c>
      <c r="J479" s="124" t="s">
        <v>6923</v>
      </c>
      <c r="K479" s="124" t="s">
        <v>6922</v>
      </c>
      <c r="L479" s="124" t="s">
        <v>6921</v>
      </c>
      <c r="M479" s="124" t="s">
        <v>6920</v>
      </c>
      <c r="N479" s="124" t="s">
        <v>341</v>
      </c>
      <c r="O479" s="124" t="s">
        <v>6905</v>
      </c>
      <c r="P479" s="124" t="s">
        <v>6919</v>
      </c>
      <c r="Q479" s="124" t="s">
        <v>341</v>
      </c>
      <c r="R479" s="125">
        <v>5</v>
      </c>
      <c r="S479" s="125">
        <v>9</v>
      </c>
      <c r="T479" s="124" t="s">
        <v>341</v>
      </c>
      <c r="U479" s="124" t="s">
        <v>1114</v>
      </c>
      <c r="V479" s="124" t="s">
        <v>620</v>
      </c>
      <c r="W479" s="124" t="s">
        <v>1113</v>
      </c>
      <c r="X479" s="124" t="s">
        <v>38</v>
      </c>
    </row>
    <row r="480" spans="1:24" ht="33" customHeight="1" x14ac:dyDescent="0.25">
      <c r="A480" s="124" t="s">
        <v>6918</v>
      </c>
      <c r="B480" s="125">
        <v>50904</v>
      </c>
      <c r="C480" s="124" t="s">
        <v>393</v>
      </c>
      <c r="D480" s="124" t="s">
        <v>392</v>
      </c>
      <c r="E480" s="124" t="s">
        <v>341</v>
      </c>
      <c r="F480" s="124" t="s">
        <v>391</v>
      </c>
      <c r="G480" s="124" t="s">
        <v>390</v>
      </c>
      <c r="H480" s="124" t="s">
        <v>6917</v>
      </c>
      <c r="I480" s="124" t="s">
        <v>6916</v>
      </c>
      <c r="J480" s="124" t="s">
        <v>6916</v>
      </c>
      <c r="K480" s="124" t="s">
        <v>6915</v>
      </c>
      <c r="L480" s="124" t="s">
        <v>6914</v>
      </c>
      <c r="M480" s="124" t="s">
        <v>6913</v>
      </c>
      <c r="N480" s="124" t="s">
        <v>6906</v>
      </c>
      <c r="O480" s="124" t="s">
        <v>6905</v>
      </c>
      <c r="P480" s="124" t="s">
        <v>6912</v>
      </c>
      <c r="Q480" s="124" t="s">
        <v>341</v>
      </c>
      <c r="R480" s="125">
        <v>5</v>
      </c>
      <c r="S480" s="125">
        <v>9</v>
      </c>
      <c r="T480" s="124" t="s">
        <v>341</v>
      </c>
      <c r="U480" s="124" t="s">
        <v>1114</v>
      </c>
      <c r="V480" s="124" t="s">
        <v>3094</v>
      </c>
      <c r="W480" s="124" t="s">
        <v>3093</v>
      </c>
      <c r="X480" s="124" t="s">
        <v>38</v>
      </c>
    </row>
    <row r="481" spans="1:24" ht="33" customHeight="1" x14ac:dyDescent="0.25">
      <c r="A481" s="124" t="s">
        <v>6911</v>
      </c>
      <c r="B481" s="125">
        <v>50905</v>
      </c>
      <c r="C481" s="124" t="s">
        <v>393</v>
      </c>
      <c r="D481" s="124" t="s">
        <v>392</v>
      </c>
      <c r="E481" s="124" t="s">
        <v>341</v>
      </c>
      <c r="F481" s="124" t="s">
        <v>391</v>
      </c>
      <c r="G481" s="124" t="s">
        <v>360</v>
      </c>
      <c r="H481" s="124" t="s">
        <v>6910</v>
      </c>
      <c r="I481" s="124" t="s">
        <v>6909</v>
      </c>
      <c r="J481" s="124" t="s">
        <v>6909</v>
      </c>
      <c r="K481" s="124" t="s">
        <v>6908</v>
      </c>
      <c r="L481" s="124" t="s">
        <v>5844</v>
      </c>
      <c r="M481" s="124" t="s">
        <v>6907</v>
      </c>
      <c r="N481" s="124" t="s">
        <v>6906</v>
      </c>
      <c r="O481" s="124" t="s">
        <v>6905</v>
      </c>
      <c r="P481" s="124" t="s">
        <v>341</v>
      </c>
      <c r="Q481" s="124" t="s">
        <v>341</v>
      </c>
      <c r="R481" s="125">
        <v>5</v>
      </c>
      <c r="S481" s="125">
        <v>9</v>
      </c>
      <c r="T481" s="124" t="s">
        <v>341</v>
      </c>
      <c r="U481" s="124" t="s">
        <v>510</v>
      </c>
      <c r="V481" s="124" t="s">
        <v>6904</v>
      </c>
      <c r="W481" s="124" t="s">
        <v>3093</v>
      </c>
      <c r="X481" s="124" t="s">
        <v>38</v>
      </c>
    </row>
    <row r="482" spans="1:24" ht="33" customHeight="1" x14ac:dyDescent="0.25">
      <c r="A482" s="124" t="s">
        <v>6903</v>
      </c>
      <c r="B482" s="125">
        <v>60301</v>
      </c>
      <c r="C482" s="124" t="s">
        <v>393</v>
      </c>
      <c r="D482" s="124" t="s">
        <v>381</v>
      </c>
      <c r="E482" s="124" t="s">
        <v>2164</v>
      </c>
      <c r="F482" s="124" t="s">
        <v>391</v>
      </c>
      <c r="G482" s="124" t="s">
        <v>360</v>
      </c>
      <c r="H482" s="124" t="s">
        <v>6902</v>
      </c>
      <c r="I482" s="124" t="s">
        <v>6901</v>
      </c>
      <c r="J482" s="124" t="s">
        <v>6901</v>
      </c>
      <c r="K482" s="124" t="s">
        <v>6900</v>
      </c>
      <c r="L482" s="124" t="s">
        <v>6899</v>
      </c>
      <c r="M482" s="124" t="s">
        <v>6493</v>
      </c>
      <c r="N482" s="124" t="s">
        <v>6840</v>
      </c>
      <c r="O482" s="124" t="s">
        <v>341</v>
      </c>
      <c r="P482" s="124" t="s">
        <v>6898</v>
      </c>
      <c r="Q482" s="124" t="s">
        <v>341</v>
      </c>
      <c r="R482" s="125">
        <v>6</v>
      </c>
      <c r="S482" s="125">
        <v>3</v>
      </c>
      <c r="T482" s="124" t="s">
        <v>522</v>
      </c>
      <c r="U482" s="124" t="s">
        <v>340</v>
      </c>
      <c r="V482" s="124" t="s">
        <v>339</v>
      </c>
      <c r="W482" s="124" t="s">
        <v>521</v>
      </c>
      <c r="X482" s="124" t="s">
        <v>273</v>
      </c>
    </row>
    <row r="483" spans="1:24" ht="33" customHeight="1" x14ac:dyDescent="0.25">
      <c r="A483" s="124" t="s">
        <v>6897</v>
      </c>
      <c r="B483" s="125">
        <v>60302</v>
      </c>
      <c r="C483" s="124" t="s">
        <v>393</v>
      </c>
      <c r="D483" s="124" t="s">
        <v>381</v>
      </c>
      <c r="E483" s="124" t="s">
        <v>2164</v>
      </c>
      <c r="F483" s="124" t="s">
        <v>391</v>
      </c>
      <c r="G483" s="124" t="s">
        <v>360</v>
      </c>
      <c r="H483" s="124" t="s">
        <v>6896</v>
      </c>
      <c r="I483" s="124" t="s">
        <v>6895</v>
      </c>
      <c r="J483" s="124" t="s">
        <v>6895</v>
      </c>
      <c r="K483" s="124" t="s">
        <v>6894</v>
      </c>
      <c r="L483" s="124" t="s">
        <v>6893</v>
      </c>
      <c r="M483" s="124" t="s">
        <v>6892</v>
      </c>
      <c r="N483" s="124" t="s">
        <v>6840</v>
      </c>
      <c r="O483" s="124" t="s">
        <v>341</v>
      </c>
      <c r="P483" s="124" t="s">
        <v>6891</v>
      </c>
      <c r="Q483" s="124" t="s">
        <v>341</v>
      </c>
      <c r="R483" s="125">
        <v>6</v>
      </c>
      <c r="S483" s="125">
        <v>3</v>
      </c>
      <c r="T483" s="124" t="s">
        <v>522</v>
      </c>
      <c r="U483" s="124" t="s">
        <v>340</v>
      </c>
      <c r="V483" s="124" t="s">
        <v>339</v>
      </c>
      <c r="W483" s="124" t="s">
        <v>521</v>
      </c>
      <c r="X483" s="124" t="s">
        <v>273</v>
      </c>
    </row>
    <row r="484" spans="1:24" ht="33" customHeight="1" x14ac:dyDescent="0.25">
      <c r="A484" s="124" t="s">
        <v>6890</v>
      </c>
      <c r="B484" s="125">
        <v>60303</v>
      </c>
      <c r="C484" s="124" t="s">
        <v>393</v>
      </c>
      <c r="D484" s="124" t="s">
        <v>381</v>
      </c>
      <c r="E484" s="124" t="s">
        <v>2164</v>
      </c>
      <c r="F484" s="124" t="s">
        <v>391</v>
      </c>
      <c r="G484" s="124" t="s">
        <v>360</v>
      </c>
      <c r="H484" s="124" t="s">
        <v>6889</v>
      </c>
      <c r="I484" s="124" t="s">
        <v>6888</v>
      </c>
      <c r="J484" s="124" t="s">
        <v>6888</v>
      </c>
      <c r="K484" s="124" t="s">
        <v>6887</v>
      </c>
      <c r="L484" s="124" t="s">
        <v>6886</v>
      </c>
      <c r="M484" s="124" t="s">
        <v>6885</v>
      </c>
      <c r="N484" s="124" t="s">
        <v>6884</v>
      </c>
      <c r="O484" s="124" t="s">
        <v>341</v>
      </c>
      <c r="P484" s="124" t="s">
        <v>6883</v>
      </c>
      <c r="Q484" s="124" t="s">
        <v>341</v>
      </c>
      <c r="R484" s="125">
        <v>6</v>
      </c>
      <c r="S484" s="125">
        <v>3</v>
      </c>
      <c r="T484" s="124" t="s">
        <v>522</v>
      </c>
      <c r="U484" s="124" t="s">
        <v>340</v>
      </c>
      <c r="V484" s="124" t="s">
        <v>339</v>
      </c>
      <c r="W484" s="124" t="s">
        <v>521</v>
      </c>
      <c r="X484" s="124" t="s">
        <v>273</v>
      </c>
    </row>
    <row r="485" spans="1:24" ht="33" customHeight="1" x14ac:dyDescent="0.25">
      <c r="A485" s="124" t="s">
        <v>6882</v>
      </c>
      <c r="B485" s="125">
        <v>60304</v>
      </c>
      <c r="C485" s="124" t="s">
        <v>393</v>
      </c>
      <c r="D485" s="124" t="s">
        <v>392</v>
      </c>
      <c r="E485" s="124" t="s">
        <v>341</v>
      </c>
      <c r="F485" s="124" t="s">
        <v>391</v>
      </c>
      <c r="G485" s="124" t="s">
        <v>360</v>
      </c>
      <c r="H485" s="124" t="s">
        <v>6881</v>
      </c>
      <c r="I485" s="124" t="s">
        <v>6880</v>
      </c>
      <c r="J485" s="124" t="s">
        <v>6880</v>
      </c>
      <c r="K485" s="124" t="s">
        <v>6879</v>
      </c>
      <c r="L485" s="124" t="s">
        <v>6878</v>
      </c>
      <c r="M485" s="124" t="s">
        <v>6877</v>
      </c>
      <c r="N485" s="124" t="s">
        <v>6876</v>
      </c>
      <c r="O485" s="124" t="s">
        <v>341</v>
      </c>
      <c r="P485" s="124" t="s">
        <v>6875</v>
      </c>
      <c r="Q485" s="124" t="s">
        <v>341</v>
      </c>
      <c r="R485" s="125">
        <v>6</v>
      </c>
      <c r="S485" s="125">
        <v>3</v>
      </c>
      <c r="T485" s="124" t="s">
        <v>503</v>
      </c>
      <c r="U485" s="124" t="s">
        <v>340</v>
      </c>
      <c r="V485" s="124" t="s">
        <v>339</v>
      </c>
      <c r="W485" s="124" t="s">
        <v>2590</v>
      </c>
      <c r="X485" s="124" t="s">
        <v>29</v>
      </c>
    </row>
    <row r="486" spans="1:24" ht="33" customHeight="1" x14ac:dyDescent="0.25">
      <c r="A486" s="124" t="s">
        <v>6874</v>
      </c>
      <c r="B486" s="125">
        <v>60305</v>
      </c>
      <c r="C486" s="124" t="s">
        <v>393</v>
      </c>
      <c r="D486" s="124" t="s">
        <v>392</v>
      </c>
      <c r="E486" s="124" t="s">
        <v>341</v>
      </c>
      <c r="F486" s="124" t="s">
        <v>391</v>
      </c>
      <c r="G486" s="124" t="s">
        <v>390</v>
      </c>
      <c r="H486" s="124" t="s">
        <v>6873</v>
      </c>
      <c r="I486" s="124" t="s">
        <v>6872</v>
      </c>
      <c r="J486" s="124" t="s">
        <v>6872</v>
      </c>
      <c r="K486" s="124" t="s">
        <v>6871</v>
      </c>
      <c r="L486" s="124" t="s">
        <v>6870</v>
      </c>
      <c r="M486" s="124" t="s">
        <v>6869</v>
      </c>
      <c r="N486" s="124" t="s">
        <v>6868</v>
      </c>
      <c r="O486" s="124" t="s">
        <v>341</v>
      </c>
      <c r="P486" s="124" t="s">
        <v>6867</v>
      </c>
      <c r="Q486" s="124" t="s">
        <v>341</v>
      </c>
      <c r="R486" s="125">
        <v>6</v>
      </c>
      <c r="S486" s="125">
        <v>3</v>
      </c>
      <c r="T486" s="124" t="s">
        <v>503</v>
      </c>
      <c r="U486" s="124" t="s">
        <v>340</v>
      </c>
      <c r="V486" s="124" t="s">
        <v>339</v>
      </c>
      <c r="W486" s="124" t="s">
        <v>501</v>
      </c>
      <c r="X486" s="124" t="s">
        <v>275</v>
      </c>
    </row>
    <row r="487" spans="1:24" ht="33" customHeight="1" x14ac:dyDescent="0.25">
      <c r="A487" s="124" t="s">
        <v>6866</v>
      </c>
      <c r="B487" s="125">
        <v>60306</v>
      </c>
      <c r="C487" s="124" t="s">
        <v>393</v>
      </c>
      <c r="D487" s="124" t="s">
        <v>392</v>
      </c>
      <c r="E487" s="124" t="s">
        <v>341</v>
      </c>
      <c r="F487" s="124" t="s">
        <v>391</v>
      </c>
      <c r="G487" s="124" t="s">
        <v>360</v>
      </c>
      <c r="H487" s="124" t="s">
        <v>6865</v>
      </c>
      <c r="I487" s="124" t="s">
        <v>6864</v>
      </c>
      <c r="J487" s="124" t="s">
        <v>6864</v>
      </c>
      <c r="K487" s="124" t="s">
        <v>6863</v>
      </c>
      <c r="L487" s="124" t="s">
        <v>6862</v>
      </c>
      <c r="M487" s="124" t="s">
        <v>6861</v>
      </c>
      <c r="N487" s="124" t="s">
        <v>341</v>
      </c>
      <c r="O487" s="124" t="s">
        <v>341</v>
      </c>
      <c r="P487" s="124" t="s">
        <v>6860</v>
      </c>
      <c r="Q487" s="124" t="s">
        <v>341</v>
      </c>
      <c r="R487" s="125">
        <v>6</v>
      </c>
      <c r="S487" s="125">
        <v>3</v>
      </c>
      <c r="T487" s="124" t="s">
        <v>503</v>
      </c>
      <c r="U487" s="124" t="s">
        <v>340</v>
      </c>
      <c r="V487" s="124" t="s">
        <v>1046</v>
      </c>
      <c r="W487" s="124" t="s">
        <v>2590</v>
      </c>
      <c r="X487" s="124" t="s">
        <v>29</v>
      </c>
    </row>
    <row r="488" spans="1:24" ht="33" customHeight="1" x14ac:dyDescent="0.25">
      <c r="A488" s="124" t="s">
        <v>6859</v>
      </c>
      <c r="B488" s="125">
        <v>60307</v>
      </c>
      <c r="C488" s="124" t="s">
        <v>393</v>
      </c>
      <c r="D488" s="124" t="s">
        <v>392</v>
      </c>
      <c r="E488" s="124" t="s">
        <v>341</v>
      </c>
      <c r="F488" s="124" t="s">
        <v>391</v>
      </c>
      <c r="G488" s="124" t="s">
        <v>360</v>
      </c>
      <c r="H488" s="124" t="s">
        <v>6858</v>
      </c>
      <c r="I488" s="124" t="s">
        <v>6857</v>
      </c>
      <c r="J488" s="124" t="s">
        <v>6857</v>
      </c>
      <c r="K488" s="124" t="s">
        <v>6856</v>
      </c>
      <c r="L488" s="124" t="s">
        <v>6768</v>
      </c>
      <c r="M488" s="124" t="s">
        <v>6855</v>
      </c>
      <c r="N488" s="124" t="s">
        <v>6684</v>
      </c>
      <c r="O488" s="124" t="s">
        <v>341</v>
      </c>
      <c r="P488" s="124" t="s">
        <v>6854</v>
      </c>
      <c r="Q488" s="124" t="s">
        <v>341</v>
      </c>
      <c r="R488" s="125">
        <v>6</v>
      </c>
      <c r="S488" s="125">
        <v>3</v>
      </c>
      <c r="T488" s="124" t="s">
        <v>503</v>
      </c>
      <c r="U488" s="124" t="s">
        <v>510</v>
      </c>
      <c r="V488" s="124" t="s">
        <v>1354</v>
      </c>
      <c r="W488" s="124" t="s">
        <v>501</v>
      </c>
      <c r="X488" s="124" t="s">
        <v>275</v>
      </c>
    </row>
    <row r="489" spans="1:24" ht="33" customHeight="1" x14ac:dyDescent="0.25">
      <c r="A489" s="124" t="s">
        <v>6853</v>
      </c>
      <c r="B489" s="125">
        <v>60308</v>
      </c>
      <c r="C489" s="124" t="s">
        <v>393</v>
      </c>
      <c r="D489" s="124" t="s">
        <v>381</v>
      </c>
      <c r="E489" s="124" t="s">
        <v>402</v>
      </c>
      <c r="F489" s="124" t="s">
        <v>391</v>
      </c>
      <c r="G489" s="124" t="s">
        <v>379</v>
      </c>
      <c r="H489" s="124" t="s">
        <v>6852</v>
      </c>
      <c r="I489" s="124" t="s">
        <v>6851</v>
      </c>
      <c r="J489" s="124" t="s">
        <v>6851</v>
      </c>
      <c r="K489" s="124" t="s">
        <v>6850</v>
      </c>
      <c r="L489" s="124" t="s">
        <v>6849</v>
      </c>
      <c r="M489" s="124" t="s">
        <v>6671</v>
      </c>
      <c r="N489" s="124" t="s">
        <v>6848</v>
      </c>
      <c r="O489" s="124" t="s">
        <v>341</v>
      </c>
      <c r="P489" s="124" t="s">
        <v>6847</v>
      </c>
      <c r="Q489" s="124" t="s">
        <v>341</v>
      </c>
      <c r="R489" s="125">
        <v>6</v>
      </c>
      <c r="S489" s="125">
        <v>3</v>
      </c>
      <c r="T489" s="124" t="s">
        <v>511</v>
      </c>
      <c r="U489" s="124" t="s">
        <v>340</v>
      </c>
      <c r="V489" s="124" t="s">
        <v>339</v>
      </c>
      <c r="W489" s="124" t="s">
        <v>501</v>
      </c>
      <c r="X489" s="124" t="s">
        <v>275</v>
      </c>
    </row>
    <row r="490" spans="1:24" ht="33" customHeight="1" x14ac:dyDescent="0.25">
      <c r="A490" s="124" t="s">
        <v>6846</v>
      </c>
      <c r="B490" s="125">
        <v>60309</v>
      </c>
      <c r="C490" s="124" t="s">
        <v>393</v>
      </c>
      <c r="D490" s="124" t="s">
        <v>381</v>
      </c>
      <c r="E490" s="124" t="s">
        <v>2164</v>
      </c>
      <c r="F490" s="124" t="s">
        <v>391</v>
      </c>
      <c r="G490" s="124" t="s">
        <v>360</v>
      </c>
      <c r="H490" s="124" t="s">
        <v>6845</v>
      </c>
      <c r="I490" s="124" t="s">
        <v>6844</v>
      </c>
      <c r="J490" s="124" t="s">
        <v>6844</v>
      </c>
      <c r="K490" s="124" t="s">
        <v>6843</v>
      </c>
      <c r="L490" s="124" t="s">
        <v>6842</v>
      </c>
      <c r="M490" s="124" t="s">
        <v>6841</v>
      </c>
      <c r="N490" s="124" t="s">
        <v>6840</v>
      </c>
      <c r="O490" s="124" t="s">
        <v>341</v>
      </c>
      <c r="P490" s="124" t="s">
        <v>6839</v>
      </c>
      <c r="Q490" s="124" t="s">
        <v>341</v>
      </c>
      <c r="R490" s="125">
        <v>6</v>
      </c>
      <c r="S490" s="125">
        <v>3</v>
      </c>
      <c r="T490" s="124" t="s">
        <v>503</v>
      </c>
      <c r="U490" s="124" t="s">
        <v>510</v>
      </c>
      <c r="V490" s="124" t="s">
        <v>787</v>
      </c>
      <c r="W490" s="124" t="s">
        <v>501</v>
      </c>
      <c r="X490" s="124" t="s">
        <v>275</v>
      </c>
    </row>
    <row r="491" spans="1:24" ht="33" customHeight="1" x14ac:dyDescent="0.25">
      <c r="A491" s="124" t="s">
        <v>6838</v>
      </c>
      <c r="B491" s="125">
        <v>60310</v>
      </c>
      <c r="C491" s="124" t="s">
        <v>393</v>
      </c>
      <c r="D491" s="124" t="s">
        <v>381</v>
      </c>
      <c r="E491" s="124" t="s">
        <v>6837</v>
      </c>
      <c r="F491" s="124" t="s">
        <v>391</v>
      </c>
      <c r="G491" s="124" t="s">
        <v>379</v>
      </c>
      <c r="H491" s="124" t="s">
        <v>6836</v>
      </c>
      <c r="I491" s="124" t="s">
        <v>6835</v>
      </c>
      <c r="J491" s="124" t="s">
        <v>6834</v>
      </c>
      <c r="K491" s="124" t="s">
        <v>6833</v>
      </c>
      <c r="L491" s="124" t="s">
        <v>6832</v>
      </c>
      <c r="M491" s="124" t="s">
        <v>6589</v>
      </c>
      <c r="N491" s="124" t="s">
        <v>6831</v>
      </c>
      <c r="O491" s="124" t="s">
        <v>341</v>
      </c>
      <c r="P491" s="124" t="s">
        <v>6830</v>
      </c>
      <c r="Q491" s="124" t="s">
        <v>341</v>
      </c>
      <c r="R491" s="125">
        <v>6</v>
      </c>
      <c r="S491" s="125">
        <v>3</v>
      </c>
      <c r="T491" s="124" t="s">
        <v>511</v>
      </c>
      <c r="U491" s="124" t="s">
        <v>510</v>
      </c>
      <c r="V491" s="124" t="s">
        <v>6829</v>
      </c>
      <c r="W491" s="124" t="s">
        <v>3403</v>
      </c>
      <c r="X491" s="124" t="s">
        <v>44</v>
      </c>
    </row>
    <row r="492" spans="1:24" ht="33" customHeight="1" x14ac:dyDescent="0.25">
      <c r="A492" s="124" t="s">
        <v>6828</v>
      </c>
      <c r="B492" s="125">
        <v>60311</v>
      </c>
      <c r="C492" s="124" t="s">
        <v>393</v>
      </c>
      <c r="D492" s="124" t="s">
        <v>381</v>
      </c>
      <c r="E492" s="124" t="s">
        <v>2164</v>
      </c>
      <c r="F492" s="124" t="s">
        <v>391</v>
      </c>
      <c r="G492" s="124" t="s">
        <v>379</v>
      </c>
      <c r="H492" s="124" t="s">
        <v>6827</v>
      </c>
      <c r="I492" s="124" t="s">
        <v>6826</v>
      </c>
      <c r="J492" s="124" t="s">
        <v>6826</v>
      </c>
      <c r="K492" s="124" t="s">
        <v>6825</v>
      </c>
      <c r="L492" s="124" t="s">
        <v>6824</v>
      </c>
      <c r="M492" s="124" t="s">
        <v>6589</v>
      </c>
      <c r="N492" s="124" t="s">
        <v>6823</v>
      </c>
      <c r="O492" s="124" t="s">
        <v>341</v>
      </c>
      <c r="P492" s="124" t="s">
        <v>6822</v>
      </c>
      <c r="Q492" s="124" t="s">
        <v>341</v>
      </c>
      <c r="R492" s="125">
        <v>6</v>
      </c>
      <c r="S492" s="125">
        <v>3</v>
      </c>
      <c r="T492" s="124" t="s">
        <v>511</v>
      </c>
      <c r="U492" s="124" t="s">
        <v>510</v>
      </c>
      <c r="V492" s="124" t="s">
        <v>5036</v>
      </c>
      <c r="W492" s="124" t="s">
        <v>3403</v>
      </c>
      <c r="X492" s="124" t="s">
        <v>44</v>
      </c>
    </row>
    <row r="493" spans="1:24" ht="33" customHeight="1" x14ac:dyDescent="0.25">
      <c r="A493" s="124" t="s">
        <v>6821</v>
      </c>
      <c r="B493" s="125">
        <v>60312</v>
      </c>
      <c r="C493" s="124" t="s">
        <v>393</v>
      </c>
      <c r="D493" s="124" t="s">
        <v>381</v>
      </c>
      <c r="E493" s="124" t="s">
        <v>2164</v>
      </c>
      <c r="F493" s="124" t="s">
        <v>391</v>
      </c>
      <c r="G493" s="124" t="s">
        <v>360</v>
      </c>
      <c r="H493" s="124" t="s">
        <v>6820</v>
      </c>
      <c r="I493" s="124" t="s">
        <v>6819</v>
      </c>
      <c r="J493" s="124" t="s">
        <v>6819</v>
      </c>
      <c r="K493" s="124" t="s">
        <v>6818</v>
      </c>
      <c r="L493" s="124" t="s">
        <v>6817</v>
      </c>
      <c r="M493" s="124" t="s">
        <v>2714</v>
      </c>
      <c r="N493" s="124" t="s">
        <v>6816</v>
      </c>
      <c r="O493" s="124" t="s">
        <v>341</v>
      </c>
      <c r="P493" s="124" t="s">
        <v>6815</v>
      </c>
      <c r="Q493" s="124" t="s">
        <v>341</v>
      </c>
      <c r="R493" s="125">
        <v>6</v>
      </c>
      <c r="S493" s="125">
        <v>3</v>
      </c>
      <c r="T493" s="124" t="s">
        <v>511</v>
      </c>
      <c r="U493" s="124" t="s">
        <v>396</v>
      </c>
      <c r="V493" s="124" t="s">
        <v>6535</v>
      </c>
      <c r="W493" s="124" t="s">
        <v>508</v>
      </c>
      <c r="X493" s="124" t="s">
        <v>44</v>
      </c>
    </row>
    <row r="494" spans="1:24" ht="33" customHeight="1" x14ac:dyDescent="0.25">
      <c r="A494" s="124" t="s">
        <v>6814</v>
      </c>
      <c r="B494" s="125">
        <v>60313</v>
      </c>
      <c r="C494" s="124" t="s">
        <v>393</v>
      </c>
      <c r="D494" s="124" t="s">
        <v>381</v>
      </c>
      <c r="E494" s="124" t="s">
        <v>2164</v>
      </c>
      <c r="F494" s="124" t="s">
        <v>391</v>
      </c>
      <c r="G494" s="124" t="s">
        <v>360</v>
      </c>
      <c r="H494" s="124" t="s">
        <v>6813</v>
      </c>
      <c r="I494" s="124" t="s">
        <v>6812</v>
      </c>
      <c r="J494" s="124" t="s">
        <v>6812</v>
      </c>
      <c r="K494" s="124" t="s">
        <v>6811</v>
      </c>
      <c r="L494" s="124" t="s">
        <v>6810</v>
      </c>
      <c r="M494" s="124" t="s">
        <v>6809</v>
      </c>
      <c r="N494" s="124" t="s">
        <v>6808</v>
      </c>
      <c r="O494" s="124" t="s">
        <v>341</v>
      </c>
      <c r="P494" s="124" t="s">
        <v>6807</v>
      </c>
      <c r="Q494" s="124" t="s">
        <v>341</v>
      </c>
      <c r="R494" s="125">
        <v>6</v>
      </c>
      <c r="S494" s="125">
        <v>3</v>
      </c>
      <c r="T494" s="124" t="s">
        <v>341</v>
      </c>
      <c r="U494" s="124" t="s">
        <v>510</v>
      </c>
      <c r="V494" s="124" t="s">
        <v>4849</v>
      </c>
      <c r="W494" s="124" t="s">
        <v>2748</v>
      </c>
      <c r="X494" s="124" t="s">
        <v>38</v>
      </c>
    </row>
    <row r="495" spans="1:24" ht="33" customHeight="1" x14ac:dyDescent="0.25">
      <c r="A495" s="124" t="s">
        <v>6806</v>
      </c>
      <c r="B495" s="125">
        <v>60314</v>
      </c>
      <c r="C495" s="124" t="s">
        <v>393</v>
      </c>
      <c r="D495" s="124" t="s">
        <v>392</v>
      </c>
      <c r="E495" s="124" t="s">
        <v>341</v>
      </c>
      <c r="F495" s="124" t="s">
        <v>391</v>
      </c>
      <c r="G495" s="124" t="s">
        <v>360</v>
      </c>
      <c r="H495" s="124" t="s">
        <v>6805</v>
      </c>
      <c r="I495" s="124" t="s">
        <v>6804</v>
      </c>
      <c r="J495" s="124" t="s">
        <v>6804</v>
      </c>
      <c r="K495" s="124" t="s">
        <v>6803</v>
      </c>
      <c r="L495" s="124" t="s">
        <v>6802</v>
      </c>
      <c r="M495" s="124" t="s">
        <v>6801</v>
      </c>
      <c r="N495" s="124" t="s">
        <v>6800</v>
      </c>
      <c r="O495" s="124" t="s">
        <v>341</v>
      </c>
      <c r="P495" s="124" t="s">
        <v>6799</v>
      </c>
      <c r="Q495" s="124" t="s">
        <v>341</v>
      </c>
      <c r="R495" s="125">
        <v>6</v>
      </c>
      <c r="S495" s="125">
        <v>3</v>
      </c>
      <c r="T495" s="124" t="s">
        <v>341</v>
      </c>
      <c r="U495" s="124" t="s">
        <v>1114</v>
      </c>
      <c r="V495" s="124" t="s">
        <v>3094</v>
      </c>
      <c r="W495" s="124" t="s">
        <v>2769</v>
      </c>
      <c r="X495" s="124" t="s">
        <v>38</v>
      </c>
    </row>
    <row r="496" spans="1:24" ht="33" customHeight="1" x14ac:dyDescent="0.25">
      <c r="A496" s="124" t="s">
        <v>6798</v>
      </c>
      <c r="B496" s="125">
        <v>60315</v>
      </c>
      <c r="C496" s="124" t="s">
        <v>393</v>
      </c>
      <c r="D496" s="124" t="s">
        <v>392</v>
      </c>
      <c r="E496" s="124" t="s">
        <v>341</v>
      </c>
      <c r="F496" s="124" t="s">
        <v>391</v>
      </c>
      <c r="G496" s="124" t="s">
        <v>360</v>
      </c>
      <c r="H496" s="124" t="s">
        <v>6797</v>
      </c>
      <c r="I496" s="124" t="s">
        <v>6796</v>
      </c>
      <c r="J496" s="124" t="s">
        <v>6796</v>
      </c>
      <c r="K496" s="124" t="s">
        <v>6795</v>
      </c>
      <c r="L496" s="124" t="s">
        <v>1327</v>
      </c>
      <c r="M496" s="124" t="s">
        <v>6767</v>
      </c>
      <c r="N496" s="124" t="s">
        <v>341</v>
      </c>
      <c r="O496" s="124" t="s">
        <v>341</v>
      </c>
      <c r="P496" s="124" t="s">
        <v>6794</v>
      </c>
      <c r="Q496" s="124" t="s">
        <v>341</v>
      </c>
      <c r="R496" s="125">
        <v>6</v>
      </c>
      <c r="S496" s="125">
        <v>3</v>
      </c>
      <c r="T496" s="124" t="s">
        <v>341</v>
      </c>
      <c r="U496" s="124" t="s">
        <v>1114</v>
      </c>
      <c r="V496" s="124" t="s">
        <v>620</v>
      </c>
      <c r="W496" s="124" t="s">
        <v>2769</v>
      </c>
      <c r="X496" s="124" t="s">
        <v>38</v>
      </c>
    </row>
    <row r="497" spans="1:24" ht="33" customHeight="1" x14ac:dyDescent="0.25">
      <c r="A497" s="124" t="s">
        <v>6793</v>
      </c>
      <c r="B497" s="125">
        <v>60316</v>
      </c>
      <c r="C497" s="124" t="s">
        <v>393</v>
      </c>
      <c r="D497" s="124" t="s">
        <v>381</v>
      </c>
      <c r="E497" s="124" t="s">
        <v>6786</v>
      </c>
      <c r="F497" s="124" t="s">
        <v>391</v>
      </c>
      <c r="G497" s="124" t="s">
        <v>360</v>
      </c>
      <c r="H497" s="124" t="s">
        <v>6792</v>
      </c>
      <c r="I497" s="124" t="s">
        <v>6791</v>
      </c>
      <c r="J497" s="124" t="s">
        <v>6790</v>
      </c>
      <c r="K497" s="124" t="s">
        <v>6789</v>
      </c>
      <c r="L497" s="124" t="s">
        <v>1327</v>
      </c>
      <c r="M497" s="124" t="s">
        <v>6767</v>
      </c>
      <c r="N497" s="124" t="s">
        <v>341</v>
      </c>
      <c r="O497" s="124" t="s">
        <v>341</v>
      </c>
      <c r="P497" s="124" t="s">
        <v>6788</v>
      </c>
      <c r="Q497" s="124" t="s">
        <v>341</v>
      </c>
      <c r="R497" s="125">
        <v>6</v>
      </c>
      <c r="S497" s="125">
        <v>3</v>
      </c>
      <c r="T497" s="124" t="s">
        <v>341</v>
      </c>
      <c r="U497" s="124" t="s">
        <v>340</v>
      </c>
      <c r="V497" s="124" t="s">
        <v>339</v>
      </c>
      <c r="W497" s="124" t="s">
        <v>2057</v>
      </c>
      <c r="X497" s="124" t="s">
        <v>225</v>
      </c>
    </row>
    <row r="498" spans="1:24" ht="33" customHeight="1" x14ac:dyDescent="0.25">
      <c r="A498" s="124" t="s">
        <v>6787</v>
      </c>
      <c r="B498" s="125">
        <v>60317</v>
      </c>
      <c r="C498" s="124" t="s">
        <v>393</v>
      </c>
      <c r="D498" s="124" t="s">
        <v>381</v>
      </c>
      <c r="E498" s="124" t="s">
        <v>6786</v>
      </c>
      <c r="F498" s="124" t="s">
        <v>391</v>
      </c>
      <c r="G498" s="124" t="s">
        <v>360</v>
      </c>
      <c r="H498" s="124" t="s">
        <v>6785</v>
      </c>
      <c r="I498" s="124" t="s">
        <v>6784</v>
      </c>
      <c r="J498" s="124" t="s">
        <v>6784</v>
      </c>
      <c r="K498" s="124" t="s">
        <v>6783</v>
      </c>
      <c r="L498" s="124" t="s">
        <v>6782</v>
      </c>
      <c r="M498" s="124" t="s">
        <v>6612</v>
      </c>
      <c r="N498" s="124" t="s">
        <v>6781</v>
      </c>
      <c r="O498" s="124" t="s">
        <v>341</v>
      </c>
      <c r="P498" s="124" t="s">
        <v>341</v>
      </c>
      <c r="Q498" s="124" t="s">
        <v>341</v>
      </c>
      <c r="R498" s="125">
        <v>6</v>
      </c>
      <c r="S498" s="125">
        <v>3</v>
      </c>
      <c r="T498" s="124" t="s">
        <v>341</v>
      </c>
      <c r="U498" s="124" t="s">
        <v>510</v>
      </c>
      <c r="V498" s="124" t="s">
        <v>787</v>
      </c>
      <c r="W498" s="124" t="s">
        <v>2057</v>
      </c>
      <c r="X498" s="124" t="s">
        <v>225</v>
      </c>
    </row>
    <row r="499" spans="1:24" ht="33" customHeight="1" x14ac:dyDescent="0.25">
      <c r="A499" s="124" t="s">
        <v>6780</v>
      </c>
      <c r="B499" s="125">
        <v>60318</v>
      </c>
      <c r="C499" s="124" t="s">
        <v>393</v>
      </c>
      <c r="D499" s="124" t="s">
        <v>381</v>
      </c>
      <c r="E499" s="124" t="s">
        <v>6698</v>
      </c>
      <c r="F499" s="124" t="s">
        <v>391</v>
      </c>
      <c r="G499" s="124" t="s">
        <v>360</v>
      </c>
      <c r="H499" s="124" t="s">
        <v>6779</v>
      </c>
      <c r="I499" s="124" t="s">
        <v>6778</v>
      </c>
      <c r="J499" s="124" t="s">
        <v>6777</v>
      </c>
      <c r="K499" s="124" t="s">
        <v>6776</v>
      </c>
      <c r="L499" s="124" t="s">
        <v>6775</v>
      </c>
      <c r="M499" s="124" t="s">
        <v>6774</v>
      </c>
      <c r="N499" s="124" t="s">
        <v>341</v>
      </c>
      <c r="O499" s="124" t="s">
        <v>341</v>
      </c>
      <c r="P499" s="124" t="s">
        <v>6773</v>
      </c>
      <c r="Q499" s="124" t="s">
        <v>341</v>
      </c>
      <c r="R499" s="125">
        <v>6</v>
      </c>
      <c r="S499" s="125">
        <v>3</v>
      </c>
      <c r="T499" s="124" t="s">
        <v>341</v>
      </c>
      <c r="U499" s="124" t="s">
        <v>340</v>
      </c>
      <c r="V499" s="124" t="s">
        <v>339</v>
      </c>
      <c r="W499" s="124" t="s">
        <v>1470</v>
      </c>
      <c r="X499" s="124" t="s">
        <v>223</v>
      </c>
    </row>
    <row r="500" spans="1:24" ht="33" customHeight="1" x14ac:dyDescent="0.25">
      <c r="A500" s="124" t="s">
        <v>6772</v>
      </c>
      <c r="B500" s="125">
        <v>60321</v>
      </c>
      <c r="C500" s="124" t="s">
        <v>393</v>
      </c>
      <c r="D500" s="124" t="s">
        <v>392</v>
      </c>
      <c r="E500" s="124" t="s">
        <v>341</v>
      </c>
      <c r="F500" s="124" t="s">
        <v>391</v>
      </c>
      <c r="G500" s="124" t="s">
        <v>360</v>
      </c>
      <c r="H500" s="124" t="s">
        <v>6771</v>
      </c>
      <c r="I500" s="124" t="s">
        <v>6770</v>
      </c>
      <c r="J500" s="124" t="s">
        <v>6770</v>
      </c>
      <c r="K500" s="124" t="s">
        <v>6769</v>
      </c>
      <c r="L500" s="124" t="s">
        <v>6768</v>
      </c>
      <c r="M500" s="124" t="s">
        <v>6767</v>
      </c>
      <c r="N500" s="124" t="s">
        <v>341</v>
      </c>
      <c r="O500" s="124" t="s">
        <v>341</v>
      </c>
      <c r="P500" s="124" t="s">
        <v>6759</v>
      </c>
      <c r="Q500" s="124" t="s">
        <v>341</v>
      </c>
      <c r="R500" s="125">
        <v>6</v>
      </c>
      <c r="S500" s="125">
        <v>3</v>
      </c>
      <c r="T500" s="124" t="s">
        <v>341</v>
      </c>
      <c r="U500" s="124" t="s">
        <v>340</v>
      </c>
      <c r="V500" s="124" t="s">
        <v>1046</v>
      </c>
      <c r="W500" s="124" t="s">
        <v>6586</v>
      </c>
      <c r="X500" s="124" t="s">
        <v>232</v>
      </c>
    </row>
    <row r="501" spans="1:24" ht="33" customHeight="1" x14ac:dyDescent="0.25">
      <c r="A501" s="124" t="s">
        <v>6766</v>
      </c>
      <c r="B501" s="125">
        <v>60322</v>
      </c>
      <c r="C501" s="124" t="s">
        <v>393</v>
      </c>
      <c r="D501" s="124" t="s">
        <v>381</v>
      </c>
      <c r="E501" s="124" t="s">
        <v>6765</v>
      </c>
      <c r="F501" s="124" t="s">
        <v>391</v>
      </c>
      <c r="G501" s="124" t="s">
        <v>360</v>
      </c>
      <c r="H501" s="124" t="s">
        <v>6764</v>
      </c>
      <c r="I501" s="124" t="s">
        <v>6763</v>
      </c>
      <c r="J501" s="124" t="s">
        <v>6763</v>
      </c>
      <c r="K501" s="124" t="s">
        <v>6762</v>
      </c>
      <c r="L501" s="124" t="s">
        <v>6761</v>
      </c>
      <c r="M501" s="124" t="s">
        <v>6760</v>
      </c>
      <c r="N501" s="124" t="s">
        <v>341</v>
      </c>
      <c r="O501" s="124" t="s">
        <v>341</v>
      </c>
      <c r="P501" s="124" t="s">
        <v>6759</v>
      </c>
      <c r="Q501" s="124" t="s">
        <v>341</v>
      </c>
      <c r="R501" s="125">
        <v>6</v>
      </c>
      <c r="S501" s="125">
        <v>3</v>
      </c>
      <c r="T501" s="124" t="s">
        <v>341</v>
      </c>
      <c r="U501" s="124" t="s">
        <v>396</v>
      </c>
      <c r="V501" s="124" t="s">
        <v>6535</v>
      </c>
      <c r="W501" s="124" t="s">
        <v>2590</v>
      </c>
      <c r="X501" s="124" t="s">
        <v>29</v>
      </c>
    </row>
    <row r="502" spans="1:24" ht="33" customHeight="1" x14ac:dyDescent="0.25">
      <c r="A502" s="124" t="s">
        <v>6758</v>
      </c>
      <c r="B502" s="125">
        <v>60323</v>
      </c>
      <c r="C502" s="124" t="s">
        <v>349</v>
      </c>
      <c r="D502" s="124" t="s">
        <v>349</v>
      </c>
      <c r="E502" s="124" t="s">
        <v>6757</v>
      </c>
      <c r="F502" s="124" t="s">
        <v>540</v>
      </c>
      <c r="G502" s="124" t="s">
        <v>379</v>
      </c>
      <c r="H502" s="124" t="s">
        <v>6756</v>
      </c>
      <c r="I502" s="124" t="s">
        <v>6755</v>
      </c>
      <c r="J502" s="124" t="s">
        <v>6755</v>
      </c>
      <c r="K502" s="124" t="s">
        <v>6754</v>
      </c>
      <c r="L502" s="124" t="s">
        <v>5614</v>
      </c>
      <c r="M502" s="124" t="s">
        <v>6447</v>
      </c>
      <c r="N502" s="124" t="s">
        <v>6753</v>
      </c>
      <c r="O502" s="124" t="s">
        <v>341</v>
      </c>
      <c r="P502" s="124" t="s">
        <v>6752</v>
      </c>
      <c r="Q502" s="124" t="s">
        <v>341</v>
      </c>
      <c r="R502" s="125">
        <v>6</v>
      </c>
      <c r="S502" s="125">
        <v>3</v>
      </c>
      <c r="T502" s="124" t="s">
        <v>511</v>
      </c>
      <c r="U502" s="124" t="s">
        <v>510</v>
      </c>
      <c r="V502" s="124" t="s">
        <v>1585</v>
      </c>
      <c r="W502" s="124" t="s">
        <v>2024</v>
      </c>
      <c r="X502" s="124" t="s">
        <v>44</v>
      </c>
    </row>
    <row r="503" spans="1:24" ht="33" customHeight="1" x14ac:dyDescent="0.25">
      <c r="A503" s="124" t="s">
        <v>6751</v>
      </c>
      <c r="B503" s="125">
        <v>60324</v>
      </c>
      <c r="C503" s="124" t="s">
        <v>393</v>
      </c>
      <c r="D503" s="124" t="s">
        <v>381</v>
      </c>
      <c r="E503" s="124" t="s">
        <v>402</v>
      </c>
      <c r="F503" s="124" t="s">
        <v>391</v>
      </c>
      <c r="G503" s="124" t="s">
        <v>360</v>
      </c>
      <c r="H503" s="124" t="s">
        <v>6750</v>
      </c>
      <c r="I503" s="124" t="s">
        <v>6749</v>
      </c>
      <c r="J503" s="124" t="s">
        <v>6749</v>
      </c>
      <c r="K503" s="124" t="s">
        <v>6748</v>
      </c>
      <c r="L503" s="124" t="s">
        <v>6747</v>
      </c>
      <c r="M503" s="124" t="s">
        <v>6746</v>
      </c>
      <c r="N503" s="124" t="s">
        <v>341</v>
      </c>
      <c r="O503" s="124" t="s">
        <v>341</v>
      </c>
      <c r="P503" s="124" t="s">
        <v>6745</v>
      </c>
      <c r="Q503" s="124" t="s">
        <v>341</v>
      </c>
      <c r="R503" s="125">
        <v>6</v>
      </c>
      <c r="S503" s="125">
        <v>3</v>
      </c>
      <c r="T503" s="124" t="s">
        <v>503</v>
      </c>
      <c r="U503" s="124" t="s">
        <v>510</v>
      </c>
      <c r="V503" s="124" t="s">
        <v>787</v>
      </c>
      <c r="W503" s="124" t="s">
        <v>501</v>
      </c>
      <c r="X503" s="124" t="s">
        <v>275</v>
      </c>
    </row>
    <row r="504" spans="1:24" ht="33" customHeight="1" x14ac:dyDescent="0.25">
      <c r="A504" s="124" t="s">
        <v>6744</v>
      </c>
      <c r="B504" s="125">
        <v>60325</v>
      </c>
      <c r="C504" s="124" t="s">
        <v>393</v>
      </c>
      <c r="D504" s="124" t="s">
        <v>392</v>
      </c>
      <c r="E504" s="124" t="s">
        <v>341</v>
      </c>
      <c r="F504" s="124" t="s">
        <v>391</v>
      </c>
      <c r="G504" s="124" t="s">
        <v>360</v>
      </c>
      <c r="H504" s="124" t="s">
        <v>6743</v>
      </c>
      <c r="I504" s="124" t="s">
        <v>6742</v>
      </c>
      <c r="J504" s="124" t="s">
        <v>6742</v>
      </c>
      <c r="K504" s="124" t="s">
        <v>6741</v>
      </c>
      <c r="L504" s="124" t="s">
        <v>6740</v>
      </c>
      <c r="M504" s="124" t="s">
        <v>2714</v>
      </c>
      <c r="N504" s="124" t="s">
        <v>341</v>
      </c>
      <c r="O504" s="124" t="s">
        <v>341</v>
      </c>
      <c r="P504" s="124" t="s">
        <v>6739</v>
      </c>
      <c r="Q504" s="124" t="s">
        <v>341</v>
      </c>
      <c r="R504" s="125">
        <v>6</v>
      </c>
      <c r="S504" s="125">
        <v>3</v>
      </c>
      <c r="T504" s="124" t="s">
        <v>341</v>
      </c>
      <c r="U504" s="124" t="s">
        <v>340</v>
      </c>
      <c r="V504" s="124" t="s">
        <v>339</v>
      </c>
      <c r="W504" s="124" t="s">
        <v>570</v>
      </c>
      <c r="X504" s="124" t="s">
        <v>29</v>
      </c>
    </row>
    <row r="505" spans="1:24" ht="33" customHeight="1" x14ac:dyDescent="0.25">
      <c r="A505" s="124" t="s">
        <v>6738</v>
      </c>
      <c r="B505" s="125">
        <v>60401</v>
      </c>
      <c r="C505" s="124" t="s">
        <v>349</v>
      </c>
      <c r="D505" s="124" t="s">
        <v>349</v>
      </c>
      <c r="E505" s="124" t="s">
        <v>341</v>
      </c>
      <c r="F505" s="124" t="s">
        <v>348</v>
      </c>
      <c r="G505" s="124" t="s">
        <v>360</v>
      </c>
      <c r="H505" s="124" t="s">
        <v>6737</v>
      </c>
      <c r="I505" s="124" t="s">
        <v>6736</v>
      </c>
      <c r="J505" s="124" t="s">
        <v>6736</v>
      </c>
      <c r="K505" s="124" t="s">
        <v>6735</v>
      </c>
      <c r="L505" s="124" t="s">
        <v>407</v>
      </c>
      <c r="M505" s="124" t="s">
        <v>2714</v>
      </c>
      <c r="N505" s="124" t="s">
        <v>6734</v>
      </c>
      <c r="O505" s="124" t="s">
        <v>341</v>
      </c>
      <c r="P505" s="124" t="s">
        <v>6728</v>
      </c>
      <c r="Q505" s="124" t="s">
        <v>341</v>
      </c>
      <c r="R505" s="125">
        <v>6</v>
      </c>
      <c r="S505" s="125">
        <v>4</v>
      </c>
      <c r="T505" s="124" t="s">
        <v>341</v>
      </c>
      <c r="U505" s="124" t="s">
        <v>396</v>
      </c>
      <c r="V505" s="124" t="s">
        <v>1031</v>
      </c>
      <c r="W505" s="124" t="s">
        <v>2590</v>
      </c>
      <c r="X505" s="124" t="s">
        <v>29</v>
      </c>
    </row>
    <row r="506" spans="1:24" ht="33" customHeight="1" x14ac:dyDescent="0.25">
      <c r="A506" s="124" t="s">
        <v>6733</v>
      </c>
      <c r="B506" s="125">
        <v>60402</v>
      </c>
      <c r="C506" s="124" t="s">
        <v>349</v>
      </c>
      <c r="D506" s="124" t="s">
        <v>349</v>
      </c>
      <c r="E506" s="124" t="s">
        <v>341</v>
      </c>
      <c r="F506" s="124" t="s">
        <v>348</v>
      </c>
      <c r="G506" s="124" t="s">
        <v>360</v>
      </c>
      <c r="H506" s="124" t="s">
        <v>6732</v>
      </c>
      <c r="I506" s="124" t="s">
        <v>6731</v>
      </c>
      <c r="J506" s="124" t="s">
        <v>6731</v>
      </c>
      <c r="K506" s="124" t="s">
        <v>6730</v>
      </c>
      <c r="L506" s="124" t="s">
        <v>407</v>
      </c>
      <c r="M506" s="124" t="s">
        <v>6598</v>
      </c>
      <c r="N506" s="124" t="s">
        <v>6729</v>
      </c>
      <c r="O506" s="124" t="s">
        <v>341</v>
      </c>
      <c r="P506" s="124" t="s">
        <v>6728</v>
      </c>
      <c r="Q506" s="124" t="s">
        <v>341</v>
      </c>
      <c r="R506" s="125">
        <v>6</v>
      </c>
      <c r="S506" s="125">
        <v>4</v>
      </c>
      <c r="T506" s="124" t="s">
        <v>341</v>
      </c>
      <c r="U506" s="124" t="s">
        <v>396</v>
      </c>
      <c r="V506" s="124" t="s">
        <v>395</v>
      </c>
      <c r="W506" s="124" t="s">
        <v>570</v>
      </c>
      <c r="X506" s="124" t="s">
        <v>29</v>
      </c>
    </row>
    <row r="507" spans="1:24" ht="33" customHeight="1" x14ac:dyDescent="0.25">
      <c r="A507" s="124" t="s">
        <v>6727</v>
      </c>
      <c r="B507" s="125">
        <v>60403</v>
      </c>
      <c r="C507" s="124" t="s">
        <v>381</v>
      </c>
      <c r="D507" s="124" t="s">
        <v>349</v>
      </c>
      <c r="E507" s="124" t="s">
        <v>6726</v>
      </c>
      <c r="F507" s="124" t="s">
        <v>436</v>
      </c>
      <c r="G507" s="124" t="s">
        <v>360</v>
      </c>
      <c r="H507" s="124" t="s">
        <v>6725</v>
      </c>
      <c r="I507" s="124" t="s">
        <v>6724</v>
      </c>
      <c r="J507" s="124" t="s">
        <v>6724</v>
      </c>
      <c r="K507" s="124" t="s">
        <v>6723</v>
      </c>
      <c r="L507" s="124" t="s">
        <v>356</v>
      </c>
      <c r="M507" s="124" t="s">
        <v>6722</v>
      </c>
      <c r="N507" s="124" t="s">
        <v>6721</v>
      </c>
      <c r="O507" s="124" t="s">
        <v>341</v>
      </c>
      <c r="P507" s="124" t="s">
        <v>6720</v>
      </c>
      <c r="Q507" s="124" t="s">
        <v>341</v>
      </c>
      <c r="R507" s="125">
        <v>6</v>
      </c>
      <c r="S507" s="125">
        <v>4</v>
      </c>
      <c r="T507" s="124" t="s">
        <v>341</v>
      </c>
      <c r="U507" s="124" t="s">
        <v>340</v>
      </c>
      <c r="V507" s="124" t="s">
        <v>339</v>
      </c>
      <c r="W507" s="124" t="s">
        <v>570</v>
      </c>
      <c r="X507" s="124" t="s">
        <v>29</v>
      </c>
    </row>
    <row r="508" spans="1:24" ht="33" customHeight="1" x14ac:dyDescent="0.25">
      <c r="A508" s="124" t="s">
        <v>6719</v>
      </c>
      <c r="B508" s="125">
        <v>60404</v>
      </c>
      <c r="C508" s="124" t="s">
        <v>393</v>
      </c>
      <c r="D508" s="124" t="s">
        <v>392</v>
      </c>
      <c r="E508" s="124" t="s">
        <v>341</v>
      </c>
      <c r="F508" s="124" t="s">
        <v>391</v>
      </c>
      <c r="G508" s="124" t="s">
        <v>343</v>
      </c>
      <c r="H508" s="124" t="s">
        <v>6718</v>
      </c>
      <c r="I508" s="124" t="s">
        <v>6717</v>
      </c>
      <c r="J508" s="124" t="s">
        <v>6717</v>
      </c>
      <c r="K508" s="124" t="s">
        <v>6716</v>
      </c>
      <c r="L508" s="124" t="s">
        <v>6715</v>
      </c>
      <c r="M508" s="124" t="s">
        <v>343</v>
      </c>
      <c r="N508" s="124" t="s">
        <v>341</v>
      </c>
      <c r="O508" s="124" t="s">
        <v>341</v>
      </c>
      <c r="P508" s="124" t="s">
        <v>6714</v>
      </c>
      <c r="Q508" s="124" t="s">
        <v>341</v>
      </c>
      <c r="R508" s="125">
        <v>6</v>
      </c>
      <c r="S508" s="125">
        <v>4</v>
      </c>
      <c r="T508" s="124" t="s">
        <v>341</v>
      </c>
      <c r="U508" s="124" t="s">
        <v>340</v>
      </c>
      <c r="V508" s="124" t="s">
        <v>1046</v>
      </c>
      <c r="W508" s="124" t="s">
        <v>570</v>
      </c>
      <c r="X508" s="124" t="s">
        <v>29</v>
      </c>
    </row>
    <row r="509" spans="1:24" ht="33" customHeight="1" x14ac:dyDescent="0.25">
      <c r="A509" s="124" t="s">
        <v>6713</v>
      </c>
      <c r="B509" s="125">
        <v>60501</v>
      </c>
      <c r="C509" s="124" t="s">
        <v>393</v>
      </c>
      <c r="D509" s="124" t="s">
        <v>381</v>
      </c>
      <c r="E509" s="124" t="s">
        <v>2164</v>
      </c>
      <c r="F509" s="124" t="s">
        <v>391</v>
      </c>
      <c r="G509" s="124" t="s">
        <v>360</v>
      </c>
      <c r="H509" s="124" t="s">
        <v>6712</v>
      </c>
      <c r="I509" s="124" t="s">
        <v>6711</v>
      </c>
      <c r="J509" s="124" t="s">
        <v>6711</v>
      </c>
      <c r="K509" s="124" t="s">
        <v>6710</v>
      </c>
      <c r="L509" s="124" t="s">
        <v>6709</v>
      </c>
      <c r="M509" s="124" t="s">
        <v>6708</v>
      </c>
      <c r="N509" s="124" t="s">
        <v>341</v>
      </c>
      <c r="O509" s="124" t="s">
        <v>341</v>
      </c>
      <c r="P509" s="124" t="s">
        <v>6707</v>
      </c>
      <c r="Q509" s="124" t="s">
        <v>341</v>
      </c>
      <c r="R509" s="125">
        <v>6</v>
      </c>
      <c r="S509" s="125">
        <v>5</v>
      </c>
      <c r="T509" s="124" t="s">
        <v>341</v>
      </c>
      <c r="U509" s="124" t="s">
        <v>340</v>
      </c>
      <c r="V509" s="124" t="s">
        <v>339</v>
      </c>
      <c r="W509" s="124" t="s">
        <v>6586</v>
      </c>
      <c r="X509" s="124" t="s">
        <v>232</v>
      </c>
    </row>
    <row r="510" spans="1:24" ht="33" customHeight="1" x14ac:dyDescent="0.25">
      <c r="A510" s="124" t="s">
        <v>6706</v>
      </c>
      <c r="B510" s="125">
        <v>60502</v>
      </c>
      <c r="C510" s="124" t="s">
        <v>393</v>
      </c>
      <c r="D510" s="124" t="s">
        <v>392</v>
      </c>
      <c r="E510" s="124" t="s">
        <v>341</v>
      </c>
      <c r="F510" s="124" t="s">
        <v>391</v>
      </c>
      <c r="G510" s="124" t="s">
        <v>360</v>
      </c>
      <c r="H510" s="124" t="s">
        <v>6705</v>
      </c>
      <c r="I510" s="124" t="s">
        <v>6704</v>
      </c>
      <c r="J510" s="124" t="s">
        <v>6704</v>
      </c>
      <c r="K510" s="124" t="s">
        <v>6703</v>
      </c>
      <c r="L510" s="124" t="s">
        <v>6702</v>
      </c>
      <c r="M510" s="124" t="s">
        <v>6701</v>
      </c>
      <c r="N510" s="124" t="s">
        <v>341</v>
      </c>
      <c r="O510" s="124" t="s">
        <v>341</v>
      </c>
      <c r="P510" s="124" t="s">
        <v>6700</v>
      </c>
      <c r="Q510" s="124" t="s">
        <v>341</v>
      </c>
      <c r="R510" s="125">
        <v>6</v>
      </c>
      <c r="S510" s="125">
        <v>5</v>
      </c>
      <c r="T510" s="124" t="s">
        <v>341</v>
      </c>
      <c r="U510" s="124" t="s">
        <v>340</v>
      </c>
      <c r="V510" s="124" t="s">
        <v>339</v>
      </c>
      <c r="W510" s="124" t="s">
        <v>6586</v>
      </c>
      <c r="X510" s="124" t="s">
        <v>232</v>
      </c>
    </row>
    <row r="511" spans="1:24" ht="33" customHeight="1" x14ac:dyDescent="0.25">
      <c r="A511" s="124" t="s">
        <v>6699</v>
      </c>
      <c r="B511" s="125">
        <v>60503</v>
      </c>
      <c r="C511" s="124" t="s">
        <v>381</v>
      </c>
      <c r="D511" s="124" t="s">
        <v>381</v>
      </c>
      <c r="E511" s="124" t="s">
        <v>6698</v>
      </c>
      <c r="F511" s="124" t="s">
        <v>436</v>
      </c>
      <c r="G511" s="124" t="s">
        <v>360</v>
      </c>
      <c r="H511" s="124" t="s">
        <v>6697</v>
      </c>
      <c r="I511" s="124" t="s">
        <v>6696</v>
      </c>
      <c r="J511" s="124" t="s">
        <v>6696</v>
      </c>
      <c r="K511" s="124" t="s">
        <v>6695</v>
      </c>
      <c r="L511" s="124" t="s">
        <v>6694</v>
      </c>
      <c r="M511" s="124" t="s">
        <v>6693</v>
      </c>
      <c r="N511" s="124" t="s">
        <v>6692</v>
      </c>
      <c r="O511" s="124" t="s">
        <v>341</v>
      </c>
      <c r="P511" s="124" t="s">
        <v>6691</v>
      </c>
      <c r="Q511" s="124" t="s">
        <v>341</v>
      </c>
      <c r="R511" s="125">
        <v>6</v>
      </c>
      <c r="S511" s="125">
        <v>5</v>
      </c>
      <c r="T511" s="124" t="s">
        <v>341</v>
      </c>
      <c r="U511" s="124" t="s">
        <v>340</v>
      </c>
      <c r="V511" s="124" t="s">
        <v>339</v>
      </c>
      <c r="W511" s="124" t="s">
        <v>1470</v>
      </c>
      <c r="X511" s="124" t="s">
        <v>223</v>
      </c>
    </row>
    <row r="512" spans="1:24" ht="33" customHeight="1" x14ac:dyDescent="0.25">
      <c r="A512" s="124" t="s">
        <v>6690</v>
      </c>
      <c r="B512" s="125">
        <v>60505</v>
      </c>
      <c r="C512" s="124" t="s">
        <v>381</v>
      </c>
      <c r="D512" s="124" t="s">
        <v>349</v>
      </c>
      <c r="E512" s="124" t="s">
        <v>6689</v>
      </c>
      <c r="F512" s="124" t="s">
        <v>436</v>
      </c>
      <c r="G512" s="124" t="s">
        <v>360</v>
      </c>
      <c r="H512" s="124" t="s">
        <v>6688</v>
      </c>
      <c r="I512" s="124" t="s">
        <v>6687</v>
      </c>
      <c r="J512" s="124" t="s">
        <v>6687</v>
      </c>
      <c r="K512" s="124" t="s">
        <v>6686</v>
      </c>
      <c r="L512" s="124" t="s">
        <v>6685</v>
      </c>
      <c r="M512" s="124" t="s">
        <v>6598</v>
      </c>
      <c r="N512" s="124" t="s">
        <v>6684</v>
      </c>
      <c r="O512" s="124" t="s">
        <v>341</v>
      </c>
      <c r="P512" s="124" t="s">
        <v>6683</v>
      </c>
      <c r="Q512" s="124" t="s">
        <v>341</v>
      </c>
      <c r="R512" s="125">
        <v>6</v>
      </c>
      <c r="S512" s="125">
        <v>5</v>
      </c>
      <c r="T512" s="124" t="s">
        <v>341</v>
      </c>
      <c r="U512" s="124" t="s">
        <v>340</v>
      </c>
      <c r="V512" s="124" t="s">
        <v>339</v>
      </c>
      <c r="W512" s="124" t="s">
        <v>1470</v>
      </c>
      <c r="X512" s="124" t="s">
        <v>223</v>
      </c>
    </row>
    <row r="513" spans="1:24" ht="33" customHeight="1" x14ac:dyDescent="0.25">
      <c r="A513" s="124" t="s">
        <v>6682</v>
      </c>
      <c r="B513" s="125">
        <v>60506</v>
      </c>
      <c r="C513" s="124" t="s">
        <v>393</v>
      </c>
      <c r="D513" s="124" t="s">
        <v>392</v>
      </c>
      <c r="E513" s="124" t="s">
        <v>341</v>
      </c>
      <c r="F513" s="124" t="s">
        <v>391</v>
      </c>
      <c r="G513" s="124" t="s">
        <v>343</v>
      </c>
      <c r="H513" s="124" t="s">
        <v>6681</v>
      </c>
      <c r="I513" s="124" t="s">
        <v>6680</v>
      </c>
      <c r="J513" s="124" t="s">
        <v>6680</v>
      </c>
      <c r="K513" s="124" t="s">
        <v>6679</v>
      </c>
      <c r="L513" s="124" t="s">
        <v>6678</v>
      </c>
      <c r="M513" s="124" t="s">
        <v>343</v>
      </c>
      <c r="N513" s="124" t="s">
        <v>341</v>
      </c>
      <c r="O513" s="124" t="s">
        <v>341</v>
      </c>
      <c r="P513" s="124" t="s">
        <v>6677</v>
      </c>
      <c r="Q513" s="124" t="s">
        <v>341</v>
      </c>
      <c r="R513" s="125">
        <v>6</v>
      </c>
      <c r="S513" s="125">
        <v>5</v>
      </c>
      <c r="T513" s="124" t="s">
        <v>341</v>
      </c>
      <c r="U513" s="124" t="s">
        <v>340</v>
      </c>
      <c r="V513" s="124" t="s">
        <v>1046</v>
      </c>
      <c r="W513" s="124" t="s">
        <v>6586</v>
      </c>
      <c r="X513" s="124" t="s">
        <v>232</v>
      </c>
    </row>
    <row r="514" spans="1:24" ht="33" customHeight="1" x14ac:dyDescent="0.25">
      <c r="A514" s="124" t="s">
        <v>6676</v>
      </c>
      <c r="B514" s="125">
        <v>60507</v>
      </c>
      <c r="C514" s="124" t="s">
        <v>393</v>
      </c>
      <c r="D514" s="124" t="s">
        <v>392</v>
      </c>
      <c r="E514" s="124" t="s">
        <v>341</v>
      </c>
      <c r="F514" s="124" t="s">
        <v>391</v>
      </c>
      <c r="G514" s="124" t="s">
        <v>360</v>
      </c>
      <c r="H514" s="124" t="s">
        <v>6675</v>
      </c>
      <c r="I514" s="124" t="s">
        <v>6674</v>
      </c>
      <c r="J514" s="124" t="s">
        <v>6674</v>
      </c>
      <c r="K514" s="124" t="s">
        <v>6673</v>
      </c>
      <c r="L514" s="124" t="s">
        <v>6672</v>
      </c>
      <c r="M514" s="124" t="s">
        <v>6671</v>
      </c>
      <c r="N514" s="124" t="s">
        <v>341</v>
      </c>
      <c r="O514" s="124" t="s">
        <v>341</v>
      </c>
      <c r="P514" s="124" t="s">
        <v>6670</v>
      </c>
      <c r="Q514" s="124" t="s">
        <v>341</v>
      </c>
      <c r="R514" s="125">
        <v>6</v>
      </c>
      <c r="S514" s="125">
        <v>5</v>
      </c>
      <c r="T514" s="124" t="s">
        <v>341</v>
      </c>
      <c r="U514" s="124" t="s">
        <v>340</v>
      </c>
      <c r="V514" s="124" t="s">
        <v>1046</v>
      </c>
      <c r="W514" s="124" t="s">
        <v>6586</v>
      </c>
      <c r="X514" s="124" t="s">
        <v>232</v>
      </c>
    </row>
    <row r="515" spans="1:24" ht="33" customHeight="1" x14ac:dyDescent="0.25">
      <c r="A515" s="124" t="s">
        <v>6669</v>
      </c>
      <c r="B515" s="125">
        <v>60508</v>
      </c>
      <c r="C515" s="124" t="s">
        <v>393</v>
      </c>
      <c r="D515" s="124" t="s">
        <v>392</v>
      </c>
      <c r="E515" s="124" t="s">
        <v>341</v>
      </c>
      <c r="F515" s="124" t="s">
        <v>391</v>
      </c>
      <c r="G515" s="124" t="s">
        <v>360</v>
      </c>
      <c r="H515" s="124" t="s">
        <v>6668</v>
      </c>
      <c r="I515" s="124" t="s">
        <v>6667</v>
      </c>
      <c r="J515" s="124" t="s">
        <v>6667</v>
      </c>
      <c r="K515" s="124" t="s">
        <v>6666</v>
      </c>
      <c r="L515" s="124" t="s">
        <v>6665</v>
      </c>
      <c r="M515" s="124" t="s">
        <v>6664</v>
      </c>
      <c r="N515" s="124" t="s">
        <v>341</v>
      </c>
      <c r="O515" s="124" t="s">
        <v>341</v>
      </c>
      <c r="P515" s="124" t="s">
        <v>6663</v>
      </c>
      <c r="Q515" s="124" t="s">
        <v>341</v>
      </c>
      <c r="R515" s="125">
        <v>6</v>
      </c>
      <c r="S515" s="125">
        <v>5</v>
      </c>
      <c r="T515" s="124" t="s">
        <v>341</v>
      </c>
      <c r="U515" s="124" t="s">
        <v>340</v>
      </c>
      <c r="V515" s="124" t="s">
        <v>1046</v>
      </c>
      <c r="W515" s="124" t="s">
        <v>6586</v>
      </c>
      <c r="X515" s="124" t="s">
        <v>232</v>
      </c>
    </row>
    <row r="516" spans="1:24" ht="33" customHeight="1" x14ac:dyDescent="0.25">
      <c r="A516" s="124" t="s">
        <v>6662</v>
      </c>
      <c r="B516" s="125">
        <v>60509</v>
      </c>
      <c r="C516" s="124" t="s">
        <v>393</v>
      </c>
      <c r="D516" s="124" t="s">
        <v>381</v>
      </c>
      <c r="E516" s="124" t="s">
        <v>2164</v>
      </c>
      <c r="F516" s="124" t="s">
        <v>391</v>
      </c>
      <c r="G516" s="124" t="s">
        <v>343</v>
      </c>
      <c r="H516" s="124" t="s">
        <v>6661</v>
      </c>
      <c r="I516" s="124" t="s">
        <v>6660</v>
      </c>
      <c r="J516" s="124" t="s">
        <v>6660</v>
      </c>
      <c r="K516" s="124" t="s">
        <v>6659</v>
      </c>
      <c r="L516" s="124" t="s">
        <v>6658</v>
      </c>
      <c r="M516" s="124" t="s">
        <v>343</v>
      </c>
      <c r="N516" s="124" t="s">
        <v>341</v>
      </c>
      <c r="O516" s="124" t="s">
        <v>341</v>
      </c>
      <c r="P516" s="124" t="s">
        <v>6657</v>
      </c>
      <c r="Q516" s="124" t="s">
        <v>341</v>
      </c>
      <c r="R516" s="125">
        <v>6</v>
      </c>
      <c r="S516" s="125">
        <v>5</v>
      </c>
      <c r="T516" s="124" t="s">
        <v>341</v>
      </c>
      <c r="U516" s="124" t="s">
        <v>340</v>
      </c>
      <c r="V516" s="124" t="s">
        <v>1046</v>
      </c>
      <c r="W516" s="124" t="s">
        <v>6586</v>
      </c>
      <c r="X516" s="124" t="s">
        <v>232</v>
      </c>
    </row>
    <row r="517" spans="1:24" ht="33" customHeight="1" x14ac:dyDescent="0.25">
      <c r="A517" s="124" t="s">
        <v>6656</v>
      </c>
      <c r="B517" s="125">
        <v>60510</v>
      </c>
      <c r="C517" s="124" t="s">
        <v>393</v>
      </c>
      <c r="D517" s="124" t="s">
        <v>392</v>
      </c>
      <c r="E517" s="124" t="s">
        <v>341</v>
      </c>
      <c r="F517" s="124" t="s">
        <v>391</v>
      </c>
      <c r="G517" s="124" t="s">
        <v>360</v>
      </c>
      <c r="H517" s="124" t="s">
        <v>6655</v>
      </c>
      <c r="I517" s="124" t="s">
        <v>6654</v>
      </c>
      <c r="J517" s="124" t="s">
        <v>6654</v>
      </c>
      <c r="K517" s="124" t="s">
        <v>6653</v>
      </c>
      <c r="L517" s="124" t="s">
        <v>6652</v>
      </c>
      <c r="M517" s="124" t="s">
        <v>2714</v>
      </c>
      <c r="N517" s="124" t="s">
        <v>341</v>
      </c>
      <c r="O517" s="124" t="s">
        <v>341</v>
      </c>
      <c r="P517" s="124" t="s">
        <v>6651</v>
      </c>
      <c r="Q517" s="124" t="s">
        <v>341</v>
      </c>
      <c r="R517" s="125">
        <v>6</v>
      </c>
      <c r="S517" s="125">
        <v>5</v>
      </c>
      <c r="T517" s="124" t="s">
        <v>341</v>
      </c>
      <c r="U517" s="124" t="s">
        <v>340</v>
      </c>
      <c r="V517" s="124" t="s">
        <v>1046</v>
      </c>
      <c r="W517" s="124" t="s">
        <v>6586</v>
      </c>
      <c r="X517" s="124" t="s">
        <v>232</v>
      </c>
    </row>
    <row r="518" spans="1:24" ht="33" customHeight="1" x14ac:dyDescent="0.25">
      <c r="A518" s="124" t="s">
        <v>6650</v>
      </c>
      <c r="B518" s="125">
        <v>60511</v>
      </c>
      <c r="C518" s="124" t="s">
        <v>393</v>
      </c>
      <c r="D518" s="124" t="s">
        <v>392</v>
      </c>
      <c r="E518" s="124" t="s">
        <v>341</v>
      </c>
      <c r="F518" s="124" t="s">
        <v>391</v>
      </c>
      <c r="G518" s="124" t="s">
        <v>343</v>
      </c>
      <c r="H518" s="124" t="s">
        <v>6649</v>
      </c>
      <c r="I518" s="124" t="s">
        <v>6648</v>
      </c>
      <c r="J518" s="124" t="s">
        <v>6648</v>
      </c>
      <c r="K518" s="124" t="s">
        <v>6647</v>
      </c>
      <c r="L518" s="124" t="s">
        <v>6646</v>
      </c>
      <c r="M518" s="124" t="s">
        <v>343</v>
      </c>
      <c r="N518" s="124" t="s">
        <v>341</v>
      </c>
      <c r="O518" s="124" t="s">
        <v>341</v>
      </c>
      <c r="P518" s="124" t="s">
        <v>6645</v>
      </c>
      <c r="Q518" s="124" t="s">
        <v>341</v>
      </c>
      <c r="R518" s="125">
        <v>6</v>
      </c>
      <c r="S518" s="125">
        <v>5</v>
      </c>
      <c r="T518" s="124" t="s">
        <v>341</v>
      </c>
      <c r="U518" s="124" t="s">
        <v>340</v>
      </c>
      <c r="V518" s="124" t="s">
        <v>1046</v>
      </c>
      <c r="W518" s="124" t="s">
        <v>6586</v>
      </c>
      <c r="X518" s="124" t="s">
        <v>232</v>
      </c>
    </row>
    <row r="519" spans="1:24" ht="33" customHeight="1" x14ac:dyDescent="0.25">
      <c r="A519" s="124" t="s">
        <v>6644</v>
      </c>
      <c r="B519" s="125">
        <v>60513</v>
      </c>
      <c r="C519" s="124" t="s">
        <v>393</v>
      </c>
      <c r="D519" s="124" t="s">
        <v>392</v>
      </c>
      <c r="E519" s="124" t="s">
        <v>341</v>
      </c>
      <c r="F519" s="124" t="s">
        <v>391</v>
      </c>
      <c r="G519" s="124" t="s">
        <v>343</v>
      </c>
      <c r="H519" s="124" t="s">
        <v>6643</v>
      </c>
      <c r="I519" s="124" t="s">
        <v>6642</v>
      </c>
      <c r="J519" s="124" t="s">
        <v>6642</v>
      </c>
      <c r="K519" s="124" t="s">
        <v>6641</v>
      </c>
      <c r="L519" s="124" t="s">
        <v>6640</v>
      </c>
      <c r="M519" s="124" t="s">
        <v>343</v>
      </c>
      <c r="N519" s="124" t="s">
        <v>341</v>
      </c>
      <c r="O519" s="124" t="s">
        <v>341</v>
      </c>
      <c r="P519" s="124" t="s">
        <v>6639</v>
      </c>
      <c r="Q519" s="124" t="s">
        <v>341</v>
      </c>
      <c r="R519" s="125">
        <v>6</v>
      </c>
      <c r="S519" s="125">
        <v>5</v>
      </c>
      <c r="T519" s="124" t="s">
        <v>341</v>
      </c>
      <c r="U519" s="124" t="s">
        <v>340</v>
      </c>
      <c r="V519" s="124" t="s">
        <v>1046</v>
      </c>
      <c r="W519" s="124" t="s">
        <v>6586</v>
      </c>
      <c r="X519" s="124" t="s">
        <v>232</v>
      </c>
    </row>
    <row r="520" spans="1:24" ht="33" customHeight="1" x14ac:dyDescent="0.25">
      <c r="A520" s="124" t="s">
        <v>6638</v>
      </c>
      <c r="B520" s="125">
        <v>60514</v>
      </c>
      <c r="C520" s="124" t="s">
        <v>393</v>
      </c>
      <c r="D520" s="124" t="s">
        <v>392</v>
      </c>
      <c r="E520" s="124" t="s">
        <v>341</v>
      </c>
      <c r="F520" s="124" t="s">
        <v>391</v>
      </c>
      <c r="G520" s="124" t="s">
        <v>360</v>
      </c>
      <c r="H520" s="124" t="s">
        <v>6637</v>
      </c>
      <c r="I520" s="124" t="s">
        <v>6636</v>
      </c>
      <c r="J520" s="124" t="s">
        <v>6636</v>
      </c>
      <c r="K520" s="124" t="s">
        <v>6635</v>
      </c>
      <c r="L520" s="124" t="s">
        <v>6634</v>
      </c>
      <c r="M520" s="124" t="s">
        <v>6633</v>
      </c>
      <c r="N520" s="124" t="s">
        <v>341</v>
      </c>
      <c r="O520" s="124" t="s">
        <v>341</v>
      </c>
      <c r="P520" s="124" t="s">
        <v>6632</v>
      </c>
      <c r="Q520" s="124" t="s">
        <v>341</v>
      </c>
      <c r="R520" s="125">
        <v>6</v>
      </c>
      <c r="S520" s="125">
        <v>5</v>
      </c>
      <c r="T520" s="124" t="s">
        <v>341</v>
      </c>
      <c r="U520" s="124" t="s">
        <v>340</v>
      </c>
      <c r="V520" s="124" t="s">
        <v>6535</v>
      </c>
      <c r="W520" s="124" t="s">
        <v>6586</v>
      </c>
      <c r="X520" s="124" t="s">
        <v>232</v>
      </c>
    </row>
    <row r="521" spans="1:24" ht="33" customHeight="1" x14ac:dyDescent="0.25">
      <c r="A521" s="124" t="s">
        <v>6631</v>
      </c>
      <c r="B521" s="125">
        <v>60515</v>
      </c>
      <c r="C521" s="124" t="s">
        <v>393</v>
      </c>
      <c r="D521" s="124" t="s">
        <v>392</v>
      </c>
      <c r="E521" s="124" t="s">
        <v>341</v>
      </c>
      <c r="F521" s="124" t="s">
        <v>391</v>
      </c>
      <c r="G521" s="124" t="s">
        <v>390</v>
      </c>
      <c r="H521" s="124" t="s">
        <v>6630</v>
      </c>
      <c r="I521" s="124" t="s">
        <v>6629</v>
      </c>
      <c r="J521" s="124" t="s">
        <v>6629</v>
      </c>
      <c r="K521" s="124" t="s">
        <v>6628</v>
      </c>
      <c r="L521" s="124" t="s">
        <v>6627</v>
      </c>
      <c r="M521" s="124" t="s">
        <v>6626</v>
      </c>
      <c r="N521" s="124" t="s">
        <v>6625</v>
      </c>
      <c r="O521" s="124" t="s">
        <v>341</v>
      </c>
      <c r="P521" s="124" t="s">
        <v>6624</v>
      </c>
      <c r="Q521" s="124" t="s">
        <v>341</v>
      </c>
      <c r="R521" s="125">
        <v>6</v>
      </c>
      <c r="S521" s="125">
        <v>5</v>
      </c>
      <c r="T521" s="124" t="s">
        <v>341</v>
      </c>
      <c r="U521" s="124" t="s">
        <v>340</v>
      </c>
      <c r="V521" s="124" t="s">
        <v>6535</v>
      </c>
      <c r="W521" s="124" t="s">
        <v>6586</v>
      </c>
      <c r="X521" s="124" t="s">
        <v>232</v>
      </c>
    </row>
    <row r="522" spans="1:24" ht="33" customHeight="1" x14ac:dyDescent="0.25">
      <c r="A522" s="124" t="s">
        <v>6623</v>
      </c>
      <c r="B522" s="125">
        <v>60516</v>
      </c>
      <c r="C522" s="124" t="s">
        <v>393</v>
      </c>
      <c r="D522" s="124" t="s">
        <v>392</v>
      </c>
      <c r="E522" s="124" t="s">
        <v>341</v>
      </c>
      <c r="F522" s="124" t="s">
        <v>391</v>
      </c>
      <c r="G522" s="124" t="s">
        <v>390</v>
      </c>
      <c r="H522" s="124" t="s">
        <v>6622</v>
      </c>
      <c r="I522" s="124" t="s">
        <v>6621</v>
      </c>
      <c r="J522" s="124" t="s">
        <v>6621</v>
      </c>
      <c r="K522" s="124" t="s">
        <v>6620</v>
      </c>
      <c r="L522" s="124" t="s">
        <v>6619</v>
      </c>
      <c r="M522" s="124" t="s">
        <v>6618</v>
      </c>
      <c r="N522" s="124" t="s">
        <v>6617</v>
      </c>
      <c r="O522" s="124" t="s">
        <v>341</v>
      </c>
      <c r="P522" s="124" t="s">
        <v>341</v>
      </c>
      <c r="Q522" s="124" t="s">
        <v>341</v>
      </c>
      <c r="R522" s="125">
        <v>6</v>
      </c>
      <c r="S522" s="125">
        <v>5</v>
      </c>
      <c r="T522" s="124" t="s">
        <v>341</v>
      </c>
      <c r="U522" s="124" t="s">
        <v>340</v>
      </c>
      <c r="V522" s="124" t="s">
        <v>6535</v>
      </c>
      <c r="W522" s="124" t="s">
        <v>6586</v>
      </c>
      <c r="X522" s="124" t="s">
        <v>232</v>
      </c>
    </row>
    <row r="523" spans="1:24" ht="33" customHeight="1" x14ac:dyDescent="0.25">
      <c r="A523" s="124" t="s">
        <v>6616</v>
      </c>
      <c r="B523" s="125">
        <v>60517</v>
      </c>
      <c r="C523" s="124" t="s">
        <v>381</v>
      </c>
      <c r="D523" s="124" t="s">
        <v>381</v>
      </c>
      <c r="E523" s="124" t="s">
        <v>341</v>
      </c>
      <c r="F523" s="124" t="s">
        <v>436</v>
      </c>
      <c r="G523" s="124" t="s">
        <v>360</v>
      </c>
      <c r="H523" s="124" t="s">
        <v>6615</v>
      </c>
      <c r="I523" s="124" t="s">
        <v>6614</v>
      </c>
      <c r="J523" s="124" t="s">
        <v>6614</v>
      </c>
      <c r="K523" s="124" t="s">
        <v>6613</v>
      </c>
      <c r="L523" s="124" t="s">
        <v>356</v>
      </c>
      <c r="M523" s="124" t="s">
        <v>6612</v>
      </c>
      <c r="N523" s="124" t="s">
        <v>6611</v>
      </c>
      <c r="O523" s="124" t="s">
        <v>341</v>
      </c>
      <c r="P523" s="124" t="s">
        <v>6610</v>
      </c>
      <c r="Q523" s="124" t="s">
        <v>341</v>
      </c>
      <c r="R523" s="125">
        <v>6</v>
      </c>
      <c r="S523" s="125">
        <v>5</v>
      </c>
      <c r="T523" s="124" t="s">
        <v>341</v>
      </c>
      <c r="U523" s="124" t="s">
        <v>340</v>
      </c>
      <c r="V523" s="124" t="s">
        <v>339</v>
      </c>
      <c r="W523" s="124" t="s">
        <v>1470</v>
      </c>
      <c r="X523" s="124" t="s">
        <v>223</v>
      </c>
    </row>
    <row r="524" spans="1:24" ht="33" customHeight="1" x14ac:dyDescent="0.25">
      <c r="A524" s="124" t="s">
        <v>6609</v>
      </c>
      <c r="B524" s="125">
        <v>60518</v>
      </c>
      <c r="C524" s="124" t="s">
        <v>393</v>
      </c>
      <c r="D524" s="124" t="s">
        <v>392</v>
      </c>
      <c r="E524" s="124" t="s">
        <v>341</v>
      </c>
      <c r="F524" s="124" t="s">
        <v>391</v>
      </c>
      <c r="G524" s="124" t="s">
        <v>360</v>
      </c>
      <c r="H524" s="124" t="s">
        <v>6608</v>
      </c>
      <c r="I524" s="124" t="s">
        <v>6607</v>
      </c>
      <c r="J524" s="124" t="s">
        <v>6607</v>
      </c>
      <c r="K524" s="124" t="s">
        <v>6606</v>
      </c>
      <c r="L524" s="124" t="s">
        <v>6605</v>
      </c>
      <c r="M524" s="124" t="s">
        <v>6604</v>
      </c>
      <c r="N524" s="124" t="s">
        <v>341</v>
      </c>
      <c r="O524" s="124" t="s">
        <v>341</v>
      </c>
      <c r="P524" s="124" t="s">
        <v>6603</v>
      </c>
      <c r="Q524" s="124" t="s">
        <v>341</v>
      </c>
      <c r="R524" s="125">
        <v>6</v>
      </c>
      <c r="S524" s="125">
        <v>5</v>
      </c>
      <c r="T524" s="124" t="s">
        <v>341</v>
      </c>
      <c r="U524" s="124" t="s">
        <v>510</v>
      </c>
      <c r="V524" s="124" t="s">
        <v>1354</v>
      </c>
      <c r="W524" s="124" t="s">
        <v>6586</v>
      </c>
      <c r="X524" s="124" t="s">
        <v>232</v>
      </c>
    </row>
    <row r="525" spans="1:24" ht="33" customHeight="1" x14ac:dyDescent="0.25">
      <c r="A525" s="124" t="s">
        <v>6602</v>
      </c>
      <c r="B525" s="125">
        <v>60519</v>
      </c>
      <c r="C525" s="124" t="s">
        <v>393</v>
      </c>
      <c r="D525" s="124" t="s">
        <v>392</v>
      </c>
      <c r="E525" s="124" t="s">
        <v>341</v>
      </c>
      <c r="F525" s="124" t="s">
        <v>391</v>
      </c>
      <c r="G525" s="124" t="s">
        <v>390</v>
      </c>
      <c r="H525" s="124" t="s">
        <v>6601</v>
      </c>
      <c r="I525" s="124" t="s">
        <v>6600</v>
      </c>
      <c r="J525" s="124" t="s">
        <v>6600</v>
      </c>
      <c r="K525" s="124" t="s">
        <v>6599</v>
      </c>
      <c r="L525" s="124" t="s">
        <v>550</v>
      </c>
      <c r="M525" s="124" t="s">
        <v>6598</v>
      </c>
      <c r="N525" s="124" t="s">
        <v>6597</v>
      </c>
      <c r="O525" s="124" t="s">
        <v>341</v>
      </c>
      <c r="P525" s="124" t="s">
        <v>6596</v>
      </c>
      <c r="Q525" s="124" t="s">
        <v>341</v>
      </c>
      <c r="R525" s="125">
        <v>6</v>
      </c>
      <c r="S525" s="125">
        <v>5</v>
      </c>
      <c r="T525" s="124" t="s">
        <v>341</v>
      </c>
      <c r="U525" s="124" t="s">
        <v>510</v>
      </c>
      <c r="V525" s="124" t="s">
        <v>787</v>
      </c>
      <c r="W525" s="124" t="s">
        <v>2057</v>
      </c>
      <c r="X525" s="124" t="s">
        <v>225</v>
      </c>
    </row>
    <row r="526" spans="1:24" ht="33" customHeight="1" x14ac:dyDescent="0.25">
      <c r="A526" s="124" t="s">
        <v>6595</v>
      </c>
      <c r="B526" s="125">
        <v>60601</v>
      </c>
      <c r="C526" s="124" t="s">
        <v>393</v>
      </c>
      <c r="D526" s="124" t="s">
        <v>381</v>
      </c>
      <c r="E526" s="124" t="s">
        <v>6594</v>
      </c>
      <c r="F526" s="124" t="s">
        <v>391</v>
      </c>
      <c r="G526" s="124" t="s">
        <v>379</v>
      </c>
      <c r="H526" s="124" t="s">
        <v>6593</v>
      </c>
      <c r="I526" s="124" t="s">
        <v>6592</v>
      </c>
      <c r="J526" s="124" t="s">
        <v>6592</v>
      </c>
      <c r="K526" s="124" t="s">
        <v>6591</v>
      </c>
      <c r="L526" s="124" t="s">
        <v>6590</v>
      </c>
      <c r="M526" s="124" t="s">
        <v>6589</v>
      </c>
      <c r="N526" s="124" t="s">
        <v>6588</v>
      </c>
      <c r="O526" s="124" t="s">
        <v>341</v>
      </c>
      <c r="P526" s="124" t="s">
        <v>6587</v>
      </c>
      <c r="Q526" s="124" t="s">
        <v>341</v>
      </c>
      <c r="R526" s="125">
        <v>6</v>
      </c>
      <c r="S526" s="125">
        <v>6</v>
      </c>
      <c r="T526" s="124" t="s">
        <v>341</v>
      </c>
      <c r="U526" s="124" t="s">
        <v>340</v>
      </c>
      <c r="V526" s="124" t="s">
        <v>2149</v>
      </c>
      <c r="W526" s="124" t="s">
        <v>6586</v>
      </c>
      <c r="X526" s="124" t="s">
        <v>232</v>
      </c>
    </row>
    <row r="527" spans="1:24" ht="33" customHeight="1" x14ac:dyDescent="0.25">
      <c r="A527" s="124" t="s">
        <v>6585</v>
      </c>
      <c r="B527" s="125">
        <v>60602</v>
      </c>
      <c r="C527" s="124" t="s">
        <v>393</v>
      </c>
      <c r="D527" s="124" t="s">
        <v>392</v>
      </c>
      <c r="E527" s="124" t="s">
        <v>341</v>
      </c>
      <c r="F527" s="124" t="s">
        <v>391</v>
      </c>
      <c r="G527" s="124" t="s">
        <v>343</v>
      </c>
      <c r="H527" s="124" t="s">
        <v>6584</v>
      </c>
      <c r="I527" s="124" t="s">
        <v>6583</v>
      </c>
      <c r="J527" s="124" t="s">
        <v>6583</v>
      </c>
      <c r="K527" s="124" t="s">
        <v>6582</v>
      </c>
      <c r="L527" s="124" t="s">
        <v>6581</v>
      </c>
      <c r="M527" s="124" t="s">
        <v>343</v>
      </c>
      <c r="N527" s="124" t="s">
        <v>6580</v>
      </c>
      <c r="O527" s="124" t="s">
        <v>341</v>
      </c>
      <c r="P527" s="124" t="s">
        <v>6579</v>
      </c>
      <c r="Q527" s="124" t="s">
        <v>341</v>
      </c>
      <c r="R527" s="125">
        <v>6</v>
      </c>
      <c r="S527" s="125">
        <v>6</v>
      </c>
      <c r="T527" s="124" t="s">
        <v>341</v>
      </c>
      <c r="U527" s="124" t="s">
        <v>510</v>
      </c>
      <c r="V527" s="124" t="s">
        <v>1600</v>
      </c>
      <c r="W527" s="124" t="s">
        <v>2495</v>
      </c>
      <c r="X527" s="124" t="s">
        <v>41</v>
      </c>
    </row>
    <row r="528" spans="1:24" ht="33" customHeight="1" x14ac:dyDescent="0.25">
      <c r="A528" s="124" t="s">
        <v>6578</v>
      </c>
      <c r="B528" s="125">
        <v>60701</v>
      </c>
      <c r="C528" s="124" t="s">
        <v>393</v>
      </c>
      <c r="D528" s="124" t="s">
        <v>392</v>
      </c>
      <c r="E528" s="124" t="s">
        <v>341</v>
      </c>
      <c r="F528" s="124" t="s">
        <v>391</v>
      </c>
      <c r="G528" s="124" t="s">
        <v>343</v>
      </c>
      <c r="H528" s="124" t="s">
        <v>6577</v>
      </c>
      <c r="I528" s="124" t="s">
        <v>6576</v>
      </c>
      <c r="J528" s="124" t="s">
        <v>6576</v>
      </c>
      <c r="K528" s="124" t="s">
        <v>6575</v>
      </c>
      <c r="L528" s="124" t="s">
        <v>6574</v>
      </c>
      <c r="M528" s="124" t="s">
        <v>343</v>
      </c>
      <c r="N528" s="124" t="s">
        <v>6573</v>
      </c>
      <c r="O528" s="124" t="s">
        <v>341</v>
      </c>
      <c r="P528" s="124" t="s">
        <v>6572</v>
      </c>
      <c r="Q528" s="124" t="s">
        <v>341</v>
      </c>
      <c r="R528" s="125">
        <v>6</v>
      </c>
      <c r="S528" s="125">
        <v>7</v>
      </c>
      <c r="T528" s="124" t="s">
        <v>341</v>
      </c>
      <c r="U528" s="124" t="s">
        <v>396</v>
      </c>
      <c r="V528" s="124" t="s">
        <v>4403</v>
      </c>
      <c r="W528" s="124" t="s">
        <v>1773</v>
      </c>
      <c r="X528" s="124" t="s">
        <v>233</v>
      </c>
    </row>
    <row r="529" spans="1:24" ht="33" customHeight="1" x14ac:dyDescent="0.25">
      <c r="A529" s="124" t="s">
        <v>6571</v>
      </c>
      <c r="B529" s="125">
        <v>60702</v>
      </c>
      <c r="C529" s="124" t="s">
        <v>393</v>
      </c>
      <c r="D529" s="124" t="s">
        <v>381</v>
      </c>
      <c r="E529" s="124" t="s">
        <v>6570</v>
      </c>
      <c r="F529" s="124" t="s">
        <v>391</v>
      </c>
      <c r="G529" s="124" t="s">
        <v>343</v>
      </c>
      <c r="H529" s="124" t="s">
        <v>6569</v>
      </c>
      <c r="I529" s="124" t="s">
        <v>6568</v>
      </c>
      <c r="J529" s="124" t="s">
        <v>6568</v>
      </c>
      <c r="K529" s="124" t="s">
        <v>6567</v>
      </c>
      <c r="L529" s="124" t="s">
        <v>6566</v>
      </c>
      <c r="M529" s="124" t="s">
        <v>343</v>
      </c>
      <c r="N529" s="124" t="s">
        <v>341</v>
      </c>
      <c r="O529" s="124" t="s">
        <v>341</v>
      </c>
      <c r="P529" s="124" t="s">
        <v>6565</v>
      </c>
      <c r="Q529" s="124" t="s">
        <v>341</v>
      </c>
      <c r="R529" s="125">
        <v>6</v>
      </c>
      <c r="S529" s="125">
        <v>7</v>
      </c>
      <c r="T529" s="124" t="s">
        <v>341</v>
      </c>
      <c r="U529" s="124" t="s">
        <v>396</v>
      </c>
      <c r="V529" s="124" t="s">
        <v>395</v>
      </c>
      <c r="W529" s="124" t="s">
        <v>1773</v>
      </c>
      <c r="X529" s="124" t="s">
        <v>233</v>
      </c>
    </row>
    <row r="530" spans="1:24" ht="33" customHeight="1" x14ac:dyDescent="0.25">
      <c r="A530" s="124" t="s">
        <v>6564</v>
      </c>
      <c r="B530" s="125">
        <v>60705</v>
      </c>
      <c r="C530" s="124" t="s">
        <v>393</v>
      </c>
      <c r="D530" s="124" t="s">
        <v>381</v>
      </c>
      <c r="E530" s="124" t="s">
        <v>6466</v>
      </c>
      <c r="F530" s="124" t="s">
        <v>391</v>
      </c>
      <c r="G530" s="124" t="s">
        <v>343</v>
      </c>
      <c r="H530" s="124" t="s">
        <v>6563</v>
      </c>
      <c r="I530" s="124" t="s">
        <v>6562</v>
      </c>
      <c r="J530" s="124" t="s">
        <v>6562</v>
      </c>
      <c r="K530" s="124" t="s">
        <v>6561</v>
      </c>
      <c r="L530" s="124" t="s">
        <v>6560</v>
      </c>
      <c r="M530" s="124" t="s">
        <v>343</v>
      </c>
      <c r="N530" s="124" t="s">
        <v>6559</v>
      </c>
      <c r="O530" s="124" t="s">
        <v>341</v>
      </c>
      <c r="P530" s="124" t="s">
        <v>6558</v>
      </c>
      <c r="Q530" s="124" t="s">
        <v>341</v>
      </c>
      <c r="R530" s="125">
        <v>6</v>
      </c>
      <c r="S530" s="125">
        <v>7</v>
      </c>
      <c r="T530" s="124" t="s">
        <v>341</v>
      </c>
      <c r="U530" s="124" t="s">
        <v>340</v>
      </c>
      <c r="V530" s="124" t="s">
        <v>339</v>
      </c>
      <c r="W530" s="124" t="s">
        <v>570</v>
      </c>
      <c r="X530" s="124" t="s">
        <v>29</v>
      </c>
    </row>
    <row r="531" spans="1:24" ht="33" customHeight="1" x14ac:dyDescent="0.25">
      <c r="A531" s="124" t="s">
        <v>6557</v>
      </c>
      <c r="B531" s="125">
        <v>60706</v>
      </c>
      <c r="C531" s="124" t="s">
        <v>393</v>
      </c>
      <c r="D531" s="124" t="s">
        <v>392</v>
      </c>
      <c r="E531" s="124" t="s">
        <v>341</v>
      </c>
      <c r="F531" s="124" t="s">
        <v>391</v>
      </c>
      <c r="G531" s="124" t="s">
        <v>379</v>
      </c>
      <c r="H531" s="124" t="s">
        <v>6556</v>
      </c>
      <c r="I531" s="124" t="s">
        <v>6555</v>
      </c>
      <c r="J531" s="124" t="s">
        <v>6555</v>
      </c>
      <c r="K531" s="124" t="s">
        <v>6554</v>
      </c>
      <c r="L531" s="124" t="s">
        <v>6553</v>
      </c>
      <c r="M531" s="124" t="s">
        <v>6552</v>
      </c>
      <c r="N531" s="124" t="s">
        <v>341</v>
      </c>
      <c r="O531" s="124" t="s">
        <v>341</v>
      </c>
      <c r="P531" s="124" t="s">
        <v>6551</v>
      </c>
      <c r="Q531" s="124" t="s">
        <v>341</v>
      </c>
      <c r="R531" s="125">
        <v>6</v>
      </c>
      <c r="S531" s="125">
        <v>7</v>
      </c>
      <c r="T531" s="124" t="s">
        <v>341</v>
      </c>
      <c r="U531" s="124" t="s">
        <v>510</v>
      </c>
      <c r="V531" s="124" t="s">
        <v>787</v>
      </c>
      <c r="W531" s="124" t="s">
        <v>1773</v>
      </c>
      <c r="X531" s="124" t="s">
        <v>233</v>
      </c>
    </row>
    <row r="532" spans="1:24" ht="33" customHeight="1" x14ac:dyDescent="0.25">
      <c r="A532" s="124" t="s">
        <v>6550</v>
      </c>
      <c r="B532" s="125">
        <v>60707</v>
      </c>
      <c r="C532" s="124" t="s">
        <v>393</v>
      </c>
      <c r="D532" s="124" t="s">
        <v>392</v>
      </c>
      <c r="E532" s="124" t="s">
        <v>341</v>
      </c>
      <c r="F532" s="124" t="s">
        <v>391</v>
      </c>
      <c r="G532" s="124" t="s">
        <v>379</v>
      </c>
      <c r="H532" s="124" t="s">
        <v>6549</v>
      </c>
      <c r="I532" s="124" t="s">
        <v>6548</v>
      </c>
      <c r="J532" s="124" t="s">
        <v>6548</v>
      </c>
      <c r="K532" s="124" t="s">
        <v>6547</v>
      </c>
      <c r="L532" s="124" t="s">
        <v>6546</v>
      </c>
      <c r="M532" s="124" t="s">
        <v>6500</v>
      </c>
      <c r="N532" s="124" t="s">
        <v>6545</v>
      </c>
      <c r="O532" s="124" t="s">
        <v>341</v>
      </c>
      <c r="P532" s="124" t="s">
        <v>6544</v>
      </c>
      <c r="Q532" s="124" t="s">
        <v>341</v>
      </c>
      <c r="R532" s="125">
        <v>6</v>
      </c>
      <c r="S532" s="125">
        <v>7</v>
      </c>
      <c r="T532" s="124" t="s">
        <v>341</v>
      </c>
      <c r="U532" s="124" t="s">
        <v>510</v>
      </c>
      <c r="V532" s="124" t="s">
        <v>1354</v>
      </c>
      <c r="W532" s="124" t="s">
        <v>1773</v>
      </c>
      <c r="X532" s="124" t="s">
        <v>233</v>
      </c>
    </row>
    <row r="533" spans="1:24" ht="33" customHeight="1" x14ac:dyDescent="0.25">
      <c r="A533" s="124" t="s">
        <v>6543</v>
      </c>
      <c r="B533" s="125">
        <v>60709</v>
      </c>
      <c r="C533" s="124" t="s">
        <v>393</v>
      </c>
      <c r="D533" s="124" t="s">
        <v>392</v>
      </c>
      <c r="E533" s="124" t="s">
        <v>341</v>
      </c>
      <c r="F533" s="124" t="s">
        <v>391</v>
      </c>
      <c r="G533" s="124" t="s">
        <v>360</v>
      </c>
      <c r="H533" s="124" t="s">
        <v>6542</v>
      </c>
      <c r="I533" s="124" t="s">
        <v>6541</v>
      </c>
      <c r="J533" s="124" t="s">
        <v>6541</v>
      </c>
      <c r="K533" s="124" t="s">
        <v>6540</v>
      </c>
      <c r="L533" s="124" t="s">
        <v>6539</v>
      </c>
      <c r="M533" s="124" t="s">
        <v>6538</v>
      </c>
      <c r="N533" s="124" t="s">
        <v>6537</v>
      </c>
      <c r="O533" s="124" t="s">
        <v>341</v>
      </c>
      <c r="P533" s="124" t="s">
        <v>6536</v>
      </c>
      <c r="Q533" s="124" t="s">
        <v>341</v>
      </c>
      <c r="R533" s="125">
        <v>6</v>
      </c>
      <c r="S533" s="125">
        <v>7</v>
      </c>
      <c r="T533" s="124" t="s">
        <v>341</v>
      </c>
      <c r="U533" s="124" t="s">
        <v>510</v>
      </c>
      <c r="V533" s="124" t="s">
        <v>6535</v>
      </c>
      <c r="W533" s="124" t="s">
        <v>3142</v>
      </c>
      <c r="X533" s="124" t="s">
        <v>232</v>
      </c>
    </row>
    <row r="534" spans="1:24" ht="33" customHeight="1" x14ac:dyDescent="0.25">
      <c r="A534" s="124" t="s">
        <v>6534</v>
      </c>
      <c r="B534" s="125">
        <v>60710</v>
      </c>
      <c r="C534" s="124" t="s">
        <v>393</v>
      </c>
      <c r="D534" s="124" t="s">
        <v>392</v>
      </c>
      <c r="E534" s="124" t="s">
        <v>341</v>
      </c>
      <c r="F534" s="124" t="s">
        <v>391</v>
      </c>
      <c r="G534" s="124" t="s">
        <v>343</v>
      </c>
      <c r="H534" s="124" t="s">
        <v>6533</v>
      </c>
      <c r="I534" s="124" t="s">
        <v>6532</v>
      </c>
      <c r="J534" s="124" t="s">
        <v>6532</v>
      </c>
      <c r="K534" s="124" t="s">
        <v>6531</v>
      </c>
      <c r="L534" s="124" t="s">
        <v>6530</v>
      </c>
      <c r="M534" s="124" t="s">
        <v>343</v>
      </c>
      <c r="N534" s="124" t="s">
        <v>6529</v>
      </c>
      <c r="O534" s="124" t="s">
        <v>341</v>
      </c>
      <c r="P534" s="124" t="s">
        <v>6528</v>
      </c>
      <c r="Q534" s="124" t="s">
        <v>341</v>
      </c>
      <c r="R534" s="125">
        <v>6</v>
      </c>
      <c r="S534" s="125">
        <v>7</v>
      </c>
      <c r="T534" s="124" t="s">
        <v>341</v>
      </c>
      <c r="U534" s="124" t="s">
        <v>340</v>
      </c>
      <c r="V534" s="124" t="s">
        <v>2149</v>
      </c>
      <c r="W534" s="124" t="s">
        <v>3142</v>
      </c>
      <c r="X534" s="124" t="s">
        <v>232</v>
      </c>
    </row>
    <row r="535" spans="1:24" ht="33" customHeight="1" x14ac:dyDescent="0.25">
      <c r="A535" s="124" t="s">
        <v>6527</v>
      </c>
      <c r="B535" s="125">
        <v>60711</v>
      </c>
      <c r="C535" s="124" t="s">
        <v>393</v>
      </c>
      <c r="D535" s="124" t="s">
        <v>392</v>
      </c>
      <c r="E535" s="124" t="s">
        <v>341</v>
      </c>
      <c r="F535" s="124" t="s">
        <v>391</v>
      </c>
      <c r="G535" s="124" t="s">
        <v>343</v>
      </c>
      <c r="H535" s="124" t="s">
        <v>6526</v>
      </c>
      <c r="I535" s="124" t="s">
        <v>6525</v>
      </c>
      <c r="J535" s="124" t="s">
        <v>6525</v>
      </c>
      <c r="K535" s="124" t="s">
        <v>6524</v>
      </c>
      <c r="L535" s="124" t="s">
        <v>6523</v>
      </c>
      <c r="M535" s="124" t="s">
        <v>343</v>
      </c>
      <c r="N535" s="124" t="s">
        <v>341</v>
      </c>
      <c r="O535" s="124" t="s">
        <v>341</v>
      </c>
      <c r="P535" s="124" t="s">
        <v>6522</v>
      </c>
      <c r="Q535" s="124" t="s">
        <v>341</v>
      </c>
      <c r="R535" s="125">
        <v>6</v>
      </c>
      <c r="S535" s="125">
        <v>7</v>
      </c>
      <c r="T535" s="124" t="s">
        <v>341</v>
      </c>
      <c r="U535" s="124" t="s">
        <v>340</v>
      </c>
      <c r="V535" s="124" t="s">
        <v>2149</v>
      </c>
      <c r="W535" s="124" t="s">
        <v>3142</v>
      </c>
      <c r="X535" s="124" t="s">
        <v>232</v>
      </c>
    </row>
    <row r="536" spans="1:24" ht="33" customHeight="1" x14ac:dyDescent="0.25">
      <c r="A536" s="124" t="s">
        <v>6521</v>
      </c>
      <c r="B536" s="125">
        <v>60712</v>
      </c>
      <c r="C536" s="124" t="s">
        <v>393</v>
      </c>
      <c r="D536" s="124" t="s">
        <v>392</v>
      </c>
      <c r="E536" s="124" t="s">
        <v>341</v>
      </c>
      <c r="F536" s="124" t="s">
        <v>391</v>
      </c>
      <c r="G536" s="124" t="s">
        <v>360</v>
      </c>
      <c r="H536" s="124" t="s">
        <v>6520</v>
      </c>
      <c r="I536" s="124" t="s">
        <v>6519</v>
      </c>
      <c r="J536" s="124" t="s">
        <v>6519</v>
      </c>
      <c r="K536" s="124" t="s">
        <v>6518</v>
      </c>
      <c r="L536" s="124" t="s">
        <v>6517</v>
      </c>
      <c r="M536" s="124" t="s">
        <v>6516</v>
      </c>
      <c r="N536" s="124" t="s">
        <v>6515</v>
      </c>
      <c r="O536" s="124" t="s">
        <v>341</v>
      </c>
      <c r="P536" s="124" t="s">
        <v>6514</v>
      </c>
      <c r="Q536" s="124" t="s">
        <v>341</v>
      </c>
      <c r="R536" s="125">
        <v>6</v>
      </c>
      <c r="S536" s="125">
        <v>7</v>
      </c>
      <c r="T536" s="124" t="s">
        <v>341</v>
      </c>
      <c r="U536" s="124" t="s">
        <v>340</v>
      </c>
      <c r="V536" s="124" t="s">
        <v>2149</v>
      </c>
      <c r="W536" s="124" t="s">
        <v>3142</v>
      </c>
      <c r="X536" s="124" t="s">
        <v>232</v>
      </c>
    </row>
    <row r="537" spans="1:24" ht="33" customHeight="1" x14ac:dyDescent="0.25">
      <c r="A537" s="124" t="s">
        <v>6513</v>
      </c>
      <c r="B537" s="125">
        <v>60713</v>
      </c>
      <c r="C537" s="124" t="s">
        <v>393</v>
      </c>
      <c r="D537" s="124" t="s">
        <v>392</v>
      </c>
      <c r="E537" s="124" t="s">
        <v>341</v>
      </c>
      <c r="F537" s="124" t="s">
        <v>391</v>
      </c>
      <c r="G537" s="124" t="s">
        <v>360</v>
      </c>
      <c r="H537" s="124" t="s">
        <v>6512</v>
      </c>
      <c r="I537" s="124" t="s">
        <v>6511</v>
      </c>
      <c r="J537" s="124" t="s">
        <v>6511</v>
      </c>
      <c r="K537" s="124" t="s">
        <v>6510</v>
      </c>
      <c r="L537" s="124" t="s">
        <v>6509</v>
      </c>
      <c r="M537" s="124" t="s">
        <v>6508</v>
      </c>
      <c r="N537" s="124" t="s">
        <v>6507</v>
      </c>
      <c r="O537" s="124" t="s">
        <v>341</v>
      </c>
      <c r="P537" s="124" t="s">
        <v>6506</v>
      </c>
      <c r="Q537" s="124" t="s">
        <v>341</v>
      </c>
      <c r="R537" s="125">
        <v>6</v>
      </c>
      <c r="S537" s="125">
        <v>7</v>
      </c>
      <c r="T537" s="124" t="s">
        <v>341</v>
      </c>
      <c r="U537" s="124" t="s">
        <v>340</v>
      </c>
      <c r="V537" s="124" t="s">
        <v>2149</v>
      </c>
      <c r="W537" s="124" t="s">
        <v>1773</v>
      </c>
      <c r="X537" s="124" t="s">
        <v>233</v>
      </c>
    </row>
    <row r="538" spans="1:24" ht="33" customHeight="1" x14ac:dyDescent="0.25">
      <c r="A538" s="124" t="s">
        <v>6505</v>
      </c>
      <c r="B538" s="125">
        <v>60714</v>
      </c>
      <c r="C538" s="124" t="s">
        <v>393</v>
      </c>
      <c r="D538" s="124" t="s">
        <v>392</v>
      </c>
      <c r="E538" s="124" t="s">
        <v>341</v>
      </c>
      <c r="F538" s="124" t="s">
        <v>391</v>
      </c>
      <c r="G538" s="124" t="s">
        <v>360</v>
      </c>
      <c r="H538" s="124" t="s">
        <v>6504</v>
      </c>
      <c r="I538" s="124" t="s">
        <v>6503</v>
      </c>
      <c r="J538" s="124" t="s">
        <v>6503</v>
      </c>
      <c r="K538" s="124" t="s">
        <v>6502</v>
      </c>
      <c r="L538" s="124" t="s">
        <v>6501</v>
      </c>
      <c r="M538" s="124" t="s">
        <v>6500</v>
      </c>
      <c r="N538" s="124" t="s">
        <v>6499</v>
      </c>
      <c r="O538" s="124" t="s">
        <v>341</v>
      </c>
      <c r="P538" s="124" t="s">
        <v>341</v>
      </c>
      <c r="Q538" s="124" t="s">
        <v>341</v>
      </c>
      <c r="R538" s="125">
        <v>6</v>
      </c>
      <c r="S538" s="125">
        <v>7</v>
      </c>
      <c r="T538" s="124" t="s">
        <v>341</v>
      </c>
      <c r="U538" s="124" t="s">
        <v>396</v>
      </c>
      <c r="V538" s="124" t="s">
        <v>2467</v>
      </c>
      <c r="W538" s="124" t="s">
        <v>1773</v>
      </c>
      <c r="X538" s="124" t="s">
        <v>233</v>
      </c>
    </row>
    <row r="539" spans="1:24" ht="33" customHeight="1" x14ac:dyDescent="0.25">
      <c r="A539" s="124" t="s">
        <v>6498</v>
      </c>
      <c r="B539" s="125">
        <v>60715</v>
      </c>
      <c r="C539" s="124" t="s">
        <v>393</v>
      </c>
      <c r="D539" s="124" t="s">
        <v>392</v>
      </c>
      <c r="E539" s="124" t="s">
        <v>341</v>
      </c>
      <c r="F539" s="124" t="s">
        <v>391</v>
      </c>
      <c r="G539" s="124" t="s">
        <v>379</v>
      </c>
      <c r="H539" s="124" t="s">
        <v>6497</v>
      </c>
      <c r="I539" s="124" t="s">
        <v>6496</v>
      </c>
      <c r="J539" s="124" t="s">
        <v>6496</v>
      </c>
      <c r="K539" s="124" t="s">
        <v>6495</v>
      </c>
      <c r="L539" s="124" t="s">
        <v>6494</v>
      </c>
      <c r="M539" s="124" t="s">
        <v>6493</v>
      </c>
      <c r="N539" s="124" t="s">
        <v>341</v>
      </c>
      <c r="O539" s="124" t="s">
        <v>341</v>
      </c>
      <c r="P539" s="124" t="s">
        <v>6492</v>
      </c>
      <c r="Q539" s="124" t="s">
        <v>341</v>
      </c>
      <c r="R539" s="125">
        <v>6</v>
      </c>
      <c r="S539" s="125">
        <v>7</v>
      </c>
      <c r="T539" s="124" t="s">
        <v>341</v>
      </c>
      <c r="U539" s="124" t="s">
        <v>396</v>
      </c>
      <c r="V539" s="124" t="s">
        <v>2467</v>
      </c>
      <c r="W539" s="124" t="s">
        <v>1773</v>
      </c>
      <c r="X539" s="124" t="s">
        <v>233</v>
      </c>
    </row>
    <row r="540" spans="1:24" ht="33" customHeight="1" x14ac:dyDescent="0.25">
      <c r="A540" s="124" t="s">
        <v>6491</v>
      </c>
      <c r="B540" s="125">
        <v>60716</v>
      </c>
      <c r="C540" s="124" t="s">
        <v>393</v>
      </c>
      <c r="D540" s="124" t="s">
        <v>392</v>
      </c>
      <c r="E540" s="124" t="s">
        <v>341</v>
      </c>
      <c r="F540" s="124" t="s">
        <v>391</v>
      </c>
      <c r="G540" s="124" t="s">
        <v>343</v>
      </c>
      <c r="H540" s="124" t="s">
        <v>6490</v>
      </c>
      <c r="I540" s="124" t="s">
        <v>6489</v>
      </c>
      <c r="J540" s="124" t="s">
        <v>6489</v>
      </c>
      <c r="K540" s="124" t="s">
        <v>6488</v>
      </c>
      <c r="L540" s="124" t="s">
        <v>6487</v>
      </c>
      <c r="M540" s="124" t="s">
        <v>343</v>
      </c>
      <c r="N540" s="124" t="s">
        <v>341</v>
      </c>
      <c r="O540" s="124" t="s">
        <v>341</v>
      </c>
      <c r="P540" s="124" t="s">
        <v>341</v>
      </c>
      <c r="Q540" s="124" t="s">
        <v>341</v>
      </c>
      <c r="R540" s="125">
        <v>6</v>
      </c>
      <c r="S540" s="125">
        <v>7</v>
      </c>
      <c r="T540" s="124" t="s">
        <v>341</v>
      </c>
      <c r="U540" s="124" t="s">
        <v>396</v>
      </c>
      <c r="V540" s="124" t="s">
        <v>2467</v>
      </c>
      <c r="W540" s="124" t="s">
        <v>1773</v>
      </c>
      <c r="X540" s="124" t="s">
        <v>233</v>
      </c>
    </row>
    <row r="541" spans="1:24" ht="33" customHeight="1" x14ac:dyDescent="0.25">
      <c r="A541" s="124" t="s">
        <v>6486</v>
      </c>
      <c r="B541" s="125">
        <v>60717</v>
      </c>
      <c r="C541" s="124" t="s">
        <v>393</v>
      </c>
      <c r="D541" s="124" t="s">
        <v>392</v>
      </c>
      <c r="E541" s="124" t="s">
        <v>341</v>
      </c>
      <c r="F541" s="124" t="s">
        <v>391</v>
      </c>
      <c r="G541" s="124" t="s">
        <v>360</v>
      </c>
      <c r="H541" s="124" t="s">
        <v>6485</v>
      </c>
      <c r="I541" s="124" t="s">
        <v>6484</v>
      </c>
      <c r="J541" s="124" t="s">
        <v>6484</v>
      </c>
      <c r="K541" s="124" t="s">
        <v>6483</v>
      </c>
      <c r="L541" s="124" t="s">
        <v>6482</v>
      </c>
      <c r="M541" s="124" t="s">
        <v>6447</v>
      </c>
      <c r="N541" s="124" t="s">
        <v>341</v>
      </c>
      <c r="O541" s="124" t="s">
        <v>341</v>
      </c>
      <c r="P541" s="124" t="s">
        <v>341</v>
      </c>
      <c r="Q541" s="124" t="s">
        <v>341</v>
      </c>
      <c r="R541" s="125">
        <v>6</v>
      </c>
      <c r="S541" s="125">
        <v>7</v>
      </c>
      <c r="T541" s="124" t="s">
        <v>341</v>
      </c>
      <c r="U541" s="124" t="s">
        <v>510</v>
      </c>
      <c r="V541" s="124" t="s">
        <v>3094</v>
      </c>
      <c r="W541" s="124" t="s">
        <v>3142</v>
      </c>
      <c r="X541" s="124" t="s">
        <v>232</v>
      </c>
    </row>
    <row r="542" spans="1:24" ht="33" customHeight="1" x14ac:dyDescent="0.25">
      <c r="A542" s="124" t="s">
        <v>6481</v>
      </c>
      <c r="B542" s="125">
        <v>60718</v>
      </c>
      <c r="C542" s="124" t="s">
        <v>381</v>
      </c>
      <c r="D542" s="124" t="s">
        <v>349</v>
      </c>
      <c r="E542" s="124" t="s">
        <v>6480</v>
      </c>
      <c r="F542" s="124" t="s">
        <v>380</v>
      </c>
      <c r="G542" s="124" t="s">
        <v>360</v>
      </c>
      <c r="H542" s="124" t="s">
        <v>6479</v>
      </c>
      <c r="I542" s="124" t="s">
        <v>6478</v>
      </c>
      <c r="J542" s="124" t="s">
        <v>6478</v>
      </c>
      <c r="K542" s="124" t="s">
        <v>6477</v>
      </c>
      <c r="L542" s="124" t="s">
        <v>6476</v>
      </c>
      <c r="M542" s="124" t="s">
        <v>6461</v>
      </c>
      <c r="N542" s="124" t="s">
        <v>6475</v>
      </c>
      <c r="O542" s="124" t="s">
        <v>341</v>
      </c>
      <c r="P542" s="124" t="s">
        <v>6474</v>
      </c>
      <c r="Q542" s="124" t="s">
        <v>341</v>
      </c>
      <c r="R542" s="125">
        <v>6</v>
      </c>
      <c r="S542" s="125">
        <v>7</v>
      </c>
      <c r="T542" s="124" t="s">
        <v>511</v>
      </c>
      <c r="U542" s="124" t="s">
        <v>510</v>
      </c>
      <c r="V542" s="124" t="s">
        <v>1585</v>
      </c>
      <c r="W542" s="124" t="s">
        <v>2024</v>
      </c>
      <c r="X542" s="124" t="s">
        <v>44</v>
      </c>
    </row>
    <row r="543" spans="1:24" ht="33" customHeight="1" x14ac:dyDescent="0.25">
      <c r="A543" s="124" t="s">
        <v>6473</v>
      </c>
      <c r="B543" s="125">
        <v>60902</v>
      </c>
      <c r="C543" s="124" t="s">
        <v>393</v>
      </c>
      <c r="D543" s="124" t="s">
        <v>392</v>
      </c>
      <c r="E543" s="124" t="s">
        <v>341</v>
      </c>
      <c r="F543" s="124" t="s">
        <v>391</v>
      </c>
      <c r="G543" s="124" t="s">
        <v>343</v>
      </c>
      <c r="H543" s="124" t="s">
        <v>6472</v>
      </c>
      <c r="I543" s="124" t="s">
        <v>6471</v>
      </c>
      <c r="J543" s="124" t="s">
        <v>6471</v>
      </c>
      <c r="K543" s="124" t="s">
        <v>6470</v>
      </c>
      <c r="L543" s="124" t="s">
        <v>6469</v>
      </c>
      <c r="M543" s="124" t="s">
        <v>343</v>
      </c>
      <c r="N543" s="124" t="s">
        <v>341</v>
      </c>
      <c r="O543" s="124" t="s">
        <v>341</v>
      </c>
      <c r="P543" s="124" t="s">
        <v>6468</v>
      </c>
      <c r="Q543" s="124" t="s">
        <v>341</v>
      </c>
      <c r="R543" s="125">
        <v>6</v>
      </c>
      <c r="S543" s="125">
        <v>9</v>
      </c>
      <c r="T543" s="124" t="s">
        <v>341</v>
      </c>
      <c r="U543" s="124" t="s">
        <v>510</v>
      </c>
      <c r="V543" s="124" t="s">
        <v>1354</v>
      </c>
      <c r="W543" s="124" t="s">
        <v>2590</v>
      </c>
      <c r="X543" s="124" t="s">
        <v>29</v>
      </c>
    </row>
    <row r="544" spans="1:24" ht="33" customHeight="1" x14ac:dyDescent="0.25">
      <c r="A544" s="124" t="s">
        <v>6467</v>
      </c>
      <c r="B544" s="125">
        <v>60903</v>
      </c>
      <c r="C544" s="124" t="s">
        <v>393</v>
      </c>
      <c r="D544" s="124" t="s">
        <v>381</v>
      </c>
      <c r="E544" s="124" t="s">
        <v>6466</v>
      </c>
      <c r="F544" s="124" t="s">
        <v>391</v>
      </c>
      <c r="G544" s="124" t="s">
        <v>379</v>
      </c>
      <c r="H544" s="124" t="s">
        <v>6465</v>
      </c>
      <c r="I544" s="124" t="s">
        <v>6464</v>
      </c>
      <c r="J544" s="124" t="s">
        <v>6464</v>
      </c>
      <c r="K544" s="124" t="s">
        <v>6463</v>
      </c>
      <c r="L544" s="124" t="s">
        <v>6462</v>
      </c>
      <c r="M544" s="124" t="s">
        <v>6461</v>
      </c>
      <c r="N544" s="124" t="s">
        <v>341</v>
      </c>
      <c r="O544" s="124" t="s">
        <v>341</v>
      </c>
      <c r="P544" s="124" t="s">
        <v>6460</v>
      </c>
      <c r="Q544" s="124" t="s">
        <v>341</v>
      </c>
      <c r="R544" s="125">
        <v>6</v>
      </c>
      <c r="S544" s="125">
        <v>9</v>
      </c>
      <c r="T544" s="124" t="s">
        <v>341</v>
      </c>
      <c r="U544" s="124" t="s">
        <v>340</v>
      </c>
      <c r="V544" s="124" t="s">
        <v>1046</v>
      </c>
      <c r="W544" s="124" t="s">
        <v>570</v>
      </c>
      <c r="X544" s="124" t="s">
        <v>29</v>
      </c>
    </row>
    <row r="545" spans="1:24" ht="33" customHeight="1" x14ac:dyDescent="0.25">
      <c r="A545" s="124" t="s">
        <v>6459</v>
      </c>
      <c r="B545" s="125">
        <v>60904</v>
      </c>
      <c r="C545" s="124" t="s">
        <v>393</v>
      </c>
      <c r="D545" s="124" t="s">
        <v>392</v>
      </c>
      <c r="E545" s="124" t="s">
        <v>341</v>
      </c>
      <c r="F545" s="124" t="s">
        <v>391</v>
      </c>
      <c r="G545" s="124" t="s">
        <v>360</v>
      </c>
      <c r="H545" s="124" t="s">
        <v>6458</v>
      </c>
      <c r="I545" s="124" t="s">
        <v>6457</v>
      </c>
      <c r="J545" s="124" t="s">
        <v>6457</v>
      </c>
      <c r="K545" s="124" t="s">
        <v>6456</v>
      </c>
      <c r="L545" s="124" t="s">
        <v>6455</v>
      </c>
      <c r="M545" s="124" t="s">
        <v>6454</v>
      </c>
      <c r="N545" s="124" t="s">
        <v>341</v>
      </c>
      <c r="O545" s="124" t="s">
        <v>341</v>
      </c>
      <c r="P545" s="124" t="s">
        <v>6453</v>
      </c>
      <c r="Q545" s="124" t="s">
        <v>341</v>
      </c>
      <c r="R545" s="125">
        <v>6</v>
      </c>
      <c r="S545" s="125">
        <v>9</v>
      </c>
      <c r="T545" s="124" t="s">
        <v>341</v>
      </c>
      <c r="U545" s="124" t="s">
        <v>396</v>
      </c>
      <c r="V545" s="124" t="s">
        <v>2467</v>
      </c>
      <c r="W545" s="124" t="s">
        <v>2590</v>
      </c>
      <c r="X545" s="124" t="s">
        <v>29</v>
      </c>
    </row>
    <row r="546" spans="1:24" ht="33" customHeight="1" x14ac:dyDescent="0.25">
      <c r="A546" s="124" t="s">
        <v>6452</v>
      </c>
      <c r="B546" s="125">
        <v>61201</v>
      </c>
      <c r="C546" s="124" t="s">
        <v>381</v>
      </c>
      <c r="D546" s="124" t="s">
        <v>381</v>
      </c>
      <c r="E546" s="124" t="s">
        <v>341</v>
      </c>
      <c r="F546" s="124" t="s">
        <v>411</v>
      </c>
      <c r="G546" s="124" t="s">
        <v>390</v>
      </c>
      <c r="H546" s="124" t="s">
        <v>6451</v>
      </c>
      <c r="I546" s="124" t="s">
        <v>6450</v>
      </c>
      <c r="J546" s="124" t="s">
        <v>6450</v>
      </c>
      <c r="K546" s="124" t="s">
        <v>6449</v>
      </c>
      <c r="L546" s="124" t="s">
        <v>6448</v>
      </c>
      <c r="M546" s="124" t="s">
        <v>6447</v>
      </c>
      <c r="N546" s="124" t="s">
        <v>6446</v>
      </c>
      <c r="O546" s="124" t="s">
        <v>341</v>
      </c>
      <c r="P546" s="124" t="s">
        <v>6445</v>
      </c>
      <c r="Q546" s="124" t="s">
        <v>341</v>
      </c>
      <c r="R546" s="125">
        <v>6</v>
      </c>
      <c r="S546" s="125">
        <v>12</v>
      </c>
      <c r="T546" s="124" t="s">
        <v>341</v>
      </c>
      <c r="U546" s="124" t="s">
        <v>396</v>
      </c>
      <c r="V546" s="124" t="s">
        <v>2467</v>
      </c>
      <c r="W546" s="124" t="s">
        <v>3142</v>
      </c>
      <c r="X546" s="124" t="s">
        <v>232</v>
      </c>
    </row>
    <row r="547" spans="1:24" ht="33" customHeight="1" x14ac:dyDescent="0.25">
      <c r="A547" s="124" t="s">
        <v>6444</v>
      </c>
      <c r="B547" s="125">
        <v>70101</v>
      </c>
      <c r="C547" s="124" t="s">
        <v>393</v>
      </c>
      <c r="D547" s="124" t="s">
        <v>392</v>
      </c>
      <c r="E547" s="124" t="s">
        <v>341</v>
      </c>
      <c r="F547" s="124" t="s">
        <v>391</v>
      </c>
      <c r="G547" s="124" t="s">
        <v>379</v>
      </c>
      <c r="H547" s="124" t="s">
        <v>6443</v>
      </c>
      <c r="I547" s="124" t="s">
        <v>6442</v>
      </c>
      <c r="J547" s="124" t="s">
        <v>6442</v>
      </c>
      <c r="K547" s="124" t="s">
        <v>6441</v>
      </c>
      <c r="L547" s="124" t="s">
        <v>6440</v>
      </c>
      <c r="M547" s="124" t="s">
        <v>6439</v>
      </c>
      <c r="N547" s="124" t="s">
        <v>6438</v>
      </c>
      <c r="O547" s="124" t="s">
        <v>6437</v>
      </c>
      <c r="P547" s="124" t="s">
        <v>6436</v>
      </c>
      <c r="Q547" s="124" t="s">
        <v>6435</v>
      </c>
      <c r="R547" s="125">
        <v>7</v>
      </c>
      <c r="S547" s="125">
        <v>1</v>
      </c>
      <c r="T547" s="124" t="s">
        <v>1706</v>
      </c>
      <c r="U547" s="124" t="s">
        <v>371</v>
      </c>
      <c r="V547" s="124" t="s">
        <v>1005</v>
      </c>
      <c r="W547" s="124" t="s">
        <v>1705</v>
      </c>
      <c r="X547" s="124" t="s">
        <v>47</v>
      </c>
    </row>
    <row r="548" spans="1:24" ht="33" customHeight="1" x14ac:dyDescent="0.25">
      <c r="A548" s="124" t="s">
        <v>6434</v>
      </c>
      <c r="B548" s="125">
        <v>70102</v>
      </c>
      <c r="C548" s="124" t="s">
        <v>381</v>
      </c>
      <c r="D548" s="124" t="s">
        <v>381</v>
      </c>
      <c r="E548" s="124" t="s">
        <v>341</v>
      </c>
      <c r="F548" s="124" t="s">
        <v>380</v>
      </c>
      <c r="G548" s="124" t="s">
        <v>379</v>
      </c>
      <c r="H548" s="124" t="s">
        <v>6433</v>
      </c>
      <c r="I548" s="124" t="s">
        <v>6432</v>
      </c>
      <c r="J548" s="124" t="s">
        <v>6432</v>
      </c>
      <c r="K548" s="124" t="s">
        <v>6431</v>
      </c>
      <c r="L548" s="124" t="s">
        <v>6430</v>
      </c>
      <c r="M548" s="124" t="s">
        <v>6429</v>
      </c>
      <c r="N548" s="124" t="s">
        <v>341</v>
      </c>
      <c r="O548" s="124" t="s">
        <v>6428</v>
      </c>
      <c r="P548" s="124" t="s">
        <v>6427</v>
      </c>
      <c r="Q548" s="124" t="s">
        <v>6426</v>
      </c>
      <c r="R548" s="125">
        <v>7</v>
      </c>
      <c r="S548" s="125">
        <v>1</v>
      </c>
      <c r="T548" s="124" t="s">
        <v>1706</v>
      </c>
      <c r="U548" s="124" t="s">
        <v>510</v>
      </c>
      <c r="V548" s="124" t="s">
        <v>620</v>
      </c>
      <c r="W548" s="124" t="s">
        <v>1715</v>
      </c>
      <c r="X548" s="124" t="s">
        <v>47</v>
      </c>
    </row>
    <row r="549" spans="1:24" ht="33" customHeight="1" x14ac:dyDescent="0.25">
      <c r="A549" s="124" t="s">
        <v>6425</v>
      </c>
      <c r="B549" s="125">
        <v>70103</v>
      </c>
      <c r="C549" s="124" t="s">
        <v>381</v>
      </c>
      <c r="D549" s="124" t="s">
        <v>349</v>
      </c>
      <c r="E549" s="124" t="s">
        <v>402</v>
      </c>
      <c r="F549" s="124" t="s">
        <v>380</v>
      </c>
      <c r="G549" s="124" t="s">
        <v>379</v>
      </c>
      <c r="H549" s="124" t="s">
        <v>6424</v>
      </c>
      <c r="I549" s="124" t="s">
        <v>6423</v>
      </c>
      <c r="J549" s="124" t="s">
        <v>6423</v>
      </c>
      <c r="K549" s="124" t="s">
        <v>6422</v>
      </c>
      <c r="L549" s="124" t="s">
        <v>6227</v>
      </c>
      <c r="M549" s="124" t="s">
        <v>6421</v>
      </c>
      <c r="N549" s="124" t="s">
        <v>341</v>
      </c>
      <c r="O549" s="124" t="s">
        <v>5597</v>
      </c>
      <c r="P549" s="124" t="s">
        <v>6420</v>
      </c>
      <c r="Q549" s="124" t="s">
        <v>341</v>
      </c>
      <c r="R549" s="125">
        <v>7</v>
      </c>
      <c r="S549" s="125">
        <v>1</v>
      </c>
      <c r="T549" s="124" t="s">
        <v>1706</v>
      </c>
      <c r="U549" s="124" t="s">
        <v>510</v>
      </c>
      <c r="V549" s="124" t="s">
        <v>509</v>
      </c>
      <c r="W549" s="124" t="s">
        <v>1483</v>
      </c>
      <c r="X549" s="124" t="s">
        <v>44</v>
      </c>
    </row>
    <row r="550" spans="1:24" ht="33" customHeight="1" x14ac:dyDescent="0.25">
      <c r="A550" s="124" t="s">
        <v>6419</v>
      </c>
      <c r="B550" s="125">
        <v>70104</v>
      </c>
      <c r="C550" s="124" t="s">
        <v>381</v>
      </c>
      <c r="D550" s="124" t="s">
        <v>349</v>
      </c>
      <c r="E550" s="124" t="s">
        <v>6418</v>
      </c>
      <c r="F550" s="124" t="s">
        <v>411</v>
      </c>
      <c r="G550" s="124" t="s">
        <v>379</v>
      </c>
      <c r="H550" s="124" t="s">
        <v>6417</v>
      </c>
      <c r="I550" s="124" t="s">
        <v>6416</v>
      </c>
      <c r="J550" s="124" t="s">
        <v>6416</v>
      </c>
      <c r="K550" s="124" t="s">
        <v>6415</v>
      </c>
      <c r="L550" s="124" t="s">
        <v>6414</v>
      </c>
      <c r="M550" s="124" t="s">
        <v>6413</v>
      </c>
      <c r="N550" s="124" t="s">
        <v>6412</v>
      </c>
      <c r="O550" s="124" t="s">
        <v>6411</v>
      </c>
      <c r="P550" s="124" t="s">
        <v>6410</v>
      </c>
      <c r="Q550" s="124" t="s">
        <v>341</v>
      </c>
      <c r="R550" s="125">
        <v>7</v>
      </c>
      <c r="S550" s="125">
        <v>1</v>
      </c>
      <c r="T550" s="124" t="s">
        <v>1706</v>
      </c>
      <c r="U550" s="124" t="s">
        <v>371</v>
      </c>
      <c r="V550" s="124" t="s">
        <v>1005</v>
      </c>
      <c r="W550" s="124" t="s">
        <v>1705</v>
      </c>
      <c r="X550" s="124" t="s">
        <v>47</v>
      </c>
    </row>
    <row r="551" spans="1:24" ht="33" customHeight="1" x14ac:dyDescent="0.25">
      <c r="A551" s="124" t="s">
        <v>6409</v>
      </c>
      <c r="B551" s="125">
        <v>70105</v>
      </c>
      <c r="C551" s="124" t="s">
        <v>381</v>
      </c>
      <c r="D551" s="124" t="s">
        <v>381</v>
      </c>
      <c r="E551" s="124" t="s">
        <v>341</v>
      </c>
      <c r="F551" s="124" t="s">
        <v>411</v>
      </c>
      <c r="G551" s="124" t="s">
        <v>379</v>
      </c>
      <c r="H551" s="124" t="s">
        <v>6408</v>
      </c>
      <c r="I551" s="124" t="s">
        <v>6407</v>
      </c>
      <c r="J551" s="124" t="s">
        <v>6407</v>
      </c>
      <c r="K551" s="124" t="s">
        <v>6406</v>
      </c>
      <c r="L551" s="124" t="s">
        <v>407</v>
      </c>
      <c r="M551" s="124" t="s">
        <v>6405</v>
      </c>
      <c r="N551" s="124" t="s">
        <v>6404</v>
      </c>
      <c r="O551" s="124" t="s">
        <v>5125</v>
      </c>
      <c r="P551" s="124" t="s">
        <v>6403</v>
      </c>
      <c r="Q551" s="124" t="s">
        <v>341</v>
      </c>
      <c r="R551" s="125">
        <v>7</v>
      </c>
      <c r="S551" s="125">
        <v>1</v>
      </c>
      <c r="T551" s="124" t="s">
        <v>511</v>
      </c>
      <c r="U551" s="124" t="s">
        <v>396</v>
      </c>
      <c r="V551" s="124" t="s">
        <v>339</v>
      </c>
      <c r="W551" s="124" t="s">
        <v>4782</v>
      </c>
      <c r="X551" s="124" t="s">
        <v>229</v>
      </c>
    </row>
    <row r="552" spans="1:24" ht="33" customHeight="1" x14ac:dyDescent="0.25">
      <c r="A552" s="124" t="s">
        <v>6402</v>
      </c>
      <c r="B552" s="125">
        <v>70201</v>
      </c>
      <c r="C552" s="124" t="s">
        <v>349</v>
      </c>
      <c r="D552" s="124" t="s">
        <v>349</v>
      </c>
      <c r="E552" s="124" t="s">
        <v>341</v>
      </c>
      <c r="F552" s="124" t="s">
        <v>361</v>
      </c>
      <c r="G552" s="124" t="s">
        <v>379</v>
      </c>
      <c r="H552" s="124" t="s">
        <v>6401</v>
      </c>
      <c r="I552" s="124" t="s">
        <v>6400</v>
      </c>
      <c r="J552" s="124" t="s">
        <v>6400</v>
      </c>
      <c r="K552" s="124" t="s">
        <v>6399</v>
      </c>
      <c r="L552" s="124" t="s">
        <v>6398</v>
      </c>
      <c r="M552" s="124" t="s">
        <v>6397</v>
      </c>
      <c r="N552" s="124" t="s">
        <v>6396</v>
      </c>
      <c r="O552" s="124" t="s">
        <v>5064</v>
      </c>
      <c r="P552" s="124" t="s">
        <v>6395</v>
      </c>
      <c r="Q552" s="124" t="s">
        <v>6394</v>
      </c>
      <c r="R552" s="125">
        <v>7</v>
      </c>
      <c r="S552" s="125">
        <v>2</v>
      </c>
      <c r="T552" s="124" t="s">
        <v>630</v>
      </c>
      <c r="U552" s="124" t="s">
        <v>371</v>
      </c>
      <c r="V552" s="124" t="s">
        <v>440</v>
      </c>
      <c r="W552" s="124" t="s">
        <v>1551</v>
      </c>
      <c r="X552" s="124" t="s">
        <v>217</v>
      </c>
    </row>
    <row r="553" spans="1:24" ht="33" customHeight="1" x14ac:dyDescent="0.25">
      <c r="A553" s="124" t="s">
        <v>6393</v>
      </c>
      <c r="B553" s="125">
        <v>70202</v>
      </c>
      <c r="C553" s="124" t="s">
        <v>381</v>
      </c>
      <c r="D553" s="124" t="s">
        <v>349</v>
      </c>
      <c r="E553" s="124" t="s">
        <v>6392</v>
      </c>
      <c r="F553" s="124" t="s">
        <v>380</v>
      </c>
      <c r="G553" s="124" t="s">
        <v>390</v>
      </c>
      <c r="H553" s="124" t="s">
        <v>6391</v>
      </c>
      <c r="I553" s="124" t="s">
        <v>6390</v>
      </c>
      <c r="J553" s="124" t="s">
        <v>6390</v>
      </c>
      <c r="K553" s="124" t="s">
        <v>6389</v>
      </c>
      <c r="L553" s="124" t="s">
        <v>6388</v>
      </c>
      <c r="M553" s="124" t="s">
        <v>6387</v>
      </c>
      <c r="N553" s="124" t="s">
        <v>6386</v>
      </c>
      <c r="O553" s="124" t="s">
        <v>5064</v>
      </c>
      <c r="P553" s="124" t="s">
        <v>6385</v>
      </c>
      <c r="Q553" s="124" t="s">
        <v>6384</v>
      </c>
      <c r="R553" s="125">
        <v>7</v>
      </c>
      <c r="S553" s="125">
        <v>2</v>
      </c>
      <c r="T553" s="124" t="s">
        <v>341</v>
      </c>
      <c r="U553" s="124" t="s">
        <v>371</v>
      </c>
      <c r="V553" s="124" t="s">
        <v>440</v>
      </c>
      <c r="W553" s="124" t="s">
        <v>1551</v>
      </c>
      <c r="X553" s="124" t="s">
        <v>217</v>
      </c>
    </row>
    <row r="554" spans="1:24" ht="33" customHeight="1" x14ac:dyDescent="0.25">
      <c r="A554" s="124" t="s">
        <v>6383</v>
      </c>
      <c r="B554" s="125">
        <v>70203</v>
      </c>
      <c r="C554" s="124" t="s">
        <v>381</v>
      </c>
      <c r="D554" s="124" t="s">
        <v>381</v>
      </c>
      <c r="E554" s="124" t="s">
        <v>341</v>
      </c>
      <c r="F554" s="124" t="s">
        <v>380</v>
      </c>
      <c r="G554" s="124" t="s">
        <v>379</v>
      </c>
      <c r="H554" s="124" t="s">
        <v>6382</v>
      </c>
      <c r="I554" s="124" t="s">
        <v>6381</v>
      </c>
      <c r="J554" s="124" t="s">
        <v>6381</v>
      </c>
      <c r="K554" s="124" t="s">
        <v>6380</v>
      </c>
      <c r="L554" s="124" t="s">
        <v>6379</v>
      </c>
      <c r="M554" s="124" t="s">
        <v>6378</v>
      </c>
      <c r="N554" s="124" t="s">
        <v>6377</v>
      </c>
      <c r="O554" s="124" t="s">
        <v>5612</v>
      </c>
      <c r="P554" s="124" t="s">
        <v>6376</v>
      </c>
      <c r="Q554" s="124" t="s">
        <v>6375</v>
      </c>
      <c r="R554" s="125">
        <v>7</v>
      </c>
      <c r="S554" s="125">
        <v>2</v>
      </c>
      <c r="T554" s="124" t="s">
        <v>341</v>
      </c>
      <c r="U554" s="124" t="s">
        <v>396</v>
      </c>
      <c r="V554" s="124" t="s">
        <v>395</v>
      </c>
      <c r="W554" s="124" t="s">
        <v>2456</v>
      </c>
      <c r="X554" s="124" t="s">
        <v>220</v>
      </c>
    </row>
    <row r="555" spans="1:24" ht="33" customHeight="1" x14ac:dyDescent="0.25">
      <c r="A555" s="124" t="s">
        <v>6374</v>
      </c>
      <c r="B555" s="125">
        <v>70204</v>
      </c>
      <c r="C555" s="124" t="s">
        <v>381</v>
      </c>
      <c r="D555" s="124" t="s">
        <v>381</v>
      </c>
      <c r="E555" s="124" t="s">
        <v>341</v>
      </c>
      <c r="F555" s="124" t="s">
        <v>380</v>
      </c>
      <c r="G555" s="124" t="s">
        <v>379</v>
      </c>
      <c r="H555" s="124" t="s">
        <v>6373</v>
      </c>
      <c r="I555" s="124" t="s">
        <v>6372</v>
      </c>
      <c r="J555" s="124" t="s">
        <v>6372</v>
      </c>
      <c r="K555" s="124" t="s">
        <v>6371</v>
      </c>
      <c r="L555" s="124" t="s">
        <v>6370</v>
      </c>
      <c r="M555" s="124" t="s">
        <v>6369</v>
      </c>
      <c r="N555" s="124" t="s">
        <v>6368</v>
      </c>
      <c r="O555" s="124" t="s">
        <v>5176</v>
      </c>
      <c r="P555" s="124" t="s">
        <v>6367</v>
      </c>
      <c r="Q555" s="124" t="s">
        <v>341</v>
      </c>
      <c r="R555" s="125">
        <v>7</v>
      </c>
      <c r="S555" s="125">
        <v>2</v>
      </c>
      <c r="T555" s="124" t="s">
        <v>503</v>
      </c>
      <c r="U555" s="124" t="s">
        <v>396</v>
      </c>
      <c r="V555" s="124" t="s">
        <v>395</v>
      </c>
      <c r="W555" s="124" t="s">
        <v>2456</v>
      </c>
      <c r="X555" s="124" t="s">
        <v>220</v>
      </c>
    </row>
    <row r="556" spans="1:24" ht="33" customHeight="1" x14ac:dyDescent="0.25">
      <c r="A556" s="124" t="s">
        <v>6366</v>
      </c>
      <c r="B556" s="125">
        <v>70205</v>
      </c>
      <c r="C556" s="124" t="s">
        <v>381</v>
      </c>
      <c r="D556" s="124" t="s">
        <v>381</v>
      </c>
      <c r="E556" s="124" t="s">
        <v>341</v>
      </c>
      <c r="F556" s="124" t="s">
        <v>411</v>
      </c>
      <c r="G556" s="124" t="s">
        <v>379</v>
      </c>
      <c r="H556" s="124" t="s">
        <v>6365</v>
      </c>
      <c r="I556" s="124" t="s">
        <v>6364</v>
      </c>
      <c r="J556" s="124" t="s">
        <v>6364</v>
      </c>
      <c r="K556" s="124" t="s">
        <v>6363</v>
      </c>
      <c r="L556" s="124" t="s">
        <v>6362</v>
      </c>
      <c r="M556" s="124" t="s">
        <v>6361</v>
      </c>
      <c r="N556" s="124" t="s">
        <v>6360</v>
      </c>
      <c r="O556" s="124" t="s">
        <v>5064</v>
      </c>
      <c r="P556" s="124" t="s">
        <v>6359</v>
      </c>
      <c r="Q556" s="124" t="s">
        <v>341</v>
      </c>
      <c r="R556" s="125">
        <v>7</v>
      </c>
      <c r="S556" s="125">
        <v>2</v>
      </c>
      <c r="T556" s="124" t="s">
        <v>341</v>
      </c>
      <c r="U556" s="124" t="s">
        <v>371</v>
      </c>
      <c r="V556" s="124" t="s">
        <v>440</v>
      </c>
      <c r="W556" s="124" t="s">
        <v>1551</v>
      </c>
      <c r="X556" s="124" t="s">
        <v>217</v>
      </c>
    </row>
    <row r="557" spans="1:24" ht="33" customHeight="1" x14ac:dyDescent="0.25">
      <c r="A557" s="124" t="s">
        <v>6358</v>
      </c>
      <c r="B557" s="125">
        <v>70206</v>
      </c>
      <c r="C557" s="124" t="s">
        <v>381</v>
      </c>
      <c r="D557" s="124" t="s">
        <v>381</v>
      </c>
      <c r="E557" s="124" t="s">
        <v>341</v>
      </c>
      <c r="F557" s="124" t="s">
        <v>411</v>
      </c>
      <c r="G557" s="124" t="s">
        <v>379</v>
      </c>
      <c r="H557" s="124" t="s">
        <v>6357</v>
      </c>
      <c r="I557" s="124" t="s">
        <v>6356</v>
      </c>
      <c r="J557" s="124" t="s">
        <v>6356</v>
      </c>
      <c r="K557" s="124" t="s">
        <v>6355</v>
      </c>
      <c r="L557" s="124" t="s">
        <v>6354</v>
      </c>
      <c r="M557" s="124" t="s">
        <v>5204</v>
      </c>
      <c r="N557" s="124" t="s">
        <v>341</v>
      </c>
      <c r="O557" s="124" t="s">
        <v>6353</v>
      </c>
      <c r="P557" s="124" t="s">
        <v>6352</v>
      </c>
      <c r="Q557" s="124" t="s">
        <v>341</v>
      </c>
      <c r="R557" s="125">
        <v>7</v>
      </c>
      <c r="S557" s="125">
        <v>2</v>
      </c>
      <c r="T557" s="124" t="s">
        <v>341</v>
      </c>
      <c r="U557" s="124" t="s">
        <v>371</v>
      </c>
      <c r="V557" s="124" t="s">
        <v>440</v>
      </c>
      <c r="W557" s="124" t="s">
        <v>1551</v>
      </c>
      <c r="X557" s="124" t="s">
        <v>217</v>
      </c>
    </row>
    <row r="558" spans="1:24" ht="33" customHeight="1" x14ac:dyDescent="0.25">
      <c r="A558" s="124" t="s">
        <v>6351</v>
      </c>
      <c r="B558" s="125">
        <v>70207</v>
      </c>
      <c r="C558" s="124" t="s">
        <v>381</v>
      </c>
      <c r="D558" s="124" t="s">
        <v>349</v>
      </c>
      <c r="E558" s="124" t="s">
        <v>6350</v>
      </c>
      <c r="F558" s="124" t="s">
        <v>380</v>
      </c>
      <c r="G558" s="124" t="s">
        <v>379</v>
      </c>
      <c r="H558" s="124" t="s">
        <v>6349</v>
      </c>
      <c r="I558" s="124" t="s">
        <v>6348</v>
      </c>
      <c r="J558" s="124" t="s">
        <v>6348</v>
      </c>
      <c r="K558" s="124" t="s">
        <v>6347</v>
      </c>
      <c r="L558" s="124" t="s">
        <v>6346</v>
      </c>
      <c r="M558" s="124" t="s">
        <v>6345</v>
      </c>
      <c r="N558" s="124" t="s">
        <v>6344</v>
      </c>
      <c r="O558" s="124" t="s">
        <v>6100</v>
      </c>
      <c r="P558" s="124" t="s">
        <v>6343</v>
      </c>
      <c r="Q558" s="124" t="s">
        <v>341</v>
      </c>
      <c r="R558" s="125">
        <v>7</v>
      </c>
      <c r="S558" s="125">
        <v>2</v>
      </c>
      <c r="T558" s="124" t="s">
        <v>341</v>
      </c>
      <c r="U558" s="124" t="s">
        <v>396</v>
      </c>
      <c r="V558" s="124" t="s">
        <v>395</v>
      </c>
      <c r="W558" s="124" t="s">
        <v>1558</v>
      </c>
      <c r="X558" s="124" t="s">
        <v>35</v>
      </c>
    </row>
    <row r="559" spans="1:24" ht="33" customHeight="1" x14ac:dyDescent="0.25">
      <c r="A559" s="124" t="s">
        <v>6342</v>
      </c>
      <c r="B559" s="125">
        <v>70208</v>
      </c>
      <c r="C559" s="124" t="s">
        <v>381</v>
      </c>
      <c r="D559" s="124" t="s">
        <v>349</v>
      </c>
      <c r="E559" s="124" t="s">
        <v>6341</v>
      </c>
      <c r="F559" s="124" t="s">
        <v>380</v>
      </c>
      <c r="G559" s="124" t="s">
        <v>379</v>
      </c>
      <c r="H559" s="124" t="s">
        <v>6340</v>
      </c>
      <c r="I559" s="124" t="s">
        <v>6339</v>
      </c>
      <c r="J559" s="124" t="s">
        <v>6339</v>
      </c>
      <c r="K559" s="124" t="s">
        <v>6338</v>
      </c>
      <c r="L559" s="124" t="s">
        <v>6337</v>
      </c>
      <c r="M559" s="124" t="s">
        <v>6336</v>
      </c>
      <c r="N559" s="124" t="s">
        <v>341</v>
      </c>
      <c r="O559" s="124" t="s">
        <v>5125</v>
      </c>
      <c r="P559" s="124" t="s">
        <v>6335</v>
      </c>
      <c r="Q559" s="124" t="s">
        <v>341</v>
      </c>
      <c r="R559" s="125">
        <v>7</v>
      </c>
      <c r="S559" s="125">
        <v>2</v>
      </c>
      <c r="T559" s="124" t="s">
        <v>511</v>
      </c>
      <c r="U559" s="124" t="s">
        <v>396</v>
      </c>
      <c r="V559" s="124" t="s">
        <v>395</v>
      </c>
      <c r="W559" s="124" t="s">
        <v>4782</v>
      </c>
      <c r="X559" s="124" t="s">
        <v>229</v>
      </c>
    </row>
    <row r="560" spans="1:24" ht="33" customHeight="1" x14ac:dyDescent="0.25">
      <c r="A560" s="124" t="s">
        <v>6334</v>
      </c>
      <c r="B560" s="125">
        <v>70209</v>
      </c>
      <c r="C560" s="124" t="s">
        <v>381</v>
      </c>
      <c r="D560" s="124" t="s">
        <v>349</v>
      </c>
      <c r="E560" s="124" t="s">
        <v>6333</v>
      </c>
      <c r="F560" s="124" t="s">
        <v>380</v>
      </c>
      <c r="G560" s="124" t="s">
        <v>379</v>
      </c>
      <c r="H560" s="124" t="s">
        <v>6332</v>
      </c>
      <c r="I560" s="124" t="s">
        <v>6331</v>
      </c>
      <c r="J560" s="124" t="s">
        <v>6331</v>
      </c>
      <c r="K560" s="124" t="s">
        <v>6330</v>
      </c>
      <c r="L560" s="124" t="s">
        <v>6329</v>
      </c>
      <c r="M560" s="124" t="s">
        <v>6328</v>
      </c>
      <c r="N560" s="124" t="s">
        <v>341</v>
      </c>
      <c r="O560" s="124" t="s">
        <v>6274</v>
      </c>
      <c r="P560" s="124" t="s">
        <v>6327</v>
      </c>
      <c r="Q560" s="124" t="s">
        <v>341</v>
      </c>
      <c r="R560" s="125">
        <v>7</v>
      </c>
      <c r="S560" s="125">
        <v>2</v>
      </c>
      <c r="T560" s="124" t="s">
        <v>511</v>
      </c>
      <c r="U560" s="124" t="s">
        <v>371</v>
      </c>
      <c r="V560" s="124" t="s">
        <v>395</v>
      </c>
      <c r="W560" s="124" t="s">
        <v>1501</v>
      </c>
      <c r="X560" s="124" t="s">
        <v>229</v>
      </c>
    </row>
    <row r="561" spans="1:24" ht="33" customHeight="1" x14ac:dyDescent="0.25">
      <c r="A561" s="124" t="s">
        <v>6326</v>
      </c>
      <c r="B561" s="125">
        <v>70210</v>
      </c>
      <c r="C561" s="124" t="s">
        <v>381</v>
      </c>
      <c r="D561" s="124" t="s">
        <v>381</v>
      </c>
      <c r="E561" s="124" t="s">
        <v>341</v>
      </c>
      <c r="F561" s="124" t="s">
        <v>411</v>
      </c>
      <c r="G561" s="124" t="s">
        <v>343</v>
      </c>
      <c r="H561" s="124" t="s">
        <v>6325</v>
      </c>
      <c r="I561" s="124" t="s">
        <v>6324</v>
      </c>
      <c r="J561" s="124" t="s">
        <v>6324</v>
      </c>
      <c r="K561" s="124" t="s">
        <v>6323</v>
      </c>
      <c r="L561" s="124" t="s">
        <v>344</v>
      </c>
      <c r="M561" s="124" t="s">
        <v>343</v>
      </c>
      <c r="N561" s="124" t="s">
        <v>6322</v>
      </c>
      <c r="O561" s="124" t="s">
        <v>341</v>
      </c>
      <c r="P561" s="124" t="s">
        <v>6321</v>
      </c>
      <c r="Q561" s="124" t="s">
        <v>341</v>
      </c>
      <c r="R561" s="125">
        <v>7</v>
      </c>
      <c r="S561" s="125">
        <v>2</v>
      </c>
      <c r="T561" s="124" t="s">
        <v>630</v>
      </c>
      <c r="U561" s="124" t="s">
        <v>371</v>
      </c>
      <c r="V561" s="124" t="s">
        <v>370</v>
      </c>
      <c r="W561" s="124" t="s">
        <v>619</v>
      </c>
      <c r="X561" s="124" t="s">
        <v>35</v>
      </c>
    </row>
    <row r="562" spans="1:24" ht="33" customHeight="1" x14ac:dyDescent="0.25">
      <c r="A562" s="124" t="s">
        <v>6320</v>
      </c>
      <c r="B562" s="125">
        <v>70211</v>
      </c>
      <c r="C562" s="124" t="s">
        <v>381</v>
      </c>
      <c r="D562" s="124" t="s">
        <v>381</v>
      </c>
      <c r="E562" s="124" t="s">
        <v>341</v>
      </c>
      <c r="F562" s="124" t="s">
        <v>380</v>
      </c>
      <c r="G562" s="124" t="s">
        <v>379</v>
      </c>
      <c r="H562" s="124" t="s">
        <v>6319</v>
      </c>
      <c r="I562" s="124" t="s">
        <v>6318</v>
      </c>
      <c r="J562" s="124" t="s">
        <v>6317</v>
      </c>
      <c r="K562" s="124" t="s">
        <v>6316</v>
      </c>
      <c r="L562" s="124" t="s">
        <v>6277</v>
      </c>
      <c r="M562" s="124" t="s">
        <v>6315</v>
      </c>
      <c r="N562" s="124" t="s">
        <v>6314</v>
      </c>
      <c r="O562" s="124" t="s">
        <v>341</v>
      </c>
      <c r="P562" s="124" t="s">
        <v>6313</v>
      </c>
      <c r="Q562" s="124" t="s">
        <v>341</v>
      </c>
      <c r="R562" s="125">
        <v>7</v>
      </c>
      <c r="S562" s="125">
        <v>2</v>
      </c>
      <c r="T562" s="124" t="s">
        <v>503</v>
      </c>
      <c r="U562" s="124" t="s">
        <v>340</v>
      </c>
      <c r="V562" s="124" t="s">
        <v>395</v>
      </c>
      <c r="W562" s="124" t="s">
        <v>4782</v>
      </c>
      <c r="X562" s="124" t="s">
        <v>229</v>
      </c>
    </row>
    <row r="563" spans="1:24" ht="33" customHeight="1" x14ac:dyDescent="0.25">
      <c r="A563" s="124" t="s">
        <v>6312</v>
      </c>
      <c r="B563" s="125">
        <v>70301</v>
      </c>
      <c r="C563" s="124" t="s">
        <v>349</v>
      </c>
      <c r="D563" s="124" t="s">
        <v>349</v>
      </c>
      <c r="E563" s="124" t="s">
        <v>341</v>
      </c>
      <c r="F563" s="124" t="s">
        <v>348</v>
      </c>
      <c r="G563" s="124" t="s">
        <v>360</v>
      </c>
      <c r="H563" s="124" t="s">
        <v>6311</v>
      </c>
      <c r="I563" s="124" t="s">
        <v>6310</v>
      </c>
      <c r="J563" s="124" t="s">
        <v>6310</v>
      </c>
      <c r="K563" s="124" t="s">
        <v>6309</v>
      </c>
      <c r="L563" s="124" t="s">
        <v>423</v>
      </c>
      <c r="M563" s="124" t="s">
        <v>6308</v>
      </c>
      <c r="N563" s="124" t="s">
        <v>6307</v>
      </c>
      <c r="O563" s="124" t="s">
        <v>5597</v>
      </c>
      <c r="P563" s="124" t="s">
        <v>6306</v>
      </c>
      <c r="Q563" s="124" t="s">
        <v>6145</v>
      </c>
      <c r="R563" s="125">
        <v>7</v>
      </c>
      <c r="S563" s="125">
        <v>3</v>
      </c>
      <c r="T563" s="124" t="s">
        <v>511</v>
      </c>
      <c r="U563" s="124" t="s">
        <v>510</v>
      </c>
      <c r="V563" s="124" t="s">
        <v>620</v>
      </c>
      <c r="W563" s="124" t="s">
        <v>1483</v>
      </c>
      <c r="X563" s="124" t="s">
        <v>44</v>
      </c>
    </row>
    <row r="564" spans="1:24" ht="33" customHeight="1" x14ac:dyDescent="0.25">
      <c r="A564" s="124" t="s">
        <v>6305</v>
      </c>
      <c r="B564" s="125">
        <v>70302</v>
      </c>
      <c r="C564" s="124" t="s">
        <v>381</v>
      </c>
      <c r="D564" s="124" t="s">
        <v>349</v>
      </c>
      <c r="E564" s="124" t="s">
        <v>6304</v>
      </c>
      <c r="F564" s="124" t="s">
        <v>411</v>
      </c>
      <c r="G564" s="124" t="s">
        <v>343</v>
      </c>
      <c r="H564" s="124" t="s">
        <v>6303</v>
      </c>
      <c r="I564" s="124" t="s">
        <v>6302</v>
      </c>
      <c r="J564" s="124" t="s">
        <v>6302</v>
      </c>
      <c r="K564" s="124" t="s">
        <v>6301</v>
      </c>
      <c r="L564" s="124" t="s">
        <v>1636</v>
      </c>
      <c r="M564" s="124" t="s">
        <v>343</v>
      </c>
      <c r="N564" s="124" t="s">
        <v>6300</v>
      </c>
      <c r="O564" s="124" t="s">
        <v>5597</v>
      </c>
      <c r="P564" s="124" t="s">
        <v>6299</v>
      </c>
      <c r="Q564" s="124" t="s">
        <v>341</v>
      </c>
      <c r="R564" s="125">
        <v>7</v>
      </c>
      <c r="S564" s="125">
        <v>3</v>
      </c>
      <c r="T564" s="124" t="s">
        <v>511</v>
      </c>
      <c r="U564" s="124" t="s">
        <v>1114</v>
      </c>
      <c r="V564" s="124" t="s">
        <v>620</v>
      </c>
      <c r="W564" s="124" t="s">
        <v>508</v>
      </c>
      <c r="X564" s="124" t="s">
        <v>44</v>
      </c>
    </row>
    <row r="565" spans="1:24" ht="33" customHeight="1" x14ac:dyDescent="0.25">
      <c r="A565" s="124" t="s">
        <v>6298</v>
      </c>
      <c r="B565" s="125">
        <v>70303</v>
      </c>
      <c r="C565" s="124" t="s">
        <v>381</v>
      </c>
      <c r="D565" s="124" t="s">
        <v>349</v>
      </c>
      <c r="E565" s="124" t="s">
        <v>402</v>
      </c>
      <c r="F565" s="124" t="s">
        <v>380</v>
      </c>
      <c r="G565" s="124" t="s">
        <v>379</v>
      </c>
      <c r="H565" s="124" t="s">
        <v>6297</v>
      </c>
      <c r="I565" s="124" t="s">
        <v>6296</v>
      </c>
      <c r="J565" s="124" t="s">
        <v>6296</v>
      </c>
      <c r="K565" s="124" t="s">
        <v>6295</v>
      </c>
      <c r="L565" s="124" t="s">
        <v>6294</v>
      </c>
      <c r="M565" s="124" t="s">
        <v>6293</v>
      </c>
      <c r="N565" s="124" t="s">
        <v>6292</v>
      </c>
      <c r="O565" s="124" t="s">
        <v>6274</v>
      </c>
      <c r="P565" s="124" t="s">
        <v>6291</v>
      </c>
      <c r="Q565" s="124" t="s">
        <v>6290</v>
      </c>
      <c r="R565" s="125">
        <v>7</v>
      </c>
      <c r="S565" s="125">
        <v>3</v>
      </c>
      <c r="T565" s="124" t="s">
        <v>511</v>
      </c>
      <c r="U565" s="124" t="s">
        <v>371</v>
      </c>
      <c r="V565" s="124" t="s">
        <v>440</v>
      </c>
      <c r="W565" s="124" t="s">
        <v>765</v>
      </c>
      <c r="X565" s="124" t="s">
        <v>217</v>
      </c>
    </row>
    <row r="566" spans="1:24" ht="33" customHeight="1" x14ac:dyDescent="0.25">
      <c r="A566" s="124" t="s">
        <v>6289</v>
      </c>
      <c r="B566" s="125">
        <v>70304</v>
      </c>
      <c r="C566" s="124" t="s">
        <v>381</v>
      </c>
      <c r="D566" s="124" t="s">
        <v>349</v>
      </c>
      <c r="E566" s="124" t="s">
        <v>402</v>
      </c>
      <c r="F566" s="124" t="s">
        <v>380</v>
      </c>
      <c r="G566" s="124" t="s">
        <v>379</v>
      </c>
      <c r="H566" s="124" t="s">
        <v>6288</v>
      </c>
      <c r="I566" s="124" t="s">
        <v>6287</v>
      </c>
      <c r="J566" s="124" t="s">
        <v>6287</v>
      </c>
      <c r="K566" s="124" t="s">
        <v>6286</v>
      </c>
      <c r="L566" s="124" t="s">
        <v>6285</v>
      </c>
      <c r="M566" s="124" t="s">
        <v>6284</v>
      </c>
      <c r="N566" s="124" t="s">
        <v>341</v>
      </c>
      <c r="O566" s="124" t="s">
        <v>6274</v>
      </c>
      <c r="P566" s="124" t="s">
        <v>6283</v>
      </c>
      <c r="Q566" s="124" t="s">
        <v>6282</v>
      </c>
      <c r="R566" s="125">
        <v>7</v>
      </c>
      <c r="S566" s="125">
        <v>3</v>
      </c>
      <c r="T566" s="124" t="s">
        <v>511</v>
      </c>
      <c r="U566" s="124" t="s">
        <v>371</v>
      </c>
      <c r="V566" s="124" t="s">
        <v>440</v>
      </c>
      <c r="W566" s="124" t="s">
        <v>765</v>
      </c>
      <c r="X566" s="124" t="s">
        <v>217</v>
      </c>
    </row>
    <row r="567" spans="1:24" ht="33" customHeight="1" x14ac:dyDescent="0.25">
      <c r="A567" s="124" t="s">
        <v>6281</v>
      </c>
      <c r="B567" s="125">
        <v>70305</v>
      </c>
      <c r="C567" s="124" t="s">
        <v>393</v>
      </c>
      <c r="D567" s="124" t="s">
        <v>349</v>
      </c>
      <c r="E567" s="124" t="s">
        <v>402</v>
      </c>
      <c r="F567" s="124" t="s">
        <v>391</v>
      </c>
      <c r="G567" s="124" t="s">
        <v>379</v>
      </c>
      <c r="H567" s="124" t="s">
        <v>6280</v>
      </c>
      <c r="I567" s="124" t="s">
        <v>6279</v>
      </c>
      <c r="J567" s="124" t="s">
        <v>6279</v>
      </c>
      <c r="K567" s="124" t="s">
        <v>6278</v>
      </c>
      <c r="L567" s="124" t="s">
        <v>6277</v>
      </c>
      <c r="M567" s="124" t="s">
        <v>6276</v>
      </c>
      <c r="N567" s="124" t="s">
        <v>6275</v>
      </c>
      <c r="O567" s="124" t="s">
        <v>6274</v>
      </c>
      <c r="P567" s="124" t="s">
        <v>6273</v>
      </c>
      <c r="Q567" s="124" t="s">
        <v>6272</v>
      </c>
      <c r="R567" s="125">
        <v>7</v>
      </c>
      <c r="S567" s="125">
        <v>3</v>
      </c>
      <c r="T567" s="124" t="s">
        <v>511</v>
      </c>
      <c r="U567" s="124" t="s">
        <v>371</v>
      </c>
      <c r="V567" s="124" t="s">
        <v>440</v>
      </c>
      <c r="W567" s="124" t="s">
        <v>1501</v>
      </c>
      <c r="X567" s="124" t="s">
        <v>229</v>
      </c>
    </row>
    <row r="568" spans="1:24" ht="33" customHeight="1" x14ac:dyDescent="0.25">
      <c r="A568" s="124" t="s">
        <v>6271</v>
      </c>
      <c r="B568" s="125">
        <v>70306</v>
      </c>
      <c r="C568" s="124" t="s">
        <v>349</v>
      </c>
      <c r="D568" s="124" t="s">
        <v>349</v>
      </c>
      <c r="E568" s="124" t="s">
        <v>341</v>
      </c>
      <c r="F568" s="124" t="s">
        <v>361</v>
      </c>
      <c r="G568" s="124" t="s">
        <v>360</v>
      </c>
      <c r="H568" s="124" t="s">
        <v>6270</v>
      </c>
      <c r="I568" s="124" t="s">
        <v>6269</v>
      </c>
      <c r="J568" s="124" t="s">
        <v>6269</v>
      </c>
      <c r="K568" s="124" t="s">
        <v>6268</v>
      </c>
      <c r="L568" s="124" t="s">
        <v>6267</v>
      </c>
      <c r="M568" s="124" t="s">
        <v>6266</v>
      </c>
      <c r="N568" s="124" t="s">
        <v>341</v>
      </c>
      <c r="O568" s="124" t="s">
        <v>5125</v>
      </c>
      <c r="P568" s="124" t="s">
        <v>6265</v>
      </c>
      <c r="Q568" s="124" t="s">
        <v>6264</v>
      </c>
      <c r="R568" s="125">
        <v>7</v>
      </c>
      <c r="S568" s="125">
        <v>3</v>
      </c>
      <c r="T568" s="124" t="s">
        <v>511</v>
      </c>
      <c r="U568" s="124" t="s">
        <v>396</v>
      </c>
      <c r="V568" s="124" t="s">
        <v>395</v>
      </c>
      <c r="W568" s="124" t="s">
        <v>4782</v>
      </c>
      <c r="X568" s="124" t="s">
        <v>229</v>
      </c>
    </row>
    <row r="569" spans="1:24" ht="33" customHeight="1" x14ac:dyDescent="0.25">
      <c r="A569" s="124" t="s">
        <v>6263</v>
      </c>
      <c r="B569" s="125">
        <v>70307</v>
      </c>
      <c r="C569" s="124" t="s">
        <v>349</v>
      </c>
      <c r="D569" s="124" t="s">
        <v>349</v>
      </c>
      <c r="E569" s="124" t="s">
        <v>341</v>
      </c>
      <c r="F569" s="124" t="s">
        <v>361</v>
      </c>
      <c r="G569" s="124" t="s">
        <v>390</v>
      </c>
      <c r="H569" s="124" t="s">
        <v>6262</v>
      </c>
      <c r="I569" s="124" t="s">
        <v>6261</v>
      </c>
      <c r="J569" s="124" t="s">
        <v>6261</v>
      </c>
      <c r="K569" s="124" t="s">
        <v>6260</v>
      </c>
      <c r="L569" s="124" t="s">
        <v>6196</v>
      </c>
      <c r="M569" s="124" t="s">
        <v>6259</v>
      </c>
      <c r="N569" s="124" t="s">
        <v>341</v>
      </c>
      <c r="O569" s="124" t="s">
        <v>5612</v>
      </c>
      <c r="P569" s="124" t="s">
        <v>6258</v>
      </c>
      <c r="Q569" s="124" t="s">
        <v>6257</v>
      </c>
      <c r="R569" s="125">
        <v>7</v>
      </c>
      <c r="S569" s="125">
        <v>3</v>
      </c>
      <c r="T569" s="124" t="s">
        <v>630</v>
      </c>
      <c r="U569" s="124" t="s">
        <v>396</v>
      </c>
      <c r="V569" s="124" t="s">
        <v>395</v>
      </c>
      <c r="W569" s="124" t="s">
        <v>2456</v>
      </c>
      <c r="X569" s="124" t="s">
        <v>220</v>
      </c>
    </row>
    <row r="570" spans="1:24" ht="33" customHeight="1" x14ac:dyDescent="0.25">
      <c r="A570" s="124" t="s">
        <v>6256</v>
      </c>
      <c r="B570" s="125">
        <v>70308</v>
      </c>
      <c r="C570" s="124" t="s">
        <v>393</v>
      </c>
      <c r="D570" s="124" t="s">
        <v>349</v>
      </c>
      <c r="E570" s="124" t="s">
        <v>585</v>
      </c>
      <c r="F570" s="124" t="s">
        <v>391</v>
      </c>
      <c r="G570" s="124" t="s">
        <v>390</v>
      </c>
      <c r="H570" s="124" t="s">
        <v>6255</v>
      </c>
      <c r="I570" s="124" t="s">
        <v>6254</v>
      </c>
      <c r="J570" s="124" t="s">
        <v>6254</v>
      </c>
      <c r="K570" s="124" t="s">
        <v>6253</v>
      </c>
      <c r="L570" s="124" t="s">
        <v>6252</v>
      </c>
      <c r="M570" s="124" t="s">
        <v>6251</v>
      </c>
      <c r="N570" s="124" t="s">
        <v>6250</v>
      </c>
      <c r="O570" s="124" t="s">
        <v>6091</v>
      </c>
      <c r="P570" s="124" t="s">
        <v>6249</v>
      </c>
      <c r="Q570" s="124" t="s">
        <v>6248</v>
      </c>
      <c r="R570" s="125">
        <v>7</v>
      </c>
      <c r="S570" s="125">
        <v>3</v>
      </c>
      <c r="T570" s="124" t="s">
        <v>503</v>
      </c>
      <c r="U570" s="124" t="s">
        <v>340</v>
      </c>
      <c r="V570" s="124" t="s">
        <v>395</v>
      </c>
      <c r="W570" s="124" t="s">
        <v>1452</v>
      </c>
      <c r="X570" s="124" t="s">
        <v>226</v>
      </c>
    </row>
    <row r="571" spans="1:24" ht="33" customHeight="1" x14ac:dyDescent="0.25">
      <c r="A571" s="124" t="s">
        <v>6247</v>
      </c>
      <c r="B571" s="125">
        <v>70309</v>
      </c>
      <c r="C571" s="124" t="s">
        <v>349</v>
      </c>
      <c r="D571" s="124" t="s">
        <v>349</v>
      </c>
      <c r="E571" s="124" t="s">
        <v>341</v>
      </c>
      <c r="F571" s="124" t="s">
        <v>348</v>
      </c>
      <c r="G571" s="124" t="s">
        <v>360</v>
      </c>
      <c r="H571" s="124" t="s">
        <v>6246</v>
      </c>
      <c r="I571" s="124" t="s">
        <v>6245</v>
      </c>
      <c r="J571" s="124" t="s">
        <v>6245</v>
      </c>
      <c r="K571" s="124" t="s">
        <v>6244</v>
      </c>
      <c r="L571" s="124" t="s">
        <v>375</v>
      </c>
      <c r="M571" s="124" t="s">
        <v>6243</v>
      </c>
      <c r="N571" s="124" t="s">
        <v>6242</v>
      </c>
      <c r="O571" s="124" t="s">
        <v>5612</v>
      </c>
      <c r="P571" s="124" t="s">
        <v>6241</v>
      </c>
      <c r="Q571" s="124" t="s">
        <v>6145</v>
      </c>
      <c r="R571" s="125">
        <v>7</v>
      </c>
      <c r="S571" s="125">
        <v>3</v>
      </c>
      <c r="T571" s="124" t="s">
        <v>503</v>
      </c>
      <c r="U571" s="124" t="s">
        <v>396</v>
      </c>
      <c r="V571" s="124" t="s">
        <v>395</v>
      </c>
      <c r="W571" s="124" t="s">
        <v>2456</v>
      </c>
      <c r="X571" s="124" t="s">
        <v>220</v>
      </c>
    </row>
    <row r="572" spans="1:24" ht="33" customHeight="1" x14ac:dyDescent="0.25">
      <c r="A572" s="124" t="s">
        <v>6240</v>
      </c>
      <c r="B572" s="125">
        <v>70310</v>
      </c>
      <c r="C572" s="124" t="s">
        <v>381</v>
      </c>
      <c r="D572" s="124" t="s">
        <v>349</v>
      </c>
      <c r="E572" s="124" t="s">
        <v>6239</v>
      </c>
      <c r="F572" s="124" t="s">
        <v>436</v>
      </c>
      <c r="G572" s="124" t="s">
        <v>390</v>
      </c>
      <c r="H572" s="124" t="s">
        <v>6238</v>
      </c>
      <c r="I572" s="124" t="s">
        <v>6237</v>
      </c>
      <c r="J572" s="124" t="s">
        <v>6237</v>
      </c>
      <c r="K572" s="124" t="s">
        <v>6236</v>
      </c>
      <c r="L572" s="124" t="s">
        <v>6235</v>
      </c>
      <c r="M572" s="124" t="s">
        <v>6234</v>
      </c>
      <c r="N572" s="124" t="s">
        <v>6233</v>
      </c>
      <c r="O572" s="124" t="s">
        <v>5064</v>
      </c>
      <c r="P572" s="124" t="s">
        <v>6232</v>
      </c>
      <c r="Q572" s="124" t="s">
        <v>6208</v>
      </c>
      <c r="R572" s="125">
        <v>7</v>
      </c>
      <c r="S572" s="125">
        <v>3</v>
      </c>
      <c r="T572" s="124" t="s">
        <v>630</v>
      </c>
      <c r="U572" s="124" t="s">
        <v>371</v>
      </c>
      <c r="V572" s="124" t="s">
        <v>440</v>
      </c>
      <c r="W572" s="124" t="s">
        <v>5270</v>
      </c>
      <c r="X572" s="124" t="s">
        <v>217</v>
      </c>
    </row>
    <row r="573" spans="1:24" ht="33" customHeight="1" x14ac:dyDescent="0.25">
      <c r="A573" s="124" t="s">
        <v>6231</v>
      </c>
      <c r="B573" s="125">
        <v>70312</v>
      </c>
      <c r="C573" s="124" t="s">
        <v>349</v>
      </c>
      <c r="D573" s="124" t="s">
        <v>349</v>
      </c>
      <c r="E573" s="124" t="s">
        <v>341</v>
      </c>
      <c r="F573" s="124" t="s">
        <v>361</v>
      </c>
      <c r="G573" s="124" t="s">
        <v>390</v>
      </c>
      <c r="H573" s="124" t="s">
        <v>6230</v>
      </c>
      <c r="I573" s="124" t="s">
        <v>6229</v>
      </c>
      <c r="J573" s="124" t="s">
        <v>6229</v>
      </c>
      <c r="K573" s="124" t="s">
        <v>6228</v>
      </c>
      <c r="L573" s="124" t="s">
        <v>6227</v>
      </c>
      <c r="M573" s="124" t="s">
        <v>6226</v>
      </c>
      <c r="N573" s="124" t="s">
        <v>341</v>
      </c>
      <c r="O573" s="124" t="s">
        <v>5056</v>
      </c>
      <c r="P573" s="124" t="s">
        <v>6225</v>
      </c>
      <c r="Q573" s="124" t="s">
        <v>6224</v>
      </c>
      <c r="R573" s="125">
        <v>7</v>
      </c>
      <c r="S573" s="125">
        <v>3</v>
      </c>
      <c r="T573" s="124" t="s">
        <v>503</v>
      </c>
      <c r="U573" s="124" t="s">
        <v>396</v>
      </c>
      <c r="V573" s="124" t="s">
        <v>395</v>
      </c>
      <c r="W573" s="124" t="s">
        <v>2456</v>
      </c>
      <c r="X573" s="124" t="s">
        <v>220</v>
      </c>
    </row>
    <row r="574" spans="1:24" ht="33" customHeight="1" x14ac:dyDescent="0.25">
      <c r="A574" s="124" t="s">
        <v>6223</v>
      </c>
      <c r="B574" s="125">
        <v>70313</v>
      </c>
      <c r="C574" s="124" t="s">
        <v>381</v>
      </c>
      <c r="D574" s="124" t="s">
        <v>349</v>
      </c>
      <c r="E574" s="124" t="s">
        <v>6222</v>
      </c>
      <c r="F574" s="124" t="s">
        <v>411</v>
      </c>
      <c r="G574" s="124" t="s">
        <v>343</v>
      </c>
      <c r="H574" s="124" t="s">
        <v>6221</v>
      </c>
      <c r="I574" s="124" t="s">
        <v>6220</v>
      </c>
      <c r="J574" s="124" t="s">
        <v>6220</v>
      </c>
      <c r="K574" s="124" t="s">
        <v>6219</v>
      </c>
      <c r="L574" s="124" t="s">
        <v>1049</v>
      </c>
      <c r="M574" s="124" t="s">
        <v>343</v>
      </c>
      <c r="N574" s="124" t="s">
        <v>6218</v>
      </c>
      <c r="O574" s="124" t="s">
        <v>5056</v>
      </c>
      <c r="P574" s="124" t="s">
        <v>6217</v>
      </c>
      <c r="Q574" s="124" t="s">
        <v>6216</v>
      </c>
      <c r="R574" s="125">
        <v>7</v>
      </c>
      <c r="S574" s="125">
        <v>3</v>
      </c>
      <c r="T574" s="124" t="s">
        <v>341</v>
      </c>
      <c r="U574" s="124" t="s">
        <v>396</v>
      </c>
      <c r="V574" s="124" t="s">
        <v>395</v>
      </c>
      <c r="W574" s="124" t="s">
        <v>5310</v>
      </c>
      <c r="X574" s="124" t="s">
        <v>219</v>
      </c>
    </row>
    <row r="575" spans="1:24" ht="33" customHeight="1" x14ac:dyDescent="0.25">
      <c r="A575" s="124" t="s">
        <v>6215</v>
      </c>
      <c r="B575" s="125">
        <v>70314</v>
      </c>
      <c r="C575" s="124" t="s">
        <v>381</v>
      </c>
      <c r="D575" s="124" t="s">
        <v>381</v>
      </c>
      <c r="E575" s="124" t="s">
        <v>341</v>
      </c>
      <c r="F575" s="124" t="s">
        <v>380</v>
      </c>
      <c r="G575" s="124" t="s">
        <v>360</v>
      </c>
      <c r="H575" s="124" t="s">
        <v>6214</v>
      </c>
      <c r="I575" s="124" t="s">
        <v>6213</v>
      </c>
      <c r="J575" s="124" t="s">
        <v>6213</v>
      </c>
      <c r="K575" s="124" t="s">
        <v>6212</v>
      </c>
      <c r="L575" s="124" t="s">
        <v>6211</v>
      </c>
      <c r="M575" s="124" t="s">
        <v>6210</v>
      </c>
      <c r="N575" s="124" t="s">
        <v>341</v>
      </c>
      <c r="O575" s="124" t="s">
        <v>5056</v>
      </c>
      <c r="P575" s="124" t="s">
        <v>6209</v>
      </c>
      <c r="Q575" s="124" t="s">
        <v>6208</v>
      </c>
      <c r="R575" s="125">
        <v>7</v>
      </c>
      <c r="S575" s="125">
        <v>3</v>
      </c>
      <c r="T575" s="124" t="s">
        <v>341</v>
      </c>
      <c r="U575" s="124" t="s">
        <v>340</v>
      </c>
      <c r="V575" s="124" t="s">
        <v>339</v>
      </c>
      <c r="W575" s="124" t="s">
        <v>1823</v>
      </c>
      <c r="X575" s="124" t="s">
        <v>220</v>
      </c>
    </row>
    <row r="576" spans="1:24" ht="33" customHeight="1" x14ac:dyDescent="0.25">
      <c r="A576" s="124" t="s">
        <v>6207</v>
      </c>
      <c r="B576" s="125">
        <v>70316</v>
      </c>
      <c r="C576" s="124" t="s">
        <v>393</v>
      </c>
      <c r="D576" s="124" t="s">
        <v>349</v>
      </c>
      <c r="E576" s="124" t="s">
        <v>402</v>
      </c>
      <c r="F576" s="124" t="s">
        <v>391</v>
      </c>
      <c r="G576" s="124" t="s">
        <v>390</v>
      </c>
      <c r="H576" s="124" t="s">
        <v>6206</v>
      </c>
      <c r="I576" s="124" t="s">
        <v>6205</v>
      </c>
      <c r="J576" s="124" t="s">
        <v>6205</v>
      </c>
      <c r="K576" s="124" t="s">
        <v>6204</v>
      </c>
      <c r="L576" s="124" t="s">
        <v>6203</v>
      </c>
      <c r="M576" s="124" t="s">
        <v>6202</v>
      </c>
      <c r="N576" s="124" t="s">
        <v>341</v>
      </c>
      <c r="O576" s="124" t="s">
        <v>5176</v>
      </c>
      <c r="P576" s="124" t="s">
        <v>6201</v>
      </c>
      <c r="Q576" s="124" t="s">
        <v>6145</v>
      </c>
      <c r="R576" s="125">
        <v>7</v>
      </c>
      <c r="S576" s="125">
        <v>3</v>
      </c>
      <c r="T576" s="124" t="s">
        <v>630</v>
      </c>
      <c r="U576" s="124" t="s">
        <v>340</v>
      </c>
      <c r="V576" s="124" t="s">
        <v>339</v>
      </c>
      <c r="W576" s="124" t="s">
        <v>1823</v>
      </c>
      <c r="X576" s="124" t="s">
        <v>220</v>
      </c>
    </row>
    <row r="577" spans="1:24" ht="33" customHeight="1" x14ac:dyDescent="0.25">
      <c r="A577" s="124" t="s">
        <v>6200</v>
      </c>
      <c r="B577" s="125">
        <v>70317</v>
      </c>
      <c r="C577" s="124" t="s">
        <v>349</v>
      </c>
      <c r="D577" s="124" t="s">
        <v>349</v>
      </c>
      <c r="E577" s="124" t="s">
        <v>341</v>
      </c>
      <c r="F577" s="124" t="s">
        <v>361</v>
      </c>
      <c r="G577" s="124" t="s">
        <v>390</v>
      </c>
      <c r="H577" s="124" t="s">
        <v>6199</v>
      </c>
      <c r="I577" s="124" t="s">
        <v>6198</v>
      </c>
      <c r="J577" s="124" t="s">
        <v>6198</v>
      </c>
      <c r="K577" s="124" t="s">
        <v>6197</v>
      </c>
      <c r="L577" s="124" t="s">
        <v>6196</v>
      </c>
      <c r="M577" s="124" t="s">
        <v>6195</v>
      </c>
      <c r="N577" s="124" t="s">
        <v>6194</v>
      </c>
      <c r="O577" s="124" t="s">
        <v>5064</v>
      </c>
      <c r="P577" s="124" t="s">
        <v>6193</v>
      </c>
      <c r="Q577" s="124" t="s">
        <v>341</v>
      </c>
      <c r="R577" s="125">
        <v>7</v>
      </c>
      <c r="S577" s="125">
        <v>3</v>
      </c>
      <c r="T577" s="124" t="s">
        <v>341</v>
      </c>
      <c r="U577" s="124" t="s">
        <v>371</v>
      </c>
      <c r="V577" s="124" t="s">
        <v>440</v>
      </c>
      <c r="W577" s="124" t="s">
        <v>5270</v>
      </c>
      <c r="X577" s="124" t="s">
        <v>217</v>
      </c>
    </row>
    <row r="578" spans="1:24" ht="33" customHeight="1" x14ac:dyDescent="0.25">
      <c r="A578" s="124" t="s">
        <v>6192</v>
      </c>
      <c r="B578" s="125">
        <v>70319</v>
      </c>
      <c r="C578" s="124" t="s">
        <v>381</v>
      </c>
      <c r="D578" s="124" t="s">
        <v>381</v>
      </c>
      <c r="E578" s="124" t="s">
        <v>341</v>
      </c>
      <c r="F578" s="124" t="s">
        <v>380</v>
      </c>
      <c r="G578" s="124" t="s">
        <v>379</v>
      </c>
      <c r="H578" s="124" t="s">
        <v>6191</v>
      </c>
      <c r="I578" s="124" t="s">
        <v>6190</v>
      </c>
      <c r="J578" s="124" t="s">
        <v>6190</v>
      </c>
      <c r="K578" s="124" t="s">
        <v>6189</v>
      </c>
      <c r="L578" s="124" t="s">
        <v>6188</v>
      </c>
      <c r="M578" s="124" t="s">
        <v>6187</v>
      </c>
      <c r="N578" s="124" t="s">
        <v>341</v>
      </c>
      <c r="O578" s="124" t="s">
        <v>5176</v>
      </c>
      <c r="P578" s="124" t="s">
        <v>6186</v>
      </c>
      <c r="Q578" s="124" t="s">
        <v>6185</v>
      </c>
      <c r="R578" s="125">
        <v>7</v>
      </c>
      <c r="S578" s="125">
        <v>3</v>
      </c>
      <c r="T578" s="124" t="s">
        <v>341</v>
      </c>
      <c r="U578" s="124" t="s">
        <v>396</v>
      </c>
      <c r="V578" s="124" t="s">
        <v>395</v>
      </c>
      <c r="W578" s="124" t="s">
        <v>2456</v>
      </c>
      <c r="X578" s="124" t="s">
        <v>220</v>
      </c>
    </row>
    <row r="579" spans="1:24" ht="33" customHeight="1" x14ac:dyDescent="0.25">
      <c r="A579" s="124" t="s">
        <v>6184</v>
      </c>
      <c r="B579" s="125">
        <v>70320</v>
      </c>
      <c r="C579" s="124" t="s">
        <v>381</v>
      </c>
      <c r="D579" s="124" t="s">
        <v>381</v>
      </c>
      <c r="E579" s="124" t="s">
        <v>341</v>
      </c>
      <c r="F579" s="124" t="s">
        <v>380</v>
      </c>
      <c r="G579" s="124" t="s">
        <v>379</v>
      </c>
      <c r="H579" s="124" t="s">
        <v>6183</v>
      </c>
      <c r="I579" s="124" t="s">
        <v>6182</v>
      </c>
      <c r="J579" s="124" t="s">
        <v>6182</v>
      </c>
      <c r="K579" s="124" t="s">
        <v>6181</v>
      </c>
      <c r="L579" s="124" t="s">
        <v>6180</v>
      </c>
      <c r="M579" s="124" t="s">
        <v>6179</v>
      </c>
      <c r="N579" s="124" t="s">
        <v>341</v>
      </c>
      <c r="O579" s="124" t="s">
        <v>5612</v>
      </c>
      <c r="P579" s="124" t="s">
        <v>6178</v>
      </c>
      <c r="Q579" s="124" t="s">
        <v>341</v>
      </c>
      <c r="R579" s="125">
        <v>7</v>
      </c>
      <c r="S579" s="125">
        <v>3</v>
      </c>
      <c r="T579" s="124" t="s">
        <v>341</v>
      </c>
      <c r="U579" s="124" t="s">
        <v>396</v>
      </c>
      <c r="V579" s="124" t="s">
        <v>395</v>
      </c>
      <c r="W579" s="124" t="s">
        <v>3769</v>
      </c>
      <c r="X579" s="124" t="s">
        <v>220</v>
      </c>
    </row>
    <row r="580" spans="1:24" ht="33" customHeight="1" x14ac:dyDescent="0.25">
      <c r="A580" s="124" t="s">
        <v>6177</v>
      </c>
      <c r="B580" s="125">
        <v>70321</v>
      </c>
      <c r="C580" s="124" t="s">
        <v>381</v>
      </c>
      <c r="D580" s="124" t="s">
        <v>381</v>
      </c>
      <c r="E580" s="124" t="s">
        <v>341</v>
      </c>
      <c r="F580" s="124" t="s">
        <v>380</v>
      </c>
      <c r="G580" s="124" t="s">
        <v>379</v>
      </c>
      <c r="H580" s="124" t="s">
        <v>6176</v>
      </c>
      <c r="I580" s="124" t="s">
        <v>6175</v>
      </c>
      <c r="J580" s="124" t="s">
        <v>6175</v>
      </c>
      <c r="K580" s="124" t="s">
        <v>6174</v>
      </c>
      <c r="L580" s="124" t="s">
        <v>6173</v>
      </c>
      <c r="M580" s="124" t="s">
        <v>6172</v>
      </c>
      <c r="N580" s="124" t="s">
        <v>341</v>
      </c>
      <c r="O580" s="124" t="s">
        <v>5612</v>
      </c>
      <c r="P580" s="124" t="s">
        <v>6171</v>
      </c>
      <c r="Q580" s="124" t="s">
        <v>341</v>
      </c>
      <c r="R580" s="125">
        <v>7</v>
      </c>
      <c r="S580" s="125">
        <v>3</v>
      </c>
      <c r="T580" s="124" t="s">
        <v>341</v>
      </c>
      <c r="U580" s="124" t="s">
        <v>396</v>
      </c>
      <c r="V580" s="124" t="s">
        <v>395</v>
      </c>
      <c r="W580" s="124" t="s">
        <v>3769</v>
      </c>
      <c r="X580" s="124" t="s">
        <v>220</v>
      </c>
    </row>
    <row r="581" spans="1:24" ht="33" customHeight="1" x14ac:dyDescent="0.25">
      <c r="A581" s="124" t="s">
        <v>6170</v>
      </c>
      <c r="B581" s="125">
        <v>70323</v>
      </c>
      <c r="C581" s="124" t="s">
        <v>349</v>
      </c>
      <c r="D581" s="124" t="s">
        <v>349</v>
      </c>
      <c r="E581" s="124" t="s">
        <v>341</v>
      </c>
      <c r="F581" s="124" t="s">
        <v>361</v>
      </c>
      <c r="G581" s="124" t="s">
        <v>390</v>
      </c>
      <c r="H581" s="124" t="s">
        <v>6169</v>
      </c>
      <c r="I581" s="124" t="s">
        <v>6168</v>
      </c>
      <c r="J581" s="124" t="s">
        <v>6168</v>
      </c>
      <c r="K581" s="124" t="s">
        <v>6167</v>
      </c>
      <c r="L581" s="124" t="s">
        <v>6166</v>
      </c>
      <c r="M581" s="124" t="s">
        <v>6165</v>
      </c>
      <c r="N581" s="124" t="s">
        <v>6164</v>
      </c>
      <c r="O581" s="124" t="s">
        <v>5064</v>
      </c>
      <c r="P581" s="124" t="s">
        <v>6163</v>
      </c>
      <c r="Q581" s="124" t="s">
        <v>6162</v>
      </c>
      <c r="R581" s="125">
        <v>7</v>
      </c>
      <c r="S581" s="125">
        <v>3</v>
      </c>
      <c r="T581" s="124" t="s">
        <v>522</v>
      </c>
      <c r="U581" s="124" t="s">
        <v>371</v>
      </c>
      <c r="V581" s="124" t="s">
        <v>440</v>
      </c>
      <c r="W581" s="124" t="s">
        <v>1542</v>
      </c>
      <c r="X581" s="124" t="s">
        <v>217</v>
      </c>
    </row>
    <row r="582" spans="1:24" ht="33" customHeight="1" x14ac:dyDescent="0.25">
      <c r="A582" s="124" t="s">
        <v>6161</v>
      </c>
      <c r="B582" s="125">
        <v>70325</v>
      </c>
      <c r="C582" s="124" t="s">
        <v>381</v>
      </c>
      <c r="D582" s="124" t="s">
        <v>381</v>
      </c>
      <c r="E582" s="124" t="s">
        <v>341</v>
      </c>
      <c r="F582" s="124" t="s">
        <v>380</v>
      </c>
      <c r="G582" s="124" t="s">
        <v>379</v>
      </c>
      <c r="H582" s="124" t="s">
        <v>6160</v>
      </c>
      <c r="I582" s="124" t="s">
        <v>6159</v>
      </c>
      <c r="J582" s="124" t="s">
        <v>6159</v>
      </c>
      <c r="K582" s="124" t="s">
        <v>6158</v>
      </c>
      <c r="L582" s="124" t="s">
        <v>6157</v>
      </c>
      <c r="M582" s="124" t="s">
        <v>6156</v>
      </c>
      <c r="N582" s="124" t="s">
        <v>6147</v>
      </c>
      <c r="O582" s="124" t="s">
        <v>5984</v>
      </c>
      <c r="P582" s="124" t="s">
        <v>6155</v>
      </c>
      <c r="Q582" s="124" t="s">
        <v>341</v>
      </c>
      <c r="R582" s="125">
        <v>7</v>
      </c>
      <c r="S582" s="125">
        <v>3</v>
      </c>
      <c r="T582" s="124" t="s">
        <v>522</v>
      </c>
      <c r="U582" s="124" t="s">
        <v>396</v>
      </c>
      <c r="V582" s="124" t="s">
        <v>395</v>
      </c>
      <c r="W582" s="124" t="s">
        <v>3420</v>
      </c>
      <c r="X582" s="124" t="s">
        <v>229</v>
      </c>
    </row>
    <row r="583" spans="1:24" ht="33" customHeight="1" x14ac:dyDescent="0.25">
      <c r="A583" s="124" t="s">
        <v>6154</v>
      </c>
      <c r="B583" s="125">
        <v>70326</v>
      </c>
      <c r="C583" s="124" t="s">
        <v>381</v>
      </c>
      <c r="D583" s="124" t="s">
        <v>349</v>
      </c>
      <c r="E583" s="124" t="s">
        <v>6153</v>
      </c>
      <c r="F583" s="124" t="s">
        <v>380</v>
      </c>
      <c r="G583" s="124" t="s">
        <v>379</v>
      </c>
      <c r="H583" s="124" t="s">
        <v>6152</v>
      </c>
      <c r="I583" s="124" t="s">
        <v>6151</v>
      </c>
      <c r="J583" s="124" t="s">
        <v>6151</v>
      </c>
      <c r="K583" s="124" t="s">
        <v>6150</v>
      </c>
      <c r="L583" s="124" t="s">
        <v>6149</v>
      </c>
      <c r="M583" s="124" t="s">
        <v>6148</v>
      </c>
      <c r="N583" s="124" t="s">
        <v>6147</v>
      </c>
      <c r="O583" s="124" t="s">
        <v>6100</v>
      </c>
      <c r="P583" s="124" t="s">
        <v>6146</v>
      </c>
      <c r="Q583" s="124" t="s">
        <v>6145</v>
      </c>
      <c r="R583" s="125">
        <v>7</v>
      </c>
      <c r="S583" s="125">
        <v>3</v>
      </c>
      <c r="T583" s="124" t="s">
        <v>522</v>
      </c>
      <c r="U583" s="124" t="s">
        <v>396</v>
      </c>
      <c r="V583" s="124" t="s">
        <v>339</v>
      </c>
      <c r="W583" s="124" t="s">
        <v>521</v>
      </c>
      <c r="X583" s="124" t="s">
        <v>273</v>
      </c>
    </row>
    <row r="584" spans="1:24" ht="33" customHeight="1" x14ac:dyDescent="0.25">
      <c r="A584" s="124" t="s">
        <v>6144</v>
      </c>
      <c r="B584" s="125">
        <v>70328</v>
      </c>
      <c r="C584" s="124" t="s">
        <v>381</v>
      </c>
      <c r="D584" s="124" t="s">
        <v>349</v>
      </c>
      <c r="E584" s="124" t="s">
        <v>6143</v>
      </c>
      <c r="F584" s="124" t="s">
        <v>380</v>
      </c>
      <c r="G584" s="124" t="s">
        <v>379</v>
      </c>
      <c r="H584" s="124" t="s">
        <v>6142</v>
      </c>
      <c r="I584" s="124" t="s">
        <v>6141</v>
      </c>
      <c r="J584" s="124" t="s">
        <v>6141</v>
      </c>
      <c r="K584" s="124" t="s">
        <v>6140</v>
      </c>
      <c r="L584" s="124" t="s">
        <v>6139</v>
      </c>
      <c r="M584" s="124" t="s">
        <v>6138</v>
      </c>
      <c r="N584" s="124" t="s">
        <v>6137</v>
      </c>
      <c r="O584" s="124" t="s">
        <v>6100</v>
      </c>
      <c r="P584" s="124" t="s">
        <v>6136</v>
      </c>
      <c r="Q584" s="124" t="s">
        <v>341</v>
      </c>
      <c r="R584" s="125">
        <v>7</v>
      </c>
      <c r="S584" s="125">
        <v>3</v>
      </c>
      <c r="T584" s="124" t="s">
        <v>522</v>
      </c>
      <c r="U584" s="124" t="s">
        <v>510</v>
      </c>
      <c r="V584" s="124" t="s">
        <v>1585</v>
      </c>
      <c r="W584" s="124" t="s">
        <v>4299</v>
      </c>
      <c r="X584" s="124" t="s">
        <v>273</v>
      </c>
    </row>
    <row r="585" spans="1:24" ht="33" customHeight="1" x14ac:dyDescent="0.25">
      <c r="A585" s="124" t="s">
        <v>6135</v>
      </c>
      <c r="B585" s="125">
        <v>70329</v>
      </c>
      <c r="C585" s="124" t="s">
        <v>381</v>
      </c>
      <c r="D585" s="124" t="s">
        <v>349</v>
      </c>
      <c r="E585" s="124" t="s">
        <v>6060</v>
      </c>
      <c r="F585" s="124" t="s">
        <v>380</v>
      </c>
      <c r="G585" s="124" t="s">
        <v>390</v>
      </c>
      <c r="H585" s="124" t="s">
        <v>6134</v>
      </c>
      <c r="I585" s="124" t="s">
        <v>6133</v>
      </c>
      <c r="J585" s="124" t="s">
        <v>6133</v>
      </c>
      <c r="K585" s="124" t="s">
        <v>6132</v>
      </c>
      <c r="L585" s="124" t="s">
        <v>6131</v>
      </c>
      <c r="M585" s="124" t="s">
        <v>6130</v>
      </c>
      <c r="N585" s="124" t="s">
        <v>6129</v>
      </c>
      <c r="O585" s="124" t="s">
        <v>5597</v>
      </c>
      <c r="P585" s="124" t="s">
        <v>6128</v>
      </c>
      <c r="Q585" s="124" t="s">
        <v>341</v>
      </c>
      <c r="R585" s="125">
        <v>7</v>
      </c>
      <c r="S585" s="125">
        <v>3</v>
      </c>
      <c r="T585" s="124" t="s">
        <v>511</v>
      </c>
      <c r="U585" s="124" t="s">
        <v>510</v>
      </c>
      <c r="V585" s="124" t="s">
        <v>509</v>
      </c>
      <c r="W585" s="124" t="s">
        <v>508</v>
      </c>
      <c r="X585" s="124" t="s">
        <v>44</v>
      </c>
    </row>
    <row r="586" spans="1:24" ht="33" customHeight="1" x14ac:dyDescent="0.25">
      <c r="A586" s="124" t="s">
        <v>6127</v>
      </c>
      <c r="B586" s="125">
        <v>70330</v>
      </c>
      <c r="C586" s="124" t="s">
        <v>349</v>
      </c>
      <c r="D586" s="124" t="s">
        <v>349</v>
      </c>
      <c r="E586" s="124" t="s">
        <v>341</v>
      </c>
      <c r="F586" s="124" t="s">
        <v>348</v>
      </c>
      <c r="G586" s="124" t="s">
        <v>360</v>
      </c>
      <c r="H586" s="124" t="s">
        <v>6126</v>
      </c>
      <c r="I586" s="124" t="s">
        <v>6125</v>
      </c>
      <c r="J586" s="124" t="s">
        <v>6125</v>
      </c>
      <c r="K586" s="124" t="s">
        <v>6124</v>
      </c>
      <c r="L586" s="124" t="s">
        <v>344</v>
      </c>
      <c r="M586" s="124" t="s">
        <v>6123</v>
      </c>
      <c r="N586" s="124" t="s">
        <v>341</v>
      </c>
      <c r="O586" s="124" t="s">
        <v>6122</v>
      </c>
      <c r="P586" s="124" t="s">
        <v>6121</v>
      </c>
      <c r="Q586" s="124" t="s">
        <v>341</v>
      </c>
      <c r="R586" s="125">
        <v>7</v>
      </c>
      <c r="S586" s="125">
        <v>3</v>
      </c>
      <c r="T586" s="124" t="s">
        <v>511</v>
      </c>
      <c r="U586" s="124" t="s">
        <v>510</v>
      </c>
      <c r="V586" s="124" t="s">
        <v>509</v>
      </c>
      <c r="W586" s="124" t="s">
        <v>1483</v>
      </c>
      <c r="X586" s="124" t="s">
        <v>44</v>
      </c>
    </row>
    <row r="587" spans="1:24" ht="33" customHeight="1" x14ac:dyDescent="0.25">
      <c r="A587" s="124" t="s">
        <v>6120</v>
      </c>
      <c r="B587" s="125">
        <v>70331</v>
      </c>
      <c r="C587" s="124" t="s">
        <v>381</v>
      </c>
      <c r="D587" s="124" t="s">
        <v>349</v>
      </c>
      <c r="E587" s="124" t="s">
        <v>6119</v>
      </c>
      <c r="F587" s="124" t="s">
        <v>411</v>
      </c>
      <c r="G587" s="124" t="s">
        <v>379</v>
      </c>
      <c r="H587" s="124" t="s">
        <v>6118</v>
      </c>
      <c r="I587" s="124" t="s">
        <v>6117</v>
      </c>
      <c r="J587" s="124" t="s">
        <v>6117</v>
      </c>
      <c r="K587" s="124" t="s">
        <v>6116</v>
      </c>
      <c r="L587" s="124" t="s">
        <v>344</v>
      </c>
      <c r="M587" s="124" t="s">
        <v>6115</v>
      </c>
      <c r="N587" s="124" t="s">
        <v>341</v>
      </c>
      <c r="O587" s="124" t="s">
        <v>5597</v>
      </c>
      <c r="P587" s="124" t="s">
        <v>6114</v>
      </c>
      <c r="Q587" s="124" t="s">
        <v>341</v>
      </c>
      <c r="R587" s="125">
        <v>7</v>
      </c>
      <c r="S587" s="125">
        <v>3</v>
      </c>
      <c r="T587" s="124" t="s">
        <v>511</v>
      </c>
      <c r="U587" s="124" t="s">
        <v>510</v>
      </c>
      <c r="V587" s="124" t="s">
        <v>509</v>
      </c>
      <c r="W587" s="124" t="s">
        <v>508</v>
      </c>
      <c r="X587" s="124" t="s">
        <v>44</v>
      </c>
    </row>
    <row r="588" spans="1:24" ht="33" customHeight="1" x14ac:dyDescent="0.25">
      <c r="A588" s="124" t="s">
        <v>6113</v>
      </c>
      <c r="B588" s="125">
        <v>70332</v>
      </c>
      <c r="C588" s="124" t="s">
        <v>349</v>
      </c>
      <c r="D588" s="124" t="s">
        <v>349</v>
      </c>
      <c r="E588" s="124" t="s">
        <v>341</v>
      </c>
      <c r="F588" s="124" t="s">
        <v>348</v>
      </c>
      <c r="G588" s="124" t="s">
        <v>360</v>
      </c>
      <c r="H588" s="124" t="s">
        <v>6112</v>
      </c>
      <c r="I588" s="124" t="s">
        <v>6111</v>
      </c>
      <c r="J588" s="124" t="s">
        <v>6111</v>
      </c>
      <c r="K588" s="124" t="s">
        <v>6110</v>
      </c>
      <c r="L588" s="124" t="s">
        <v>423</v>
      </c>
      <c r="M588" s="124" t="s">
        <v>3649</v>
      </c>
      <c r="N588" s="124" t="s">
        <v>6109</v>
      </c>
      <c r="O588" s="124" t="s">
        <v>5597</v>
      </c>
      <c r="P588" s="124" t="s">
        <v>6108</v>
      </c>
      <c r="Q588" s="124" t="s">
        <v>341</v>
      </c>
      <c r="R588" s="125">
        <v>7</v>
      </c>
      <c r="S588" s="125">
        <v>3</v>
      </c>
      <c r="T588" s="124" t="s">
        <v>503</v>
      </c>
      <c r="U588" s="124" t="s">
        <v>1114</v>
      </c>
      <c r="V588" s="124" t="s">
        <v>1578</v>
      </c>
      <c r="W588" s="124" t="s">
        <v>2692</v>
      </c>
      <c r="X588" s="124" t="s">
        <v>38</v>
      </c>
    </row>
    <row r="589" spans="1:24" ht="33" customHeight="1" x14ac:dyDescent="0.25">
      <c r="A589" s="124" t="s">
        <v>6107</v>
      </c>
      <c r="B589" s="125">
        <v>70333</v>
      </c>
      <c r="C589" s="124" t="s">
        <v>381</v>
      </c>
      <c r="D589" s="124" t="s">
        <v>349</v>
      </c>
      <c r="E589" s="124" t="s">
        <v>6106</v>
      </c>
      <c r="F589" s="124" t="s">
        <v>411</v>
      </c>
      <c r="G589" s="124" t="s">
        <v>379</v>
      </c>
      <c r="H589" s="124" t="s">
        <v>6105</v>
      </c>
      <c r="I589" s="124" t="s">
        <v>6104</v>
      </c>
      <c r="J589" s="124" t="s">
        <v>6104</v>
      </c>
      <c r="K589" s="124" t="s">
        <v>6103</v>
      </c>
      <c r="L589" s="124" t="s">
        <v>5946</v>
      </c>
      <c r="M589" s="124" t="s">
        <v>6102</v>
      </c>
      <c r="N589" s="124" t="s">
        <v>6101</v>
      </c>
      <c r="O589" s="124" t="s">
        <v>6100</v>
      </c>
      <c r="P589" s="124" t="s">
        <v>6099</v>
      </c>
      <c r="Q589" s="124" t="s">
        <v>341</v>
      </c>
      <c r="R589" s="125">
        <v>7</v>
      </c>
      <c r="S589" s="125">
        <v>3</v>
      </c>
      <c r="T589" s="124" t="s">
        <v>3349</v>
      </c>
      <c r="U589" s="124" t="s">
        <v>510</v>
      </c>
      <c r="V589" s="124" t="s">
        <v>1585</v>
      </c>
      <c r="W589" s="124" t="s">
        <v>3348</v>
      </c>
      <c r="X589" s="124" t="s">
        <v>44</v>
      </c>
    </row>
    <row r="590" spans="1:24" ht="33" customHeight="1" x14ac:dyDescent="0.25">
      <c r="A590" s="124" t="s">
        <v>6098</v>
      </c>
      <c r="B590" s="125">
        <v>70334</v>
      </c>
      <c r="C590" s="124" t="s">
        <v>349</v>
      </c>
      <c r="D590" s="124" t="s">
        <v>349</v>
      </c>
      <c r="E590" s="124" t="s">
        <v>341</v>
      </c>
      <c r="F590" s="124" t="s">
        <v>361</v>
      </c>
      <c r="G590" s="124" t="s">
        <v>360</v>
      </c>
      <c r="H590" s="124" t="s">
        <v>6097</v>
      </c>
      <c r="I590" s="124" t="s">
        <v>6096</v>
      </c>
      <c r="J590" s="124" t="s">
        <v>6096</v>
      </c>
      <c r="K590" s="124" t="s">
        <v>6095</v>
      </c>
      <c r="L590" s="124" t="s">
        <v>6094</v>
      </c>
      <c r="M590" s="124" t="s">
        <v>6093</v>
      </c>
      <c r="N590" s="124" t="s">
        <v>6092</v>
      </c>
      <c r="O590" s="124" t="s">
        <v>6091</v>
      </c>
      <c r="P590" s="124" t="s">
        <v>6090</v>
      </c>
      <c r="Q590" s="124" t="s">
        <v>341</v>
      </c>
      <c r="R590" s="125">
        <v>7</v>
      </c>
      <c r="S590" s="125">
        <v>3</v>
      </c>
      <c r="T590" s="124" t="s">
        <v>511</v>
      </c>
      <c r="U590" s="124" t="s">
        <v>396</v>
      </c>
      <c r="V590" s="124" t="s">
        <v>395</v>
      </c>
      <c r="W590" s="124" t="s">
        <v>4782</v>
      </c>
      <c r="X590" s="124" t="s">
        <v>229</v>
      </c>
    </row>
    <row r="591" spans="1:24" ht="33" customHeight="1" x14ac:dyDescent="0.25">
      <c r="A591" s="124" t="s">
        <v>6089</v>
      </c>
      <c r="B591" s="125">
        <v>70335</v>
      </c>
      <c r="C591" s="124" t="s">
        <v>349</v>
      </c>
      <c r="D591" s="124" t="s">
        <v>349</v>
      </c>
      <c r="E591" s="124" t="s">
        <v>341</v>
      </c>
      <c r="F591" s="124" t="s">
        <v>361</v>
      </c>
      <c r="G591" s="124" t="s">
        <v>379</v>
      </c>
      <c r="H591" s="124" t="s">
        <v>6088</v>
      </c>
      <c r="I591" s="124" t="s">
        <v>6087</v>
      </c>
      <c r="J591" s="124" t="s">
        <v>6087</v>
      </c>
      <c r="K591" s="124" t="s">
        <v>6086</v>
      </c>
      <c r="L591" s="124" t="s">
        <v>6085</v>
      </c>
      <c r="M591" s="124" t="s">
        <v>6084</v>
      </c>
      <c r="N591" s="124" t="s">
        <v>341</v>
      </c>
      <c r="O591" s="124" t="s">
        <v>5080</v>
      </c>
      <c r="P591" s="124" t="s">
        <v>6083</v>
      </c>
      <c r="Q591" s="124" t="s">
        <v>341</v>
      </c>
      <c r="R591" s="125">
        <v>7</v>
      </c>
      <c r="S591" s="125">
        <v>3</v>
      </c>
      <c r="T591" s="124" t="s">
        <v>341</v>
      </c>
      <c r="U591" s="124" t="s">
        <v>371</v>
      </c>
      <c r="V591" s="124" t="s">
        <v>440</v>
      </c>
      <c r="W591" s="124" t="s">
        <v>5261</v>
      </c>
      <c r="X591" s="124" t="s">
        <v>217</v>
      </c>
    </row>
    <row r="592" spans="1:24" ht="33" customHeight="1" x14ac:dyDescent="0.25">
      <c r="A592" s="124" t="s">
        <v>6082</v>
      </c>
      <c r="B592" s="125">
        <v>70336</v>
      </c>
      <c r="C592" s="124" t="s">
        <v>381</v>
      </c>
      <c r="D592" s="124" t="s">
        <v>349</v>
      </c>
      <c r="E592" s="124" t="s">
        <v>6081</v>
      </c>
      <c r="F592" s="124" t="s">
        <v>380</v>
      </c>
      <c r="G592" s="124" t="s">
        <v>379</v>
      </c>
      <c r="H592" s="124" t="s">
        <v>6080</v>
      </c>
      <c r="I592" s="124" t="s">
        <v>6079</v>
      </c>
      <c r="J592" s="124" t="s">
        <v>6079</v>
      </c>
      <c r="K592" s="124" t="s">
        <v>6078</v>
      </c>
      <c r="L592" s="124" t="s">
        <v>6077</v>
      </c>
      <c r="M592" s="124" t="s">
        <v>6076</v>
      </c>
      <c r="N592" s="124" t="s">
        <v>341</v>
      </c>
      <c r="O592" s="124" t="s">
        <v>5064</v>
      </c>
      <c r="P592" s="124" t="s">
        <v>6075</v>
      </c>
      <c r="Q592" s="124" t="s">
        <v>341</v>
      </c>
      <c r="R592" s="125">
        <v>7</v>
      </c>
      <c r="S592" s="125">
        <v>3</v>
      </c>
      <c r="T592" s="124" t="s">
        <v>341</v>
      </c>
      <c r="U592" s="124" t="s">
        <v>371</v>
      </c>
      <c r="V592" s="124" t="s">
        <v>440</v>
      </c>
      <c r="W592" s="124" t="s">
        <v>5923</v>
      </c>
      <c r="X592" s="124" t="s">
        <v>217</v>
      </c>
    </row>
    <row r="593" spans="1:24" ht="33" customHeight="1" x14ac:dyDescent="0.25">
      <c r="A593" s="124" t="s">
        <v>6074</v>
      </c>
      <c r="B593" s="125">
        <v>70337</v>
      </c>
      <c r="C593" s="124" t="s">
        <v>349</v>
      </c>
      <c r="D593" s="124" t="s">
        <v>349</v>
      </c>
      <c r="E593" s="124" t="s">
        <v>341</v>
      </c>
      <c r="F593" s="124" t="s">
        <v>348</v>
      </c>
      <c r="G593" s="124" t="s">
        <v>343</v>
      </c>
      <c r="H593" s="124" t="s">
        <v>6073</v>
      </c>
      <c r="I593" s="124" t="s">
        <v>6072</v>
      </c>
      <c r="J593" s="124" t="s">
        <v>6072</v>
      </c>
      <c r="K593" s="124" t="s">
        <v>6071</v>
      </c>
      <c r="L593" s="124" t="s">
        <v>5946</v>
      </c>
      <c r="M593" s="124" t="s">
        <v>343</v>
      </c>
      <c r="N593" s="124" t="s">
        <v>6070</v>
      </c>
      <c r="O593" s="124" t="s">
        <v>5064</v>
      </c>
      <c r="P593" s="124" t="s">
        <v>6069</v>
      </c>
      <c r="Q593" s="124" t="s">
        <v>341</v>
      </c>
      <c r="R593" s="125">
        <v>7</v>
      </c>
      <c r="S593" s="125">
        <v>3</v>
      </c>
      <c r="T593" s="124" t="s">
        <v>341</v>
      </c>
      <c r="U593" s="124" t="s">
        <v>371</v>
      </c>
      <c r="V593" s="124" t="s">
        <v>440</v>
      </c>
      <c r="W593" s="124" t="s">
        <v>5484</v>
      </c>
      <c r="X593" s="124" t="s">
        <v>217</v>
      </c>
    </row>
    <row r="594" spans="1:24" ht="33" customHeight="1" x14ac:dyDescent="0.25">
      <c r="A594" s="124" t="s">
        <v>6068</v>
      </c>
      <c r="B594" s="125">
        <v>70338</v>
      </c>
      <c r="C594" s="124" t="s">
        <v>381</v>
      </c>
      <c r="D594" s="124" t="s">
        <v>381</v>
      </c>
      <c r="E594" s="124" t="s">
        <v>341</v>
      </c>
      <c r="F594" s="124" t="s">
        <v>411</v>
      </c>
      <c r="G594" s="124" t="s">
        <v>390</v>
      </c>
      <c r="H594" s="124" t="s">
        <v>6067</v>
      </c>
      <c r="I594" s="124" t="s">
        <v>6066</v>
      </c>
      <c r="J594" s="124" t="s">
        <v>6066</v>
      </c>
      <c r="K594" s="124" t="s">
        <v>6065</v>
      </c>
      <c r="L594" s="124" t="s">
        <v>6064</v>
      </c>
      <c r="M594" s="124" t="s">
        <v>6063</v>
      </c>
      <c r="N594" s="124" t="s">
        <v>341</v>
      </c>
      <c r="O594" s="124" t="s">
        <v>5064</v>
      </c>
      <c r="P594" s="124" t="s">
        <v>6062</v>
      </c>
      <c r="Q594" s="124" t="s">
        <v>341</v>
      </c>
      <c r="R594" s="125">
        <v>7</v>
      </c>
      <c r="S594" s="125">
        <v>3</v>
      </c>
      <c r="T594" s="124" t="s">
        <v>341</v>
      </c>
      <c r="U594" s="124" t="s">
        <v>371</v>
      </c>
      <c r="V594" s="124" t="s">
        <v>440</v>
      </c>
      <c r="W594" s="124" t="s">
        <v>5209</v>
      </c>
      <c r="X594" s="124" t="s">
        <v>217</v>
      </c>
    </row>
    <row r="595" spans="1:24" ht="33" customHeight="1" x14ac:dyDescent="0.25">
      <c r="A595" s="124" t="s">
        <v>6061</v>
      </c>
      <c r="B595" s="125">
        <v>70339</v>
      </c>
      <c r="C595" s="124" t="s">
        <v>381</v>
      </c>
      <c r="D595" s="124" t="s">
        <v>349</v>
      </c>
      <c r="E595" s="124" t="s">
        <v>6060</v>
      </c>
      <c r="F595" s="124" t="s">
        <v>380</v>
      </c>
      <c r="G595" s="124" t="s">
        <v>360</v>
      </c>
      <c r="H595" s="124" t="s">
        <v>6059</v>
      </c>
      <c r="I595" s="124" t="s">
        <v>6058</v>
      </c>
      <c r="J595" s="124" t="s">
        <v>6058</v>
      </c>
      <c r="K595" s="124" t="s">
        <v>6057</v>
      </c>
      <c r="L595" s="124" t="s">
        <v>6056</v>
      </c>
      <c r="M595" s="124" t="s">
        <v>6055</v>
      </c>
      <c r="N595" s="124" t="s">
        <v>341</v>
      </c>
      <c r="O595" s="124" t="s">
        <v>5597</v>
      </c>
      <c r="P595" s="124" t="s">
        <v>6054</v>
      </c>
      <c r="Q595" s="124" t="s">
        <v>341</v>
      </c>
      <c r="R595" s="125">
        <v>7</v>
      </c>
      <c r="S595" s="125">
        <v>3</v>
      </c>
      <c r="T595" s="124" t="s">
        <v>503</v>
      </c>
      <c r="U595" s="124" t="s">
        <v>510</v>
      </c>
      <c r="V595" s="124" t="s">
        <v>339</v>
      </c>
      <c r="W595" s="124" t="s">
        <v>2456</v>
      </c>
      <c r="X595" s="124" t="s">
        <v>220</v>
      </c>
    </row>
    <row r="596" spans="1:24" ht="33" customHeight="1" x14ac:dyDescent="0.25">
      <c r="A596" s="124" t="s">
        <v>6053</v>
      </c>
      <c r="B596" s="125">
        <v>70340</v>
      </c>
      <c r="C596" s="124" t="s">
        <v>349</v>
      </c>
      <c r="D596" s="124" t="s">
        <v>349</v>
      </c>
      <c r="E596" s="124" t="s">
        <v>341</v>
      </c>
      <c r="F596" s="124" t="s">
        <v>361</v>
      </c>
      <c r="G596" s="124" t="s">
        <v>390</v>
      </c>
      <c r="H596" s="124" t="s">
        <v>6052</v>
      </c>
      <c r="I596" s="124" t="s">
        <v>6051</v>
      </c>
      <c r="J596" s="124" t="s">
        <v>6051</v>
      </c>
      <c r="K596" s="124" t="s">
        <v>6050</v>
      </c>
      <c r="L596" s="124" t="s">
        <v>6049</v>
      </c>
      <c r="M596" s="124" t="s">
        <v>6048</v>
      </c>
      <c r="N596" s="124" t="s">
        <v>341</v>
      </c>
      <c r="O596" s="124" t="s">
        <v>5176</v>
      </c>
      <c r="P596" s="124" t="s">
        <v>6047</v>
      </c>
      <c r="Q596" s="124" t="s">
        <v>341</v>
      </c>
      <c r="R596" s="125">
        <v>7</v>
      </c>
      <c r="S596" s="125">
        <v>3</v>
      </c>
      <c r="T596" s="124" t="s">
        <v>341</v>
      </c>
      <c r="U596" s="124" t="s">
        <v>396</v>
      </c>
      <c r="V596" s="124" t="s">
        <v>395</v>
      </c>
      <c r="W596" s="124" t="s">
        <v>2456</v>
      </c>
      <c r="X596" s="124" t="s">
        <v>220</v>
      </c>
    </row>
    <row r="597" spans="1:24" ht="33" customHeight="1" x14ac:dyDescent="0.25">
      <c r="A597" s="124" t="s">
        <v>6046</v>
      </c>
      <c r="B597" s="125">
        <v>70342</v>
      </c>
      <c r="C597" s="124" t="s">
        <v>381</v>
      </c>
      <c r="D597" s="124" t="s">
        <v>349</v>
      </c>
      <c r="E597" s="124" t="s">
        <v>6045</v>
      </c>
      <c r="F597" s="124" t="s">
        <v>411</v>
      </c>
      <c r="G597" s="124" t="s">
        <v>360</v>
      </c>
      <c r="H597" s="124" t="s">
        <v>6044</v>
      </c>
      <c r="I597" s="124" t="s">
        <v>6043</v>
      </c>
      <c r="J597" s="124" t="s">
        <v>6043</v>
      </c>
      <c r="K597" s="124" t="s">
        <v>6042</v>
      </c>
      <c r="L597" s="124" t="s">
        <v>5844</v>
      </c>
      <c r="M597" s="124" t="s">
        <v>6041</v>
      </c>
      <c r="N597" s="124" t="s">
        <v>6040</v>
      </c>
      <c r="O597" s="124" t="s">
        <v>5184</v>
      </c>
      <c r="P597" s="124" t="s">
        <v>6039</v>
      </c>
      <c r="Q597" s="124" t="s">
        <v>341</v>
      </c>
      <c r="R597" s="125">
        <v>7</v>
      </c>
      <c r="S597" s="125">
        <v>3</v>
      </c>
      <c r="T597" s="124" t="s">
        <v>341</v>
      </c>
      <c r="U597" s="124" t="s">
        <v>396</v>
      </c>
      <c r="V597" s="124" t="s">
        <v>395</v>
      </c>
      <c r="W597" s="124" t="s">
        <v>481</v>
      </c>
      <c r="X597" s="124" t="s">
        <v>218</v>
      </c>
    </row>
    <row r="598" spans="1:24" ht="33" customHeight="1" x14ac:dyDescent="0.25">
      <c r="A598" s="124" t="s">
        <v>6038</v>
      </c>
      <c r="B598" s="125">
        <v>70343</v>
      </c>
      <c r="C598" s="124" t="s">
        <v>381</v>
      </c>
      <c r="D598" s="124" t="s">
        <v>349</v>
      </c>
      <c r="E598" s="124" t="s">
        <v>6037</v>
      </c>
      <c r="F598" s="124" t="s">
        <v>380</v>
      </c>
      <c r="G598" s="124" t="s">
        <v>379</v>
      </c>
      <c r="H598" s="124" t="s">
        <v>6036</v>
      </c>
      <c r="I598" s="124" t="s">
        <v>6035</v>
      </c>
      <c r="J598" s="124" t="s">
        <v>6035</v>
      </c>
      <c r="K598" s="124" t="s">
        <v>6034</v>
      </c>
      <c r="L598" s="124" t="s">
        <v>6033</v>
      </c>
      <c r="M598" s="124" t="s">
        <v>6032</v>
      </c>
      <c r="N598" s="124" t="s">
        <v>341</v>
      </c>
      <c r="O598" s="124" t="s">
        <v>5056</v>
      </c>
      <c r="P598" s="124" t="s">
        <v>6031</v>
      </c>
      <c r="Q598" s="124" t="s">
        <v>341</v>
      </c>
      <c r="R598" s="125">
        <v>7</v>
      </c>
      <c r="S598" s="125">
        <v>3</v>
      </c>
      <c r="T598" s="124" t="s">
        <v>341</v>
      </c>
      <c r="U598" s="124" t="s">
        <v>396</v>
      </c>
      <c r="V598" s="124" t="s">
        <v>395</v>
      </c>
      <c r="W598" s="124" t="s">
        <v>2456</v>
      </c>
      <c r="X598" s="124" t="s">
        <v>220</v>
      </c>
    </row>
    <row r="599" spans="1:24" ht="33" customHeight="1" x14ac:dyDescent="0.25">
      <c r="A599" s="124" t="s">
        <v>6030</v>
      </c>
      <c r="B599" s="125">
        <v>70344</v>
      </c>
      <c r="C599" s="124" t="s">
        <v>349</v>
      </c>
      <c r="D599" s="124" t="s">
        <v>349</v>
      </c>
      <c r="E599" s="124" t="s">
        <v>341</v>
      </c>
      <c r="F599" s="124" t="s">
        <v>361</v>
      </c>
      <c r="G599" s="124" t="s">
        <v>379</v>
      </c>
      <c r="H599" s="124" t="s">
        <v>6029</v>
      </c>
      <c r="I599" s="124" t="s">
        <v>6028</v>
      </c>
      <c r="J599" s="124" t="s">
        <v>6028</v>
      </c>
      <c r="K599" s="124" t="s">
        <v>6027</v>
      </c>
      <c r="L599" s="124" t="s">
        <v>6026</v>
      </c>
      <c r="M599" s="124" t="s">
        <v>6025</v>
      </c>
      <c r="N599" s="124" t="s">
        <v>341</v>
      </c>
      <c r="O599" s="124" t="s">
        <v>5056</v>
      </c>
      <c r="P599" s="124" t="s">
        <v>6024</v>
      </c>
      <c r="Q599" s="124" t="s">
        <v>341</v>
      </c>
      <c r="R599" s="125">
        <v>7</v>
      </c>
      <c r="S599" s="125">
        <v>3</v>
      </c>
      <c r="T599" s="124" t="s">
        <v>341</v>
      </c>
      <c r="U599" s="124" t="s">
        <v>396</v>
      </c>
      <c r="V599" s="124" t="s">
        <v>395</v>
      </c>
      <c r="W599" s="124" t="s">
        <v>1823</v>
      </c>
      <c r="X599" s="124" t="s">
        <v>220</v>
      </c>
    </row>
    <row r="600" spans="1:24" ht="33" customHeight="1" x14ac:dyDescent="0.25">
      <c r="A600" s="124" t="s">
        <v>6023</v>
      </c>
      <c r="B600" s="125">
        <v>70345</v>
      </c>
      <c r="C600" s="124" t="s">
        <v>393</v>
      </c>
      <c r="D600" s="124" t="s">
        <v>381</v>
      </c>
      <c r="E600" s="124" t="s">
        <v>6022</v>
      </c>
      <c r="F600" s="124" t="s">
        <v>391</v>
      </c>
      <c r="G600" s="124" t="s">
        <v>390</v>
      </c>
      <c r="H600" s="124" t="s">
        <v>6021</v>
      </c>
      <c r="I600" s="124" t="s">
        <v>6020</v>
      </c>
      <c r="J600" s="124" t="s">
        <v>6020</v>
      </c>
      <c r="K600" s="124" t="s">
        <v>6019</v>
      </c>
      <c r="L600" s="124" t="s">
        <v>6018</v>
      </c>
      <c r="M600" s="124" t="s">
        <v>6017</v>
      </c>
      <c r="N600" s="124" t="s">
        <v>6016</v>
      </c>
      <c r="O600" s="124" t="s">
        <v>5056</v>
      </c>
      <c r="P600" s="124" t="s">
        <v>6015</v>
      </c>
      <c r="Q600" s="124" t="s">
        <v>341</v>
      </c>
      <c r="R600" s="125">
        <v>7</v>
      </c>
      <c r="S600" s="125">
        <v>3</v>
      </c>
      <c r="T600" s="124" t="s">
        <v>341</v>
      </c>
      <c r="U600" s="124" t="s">
        <v>396</v>
      </c>
      <c r="V600" s="124" t="s">
        <v>395</v>
      </c>
      <c r="W600" s="124" t="s">
        <v>2456</v>
      </c>
      <c r="X600" s="124" t="s">
        <v>220</v>
      </c>
    </row>
    <row r="601" spans="1:24" ht="33" customHeight="1" x14ac:dyDescent="0.25">
      <c r="A601" s="124" t="s">
        <v>6014</v>
      </c>
      <c r="B601" s="125">
        <v>70346</v>
      </c>
      <c r="C601" s="124" t="s">
        <v>349</v>
      </c>
      <c r="D601" s="124" t="s">
        <v>349</v>
      </c>
      <c r="E601" s="124" t="s">
        <v>341</v>
      </c>
      <c r="F601" s="124" t="s">
        <v>361</v>
      </c>
      <c r="G601" s="124" t="s">
        <v>379</v>
      </c>
      <c r="H601" s="124" t="s">
        <v>6013</v>
      </c>
      <c r="I601" s="124" t="s">
        <v>6012</v>
      </c>
      <c r="J601" s="124" t="s">
        <v>6012</v>
      </c>
      <c r="K601" s="124" t="s">
        <v>6011</v>
      </c>
      <c r="L601" s="124" t="s">
        <v>1314</v>
      </c>
      <c r="M601" s="124" t="s">
        <v>6010</v>
      </c>
      <c r="N601" s="124" t="s">
        <v>341</v>
      </c>
      <c r="O601" s="124" t="s">
        <v>5176</v>
      </c>
      <c r="P601" s="124" t="s">
        <v>6009</v>
      </c>
      <c r="Q601" s="124" t="s">
        <v>341</v>
      </c>
      <c r="R601" s="125">
        <v>7</v>
      </c>
      <c r="S601" s="125">
        <v>3</v>
      </c>
      <c r="T601" s="124" t="s">
        <v>503</v>
      </c>
      <c r="U601" s="124" t="s">
        <v>396</v>
      </c>
      <c r="V601" s="124" t="s">
        <v>395</v>
      </c>
      <c r="W601" s="124" t="s">
        <v>1792</v>
      </c>
      <c r="X601" s="124" t="s">
        <v>35</v>
      </c>
    </row>
    <row r="602" spans="1:24" ht="33" customHeight="1" x14ac:dyDescent="0.25">
      <c r="A602" s="124" t="s">
        <v>6008</v>
      </c>
      <c r="B602" s="125">
        <v>70347</v>
      </c>
      <c r="C602" s="124" t="s">
        <v>381</v>
      </c>
      <c r="D602" s="124" t="s">
        <v>381</v>
      </c>
      <c r="E602" s="124" t="s">
        <v>341</v>
      </c>
      <c r="F602" s="124" t="s">
        <v>411</v>
      </c>
      <c r="G602" s="124" t="s">
        <v>379</v>
      </c>
      <c r="H602" s="124" t="s">
        <v>6007</v>
      </c>
      <c r="I602" s="124" t="s">
        <v>6006</v>
      </c>
      <c r="J602" s="124" t="s">
        <v>6006</v>
      </c>
      <c r="K602" s="124" t="s">
        <v>6005</v>
      </c>
      <c r="L602" s="124" t="s">
        <v>1035</v>
      </c>
      <c r="M602" s="124" t="s">
        <v>5204</v>
      </c>
      <c r="N602" s="124" t="s">
        <v>341</v>
      </c>
      <c r="O602" s="124" t="s">
        <v>5056</v>
      </c>
      <c r="P602" s="124" t="s">
        <v>5203</v>
      </c>
      <c r="Q602" s="124" t="s">
        <v>341</v>
      </c>
      <c r="R602" s="125">
        <v>7</v>
      </c>
      <c r="S602" s="125">
        <v>3</v>
      </c>
      <c r="T602" s="124" t="s">
        <v>503</v>
      </c>
      <c r="U602" s="124" t="s">
        <v>396</v>
      </c>
      <c r="V602" s="124" t="s">
        <v>395</v>
      </c>
      <c r="W602" s="124" t="s">
        <v>2456</v>
      </c>
      <c r="X602" s="124" t="s">
        <v>220</v>
      </c>
    </row>
    <row r="603" spans="1:24" ht="33" customHeight="1" x14ac:dyDescent="0.25">
      <c r="A603" s="124" t="s">
        <v>6004</v>
      </c>
      <c r="B603" s="125">
        <v>70348</v>
      </c>
      <c r="C603" s="124" t="s">
        <v>381</v>
      </c>
      <c r="D603" s="124" t="s">
        <v>349</v>
      </c>
      <c r="E603" s="124" t="s">
        <v>6003</v>
      </c>
      <c r="F603" s="124" t="s">
        <v>411</v>
      </c>
      <c r="G603" s="124" t="s">
        <v>360</v>
      </c>
      <c r="H603" s="124" t="s">
        <v>6002</v>
      </c>
      <c r="I603" s="124" t="s">
        <v>6001</v>
      </c>
      <c r="J603" s="124" t="s">
        <v>6001</v>
      </c>
      <c r="K603" s="124" t="s">
        <v>6000</v>
      </c>
      <c r="L603" s="124" t="s">
        <v>5999</v>
      </c>
      <c r="M603" s="124" t="s">
        <v>5998</v>
      </c>
      <c r="N603" s="124" t="s">
        <v>341</v>
      </c>
      <c r="O603" s="124" t="s">
        <v>5056</v>
      </c>
      <c r="P603" s="124" t="s">
        <v>5997</v>
      </c>
      <c r="Q603" s="124" t="s">
        <v>341</v>
      </c>
      <c r="R603" s="125">
        <v>7</v>
      </c>
      <c r="S603" s="125">
        <v>3</v>
      </c>
      <c r="T603" s="124" t="s">
        <v>341</v>
      </c>
      <c r="U603" s="124" t="s">
        <v>510</v>
      </c>
      <c r="V603" s="124" t="s">
        <v>339</v>
      </c>
      <c r="W603" s="124" t="s">
        <v>3769</v>
      </c>
      <c r="X603" s="124" t="s">
        <v>220</v>
      </c>
    </row>
    <row r="604" spans="1:24" ht="33" customHeight="1" x14ac:dyDescent="0.25">
      <c r="A604" s="124" t="s">
        <v>5996</v>
      </c>
      <c r="B604" s="125">
        <v>70349</v>
      </c>
      <c r="C604" s="124" t="s">
        <v>381</v>
      </c>
      <c r="D604" s="124" t="s">
        <v>381</v>
      </c>
      <c r="E604" s="124" t="s">
        <v>341</v>
      </c>
      <c r="F604" s="124" t="s">
        <v>411</v>
      </c>
      <c r="G604" s="124" t="s">
        <v>379</v>
      </c>
      <c r="H604" s="124" t="s">
        <v>5995</v>
      </c>
      <c r="I604" s="124" t="s">
        <v>5994</v>
      </c>
      <c r="J604" s="124" t="s">
        <v>5994</v>
      </c>
      <c r="K604" s="124" t="s">
        <v>5993</v>
      </c>
      <c r="L604" s="124" t="s">
        <v>5992</v>
      </c>
      <c r="M604" s="124" t="s">
        <v>5991</v>
      </c>
      <c r="N604" s="124" t="s">
        <v>341</v>
      </c>
      <c r="O604" s="124" t="s">
        <v>5064</v>
      </c>
      <c r="P604" s="124" t="s">
        <v>5990</v>
      </c>
      <c r="Q604" s="124" t="s">
        <v>341</v>
      </c>
      <c r="R604" s="125">
        <v>7</v>
      </c>
      <c r="S604" s="125">
        <v>3</v>
      </c>
      <c r="T604" s="124" t="s">
        <v>522</v>
      </c>
      <c r="U604" s="124" t="s">
        <v>371</v>
      </c>
      <c r="V604" s="124" t="s">
        <v>440</v>
      </c>
      <c r="W604" s="124" t="s">
        <v>1542</v>
      </c>
      <c r="X604" s="124" t="s">
        <v>217</v>
      </c>
    </row>
    <row r="605" spans="1:24" ht="33" customHeight="1" x14ac:dyDescent="0.25">
      <c r="A605" s="124" t="s">
        <v>5989</v>
      </c>
      <c r="B605" s="125">
        <v>70350</v>
      </c>
      <c r="C605" s="124" t="s">
        <v>381</v>
      </c>
      <c r="D605" s="124" t="s">
        <v>349</v>
      </c>
      <c r="E605" s="124" t="s">
        <v>5988</v>
      </c>
      <c r="F605" s="124" t="s">
        <v>411</v>
      </c>
      <c r="G605" s="124" t="s">
        <v>360</v>
      </c>
      <c r="H605" s="124" t="s">
        <v>5987</v>
      </c>
      <c r="I605" s="124" t="s">
        <v>5986</v>
      </c>
      <c r="J605" s="124" t="s">
        <v>5986</v>
      </c>
      <c r="K605" s="124" t="s">
        <v>5985</v>
      </c>
      <c r="L605" s="124" t="s">
        <v>407</v>
      </c>
      <c r="M605" s="124" t="s">
        <v>3649</v>
      </c>
      <c r="N605" s="124" t="s">
        <v>341</v>
      </c>
      <c r="O605" s="124" t="s">
        <v>5984</v>
      </c>
      <c r="P605" s="124" t="s">
        <v>5983</v>
      </c>
      <c r="Q605" s="124" t="s">
        <v>341</v>
      </c>
      <c r="R605" s="125">
        <v>7</v>
      </c>
      <c r="S605" s="125">
        <v>3</v>
      </c>
      <c r="T605" s="124" t="s">
        <v>522</v>
      </c>
      <c r="U605" s="124" t="s">
        <v>396</v>
      </c>
      <c r="V605" s="124" t="s">
        <v>395</v>
      </c>
      <c r="W605" s="124" t="s">
        <v>3420</v>
      </c>
      <c r="X605" s="124" t="s">
        <v>229</v>
      </c>
    </row>
    <row r="606" spans="1:24" ht="33" customHeight="1" x14ac:dyDescent="0.25">
      <c r="A606" s="124" t="s">
        <v>5982</v>
      </c>
      <c r="B606" s="125">
        <v>70501</v>
      </c>
      <c r="C606" s="124" t="s">
        <v>381</v>
      </c>
      <c r="D606" s="124" t="s">
        <v>349</v>
      </c>
      <c r="E606" s="124" t="s">
        <v>5970</v>
      </c>
      <c r="F606" s="124" t="s">
        <v>411</v>
      </c>
      <c r="G606" s="124" t="s">
        <v>343</v>
      </c>
      <c r="H606" s="124" t="s">
        <v>5981</v>
      </c>
      <c r="I606" s="124" t="s">
        <v>5980</v>
      </c>
      <c r="J606" s="124" t="s">
        <v>5980</v>
      </c>
      <c r="K606" s="124" t="s">
        <v>5979</v>
      </c>
      <c r="L606" s="124" t="s">
        <v>4266</v>
      </c>
      <c r="M606" s="124" t="s">
        <v>343</v>
      </c>
      <c r="N606" s="124" t="s">
        <v>341</v>
      </c>
      <c r="O606" s="124" t="s">
        <v>5056</v>
      </c>
      <c r="P606" s="124" t="s">
        <v>5978</v>
      </c>
      <c r="Q606" s="124" t="s">
        <v>341</v>
      </c>
      <c r="R606" s="125">
        <v>7</v>
      </c>
      <c r="S606" s="125">
        <v>5</v>
      </c>
      <c r="T606" s="124" t="s">
        <v>341</v>
      </c>
      <c r="U606" s="124" t="s">
        <v>340</v>
      </c>
      <c r="V606" s="124" t="s">
        <v>339</v>
      </c>
      <c r="W606" s="124" t="s">
        <v>1818</v>
      </c>
      <c r="X606" s="124" t="s">
        <v>220</v>
      </c>
    </row>
    <row r="607" spans="1:24" ht="33" customHeight="1" x14ac:dyDescent="0.25">
      <c r="A607" s="124" t="s">
        <v>5977</v>
      </c>
      <c r="B607" s="125">
        <v>70502</v>
      </c>
      <c r="C607" s="124" t="s">
        <v>381</v>
      </c>
      <c r="D607" s="124" t="s">
        <v>381</v>
      </c>
      <c r="E607" s="124" t="s">
        <v>341</v>
      </c>
      <c r="F607" s="124" t="s">
        <v>380</v>
      </c>
      <c r="G607" s="124" t="s">
        <v>360</v>
      </c>
      <c r="H607" s="124" t="s">
        <v>5976</v>
      </c>
      <c r="I607" s="124" t="s">
        <v>5975</v>
      </c>
      <c r="J607" s="124" t="s">
        <v>5975</v>
      </c>
      <c r="K607" s="124" t="s">
        <v>5974</v>
      </c>
      <c r="L607" s="124" t="s">
        <v>5973</v>
      </c>
      <c r="M607" s="124" t="s">
        <v>4084</v>
      </c>
      <c r="N607" s="124" t="s">
        <v>341</v>
      </c>
      <c r="O607" s="124" t="s">
        <v>5056</v>
      </c>
      <c r="P607" s="124" t="s">
        <v>5972</v>
      </c>
      <c r="Q607" s="124" t="s">
        <v>341</v>
      </c>
      <c r="R607" s="125">
        <v>7</v>
      </c>
      <c r="S607" s="125">
        <v>5</v>
      </c>
      <c r="T607" s="124" t="s">
        <v>341</v>
      </c>
      <c r="U607" s="124" t="s">
        <v>396</v>
      </c>
      <c r="V607" s="124" t="s">
        <v>395</v>
      </c>
      <c r="W607" s="124" t="s">
        <v>3769</v>
      </c>
      <c r="X607" s="124" t="s">
        <v>220</v>
      </c>
    </row>
    <row r="608" spans="1:24" ht="33" customHeight="1" x14ac:dyDescent="0.25">
      <c r="A608" s="124" t="s">
        <v>5971</v>
      </c>
      <c r="B608" s="125">
        <v>70503</v>
      </c>
      <c r="C608" s="124" t="s">
        <v>381</v>
      </c>
      <c r="D608" s="124" t="s">
        <v>349</v>
      </c>
      <c r="E608" s="124" t="s">
        <v>5970</v>
      </c>
      <c r="F608" s="124" t="s">
        <v>411</v>
      </c>
      <c r="G608" s="124" t="s">
        <v>343</v>
      </c>
      <c r="H608" s="124" t="s">
        <v>5969</v>
      </c>
      <c r="I608" s="124" t="s">
        <v>5968</v>
      </c>
      <c r="J608" s="124" t="s">
        <v>5968</v>
      </c>
      <c r="K608" s="124" t="s">
        <v>5967</v>
      </c>
      <c r="L608" s="124" t="s">
        <v>1327</v>
      </c>
      <c r="M608" s="124" t="s">
        <v>343</v>
      </c>
      <c r="N608" s="124" t="s">
        <v>341</v>
      </c>
      <c r="O608" s="124" t="s">
        <v>5056</v>
      </c>
      <c r="P608" s="124" t="s">
        <v>5966</v>
      </c>
      <c r="Q608" s="124" t="s">
        <v>341</v>
      </c>
      <c r="R608" s="125">
        <v>7</v>
      </c>
      <c r="S608" s="125">
        <v>5</v>
      </c>
      <c r="T608" s="124" t="s">
        <v>341</v>
      </c>
      <c r="U608" s="124" t="s">
        <v>396</v>
      </c>
      <c r="V608" s="124" t="s">
        <v>339</v>
      </c>
      <c r="W608" s="124" t="s">
        <v>735</v>
      </c>
      <c r="X608" s="124" t="s">
        <v>220</v>
      </c>
    </row>
    <row r="609" spans="1:24" ht="33" customHeight="1" x14ac:dyDescent="0.25">
      <c r="A609" s="124" t="s">
        <v>5965</v>
      </c>
      <c r="B609" s="125">
        <v>70504</v>
      </c>
      <c r="C609" s="124" t="s">
        <v>381</v>
      </c>
      <c r="D609" s="124" t="s">
        <v>381</v>
      </c>
      <c r="E609" s="124" t="s">
        <v>341</v>
      </c>
      <c r="F609" s="124" t="s">
        <v>380</v>
      </c>
      <c r="G609" s="124" t="s">
        <v>360</v>
      </c>
      <c r="H609" s="124" t="s">
        <v>5964</v>
      </c>
      <c r="I609" s="124" t="s">
        <v>5963</v>
      </c>
      <c r="J609" s="124" t="s">
        <v>5963</v>
      </c>
      <c r="K609" s="124" t="s">
        <v>5962</v>
      </c>
      <c r="L609" s="124" t="s">
        <v>5961</v>
      </c>
      <c r="M609" s="124" t="s">
        <v>4084</v>
      </c>
      <c r="N609" s="124" t="s">
        <v>341</v>
      </c>
      <c r="O609" s="124" t="s">
        <v>5056</v>
      </c>
      <c r="P609" s="124" t="s">
        <v>5960</v>
      </c>
      <c r="Q609" s="124" t="s">
        <v>341</v>
      </c>
      <c r="R609" s="125">
        <v>7</v>
      </c>
      <c r="S609" s="125">
        <v>5</v>
      </c>
      <c r="T609" s="124" t="s">
        <v>630</v>
      </c>
      <c r="U609" s="124" t="s">
        <v>340</v>
      </c>
      <c r="V609" s="124" t="s">
        <v>339</v>
      </c>
      <c r="W609" s="124" t="s">
        <v>1818</v>
      </c>
      <c r="X609" s="124" t="s">
        <v>220</v>
      </c>
    </row>
    <row r="610" spans="1:24" ht="33" customHeight="1" x14ac:dyDescent="0.25">
      <c r="A610" s="124" t="s">
        <v>5959</v>
      </c>
      <c r="B610" s="125">
        <v>70801</v>
      </c>
      <c r="C610" s="124" t="s">
        <v>393</v>
      </c>
      <c r="D610" s="124" t="s">
        <v>349</v>
      </c>
      <c r="E610" s="124" t="s">
        <v>402</v>
      </c>
      <c r="F610" s="124" t="s">
        <v>391</v>
      </c>
      <c r="G610" s="124" t="s">
        <v>379</v>
      </c>
      <c r="H610" s="124" t="s">
        <v>5958</v>
      </c>
      <c r="I610" s="124" t="s">
        <v>5957</v>
      </c>
      <c r="J610" s="124" t="s">
        <v>5957</v>
      </c>
      <c r="K610" s="124" t="s">
        <v>5956</v>
      </c>
      <c r="L610" s="124" t="s">
        <v>1972</v>
      </c>
      <c r="M610" s="124" t="s">
        <v>5955</v>
      </c>
      <c r="N610" s="124" t="s">
        <v>5954</v>
      </c>
      <c r="O610" s="124" t="s">
        <v>5064</v>
      </c>
      <c r="P610" s="124" t="s">
        <v>5953</v>
      </c>
      <c r="Q610" s="124" t="s">
        <v>5952</v>
      </c>
      <c r="R610" s="125">
        <v>7</v>
      </c>
      <c r="S610" s="125">
        <v>8</v>
      </c>
      <c r="T610" s="124" t="s">
        <v>341</v>
      </c>
      <c r="U610" s="124" t="s">
        <v>371</v>
      </c>
      <c r="V610" s="124" t="s">
        <v>440</v>
      </c>
      <c r="W610" s="124" t="s">
        <v>5270</v>
      </c>
      <c r="X610" s="124" t="s">
        <v>217</v>
      </c>
    </row>
    <row r="611" spans="1:24" ht="33" customHeight="1" x14ac:dyDescent="0.25">
      <c r="A611" s="124" t="s">
        <v>5951</v>
      </c>
      <c r="B611" s="125">
        <v>70802</v>
      </c>
      <c r="C611" s="124" t="s">
        <v>393</v>
      </c>
      <c r="D611" s="124" t="s">
        <v>381</v>
      </c>
      <c r="E611" s="124" t="s">
        <v>5950</v>
      </c>
      <c r="F611" s="124" t="s">
        <v>391</v>
      </c>
      <c r="G611" s="124" t="s">
        <v>379</v>
      </c>
      <c r="H611" s="124" t="s">
        <v>5949</v>
      </c>
      <c r="I611" s="124" t="s">
        <v>5948</v>
      </c>
      <c r="J611" s="124" t="s">
        <v>5948</v>
      </c>
      <c r="K611" s="124" t="s">
        <v>5947</v>
      </c>
      <c r="L611" s="124" t="s">
        <v>5946</v>
      </c>
      <c r="M611" s="124" t="s">
        <v>5945</v>
      </c>
      <c r="N611" s="124" t="s">
        <v>5944</v>
      </c>
      <c r="O611" s="124" t="s">
        <v>5064</v>
      </c>
      <c r="P611" s="124" t="s">
        <v>5943</v>
      </c>
      <c r="Q611" s="124" t="s">
        <v>5942</v>
      </c>
      <c r="R611" s="125">
        <v>7</v>
      </c>
      <c r="S611" s="125">
        <v>8</v>
      </c>
      <c r="T611" s="124" t="s">
        <v>341</v>
      </c>
      <c r="U611" s="124" t="s">
        <v>371</v>
      </c>
      <c r="V611" s="124" t="s">
        <v>440</v>
      </c>
      <c r="W611" s="124" t="s">
        <v>5923</v>
      </c>
      <c r="X611" s="124" t="s">
        <v>217</v>
      </c>
    </row>
    <row r="612" spans="1:24" ht="33" customHeight="1" x14ac:dyDescent="0.25">
      <c r="A612" s="124" t="s">
        <v>5941</v>
      </c>
      <c r="B612" s="125">
        <v>70803</v>
      </c>
      <c r="C612" s="124" t="s">
        <v>349</v>
      </c>
      <c r="D612" s="124" t="s">
        <v>349</v>
      </c>
      <c r="E612" s="124" t="s">
        <v>341</v>
      </c>
      <c r="F612" s="124" t="s">
        <v>348</v>
      </c>
      <c r="G612" s="124" t="s">
        <v>360</v>
      </c>
      <c r="H612" s="124" t="s">
        <v>5940</v>
      </c>
      <c r="I612" s="124" t="s">
        <v>5939</v>
      </c>
      <c r="J612" s="124" t="s">
        <v>5939</v>
      </c>
      <c r="K612" s="124" t="s">
        <v>5938</v>
      </c>
      <c r="L612" s="124" t="s">
        <v>5937</v>
      </c>
      <c r="M612" s="124" t="s">
        <v>5936</v>
      </c>
      <c r="N612" s="124" t="s">
        <v>5935</v>
      </c>
      <c r="O612" s="124" t="s">
        <v>5064</v>
      </c>
      <c r="P612" s="124" t="s">
        <v>5934</v>
      </c>
      <c r="Q612" s="124" t="s">
        <v>5933</v>
      </c>
      <c r="R612" s="125">
        <v>7</v>
      </c>
      <c r="S612" s="125">
        <v>8</v>
      </c>
      <c r="T612" s="124" t="s">
        <v>341</v>
      </c>
      <c r="U612" s="124" t="s">
        <v>371</v>
      </c>
      <c r="V612" s="124" t="s">
        <v>440</v>
      </c>
      <c r="W612" s="124" t="s">
        <v>5484</v>
      </c>
      <c r="X612" s="124" t="s">
        <v>217</v>
      </c>
    </row>
    <row r="613" spans="1:24" ht="33" customHeight="1" x14ac:dyDescent="0.25">
      <c r="A613" s="124" t="s">
        <v>5932</v>
      </c>
      <c r="B613" s="125">
        <v>70804</v>
      </c>
      <c r="C613" s="124" t="s">
        <v>393</v>
      </c>
      <c r="D613" s="124" t="s">
        <v>349</v>
      </c>
      <c r="E613" s="124" t="s">
        <v>5931</v>
      </c>
      <c r="F613" s="124" t="s">
        <v>391</v>
      </c>
      <c r="G613" s="124" t="s">
        <v>379</v>
      </c>
      <c r="H613" s="124" t="s">
        <v>5930</v>
      </c>
      <c r="I613" s="124" t="s">
        <v>5929</v>
      </c>
      <c r="J613" s="124" t="s">
        <v>5929</v>
      </c>
      <c r="K613" s="124" t="s">
        <v>5928</v>
      </c>
      <c r="L613" s="124" t="s">
        <v>3622</v>
      </c>
      <c r="M613" s="124" t="s">
        <v>5927</v>
      </c>
      <c r="N613" s="124" t="s">
        <v>5926</v>
      </c>
      <c r="O613" s="124" t="s">
        <v>5064</v>
      </c>
      <c r="P613" s="124" t="s">
        <v>5925</v>
      </c>
      <c r="Q613" s="124" t="s">
        <v>5924</v>
      </c>
      <c r="R613" s="125">
        <v>7</v>
      </c>
      <c r="S613" s="125">
        <v>8</v>
      </c>
      <c r="T613" s="124" t="s">
        <v>341</v>
      </c>
      <c r="U613" s="124" t="s">
        <v>371</v>
      </c>
      <c r="V613" s="124" t="s">
        <v>440</v>
      </c>
      <c r="W613" s="124" t="s">
        <v>5923</v>
      </c>
      <c r="X613" s="124" t="s">
        <v>217</v>
      </c>
    </row>
    <row r="614" spans="1:24" ht="33" customHeight="1" x14ac:dyDescent="0.25">
      <c r="A614" s="124" t="s">
        <v>5922</v>
      </c>
      <c r="B614" s="125">
        <v>70807</v>
      </c>
      <c r="C614" s="124" t="s">
        <v>381</v>
      </c>
      <c r="D614" s="124" t="s">
        <v>349</v>
      </c>
      <c r="E614" s="124" t="s">
        <v>5921</v>
      </c>
      <c r="F614" s="124" t="s">
        <v>380</v>
      </c>
      <c r="G614" s="124" t="s">
        <v>379</v>
      </c>
      <c r="H614" s="124" t="s">
        <v>5920</v>
      </c>
      <c r="I614" s="124" t="s">
        <v>5919</v>
      </c>
      <c r="J614" s="124" t="s">
        <v>5919</v>
      </c>
      <c r="K614" s="124" t="s">
        <v>5918</v>
      </c>
      <c r="L614" s="124" t="s">
        <v>5917</v>
      </c>
      <c r="M614" s="124" t="s">
        <v>5916</v>
      </c>
      <c r="N614" s="124" t="s">
        <v>341</v>
      </c>
      <c r="O614" s="124" t="s">
        <v>5056</v>
      </c>
      <c r="P614" s="124" t="s">
        <v>5915</v>
      </c>
      <c r="Q614" s="124" t="s">
        <v>5914</v>
      </c>
      <c r="R614" s="125">
        <v>7</v>
      </c>
      <c r="S614" s="125">
        <v>8</v>
      </c>
      <c r="T614" s="124" t="s">
        <v>630</v>
      </c>
      <c r="U614" s="124" t="s">
        <v>396</v>
      </c>
      <c r="V614" s="124" t="s">
        <v>395</v>
      </c>
      <c r="W614" s="124" t="s">
        <v>1818</v>
      </c>
      <c r="X614" s="124" t="s">
        <v>220</v>
      </c>
    </row>
    <row r="615" spans="1:24" ht="33" customHeight="1" x14ac:dyDescent="0.25">
      <c r="A615" s="124" t="s">
        <v>5913</v>
      </c>
      <c r="B615" s="125">
        <v>70808</v>
      </c>
      <c r="C615" s="124" t="s">
        <v>381</v>
      </c>
      <c r="D615" s="124" t="s">
        <v>349</v>
      </c>
      <c r="E615" s="124" t="s">
        <v>402</v>
      </c>
      <c r="F615" s="124" t="s">
        <v>380</v>
      </c>
      <c r="G615" s="124" t="s">
        <v>360</v>
      </c>
      <c r="H615" s="124" t="s">
        <v>5912</v>
      </c>
      <c r="I615" s="124" t="s">
        <v>5911</v>
      </c>
      <c r="J615" s="124" t="s">
        <v>5911</v>
      </c>
      <c r="K615" s="124" t="s">
        <v>5910</v>
      </c>
      <c r="L615" s="124" t="s">
        <v>1636</v>
      </c>
      <c r="M615" s="124" t="s">
        <v>5856</v>
      </c>
      <c r="N615" s="124" t="s">
        <v>341</v>
      </c>
      <c r="O615" s="124" t="s">
        <v>5056</v>
      </c>
      <c r="P615" s="124" t="s">
        <v>5909</v>
      </c>
      <c r="Q615" s="124" t="s">
        <v>5750</v>
      </c>
      <c r="R615" s="125">
        <v>7</v>
      </c>
      <c r="S615" s="125">
        <v>8</v>
      </c>
      <c r="T615" s="124" t="s">
        <v>341</v>
      </c>
      <c r="U615" s="124" t="s">
        <v>340</v>
      </c>
      <c r="V615" s="124" t="s">
        <v>395</v>
      </c>
      <c r="W615" s="124" t="s">
        <v>1818</v>
      </c>
      <c r="X615" s="124" t="s">
        <v>220</v>
      </c>
    </row>
    <row r="616" spans="1:24" ht="33" customHeight="1" x14ac:dyDescent="0.25">
      <c r="A616" s="124" t="s">
        <v>5908</v>
      </c>
      <c r="B616" s="125">
        <v>70810</v>
      </c>
      <c r="C616" s="124" t="s">
        <v>381</v>
      </c>
      <c r="D616" s="124" t="s">
        <v>381</v>
      </c>
      <c r="E616" s="124" t="s">
        <v>341</v>
      </c>
      <c r="F616" s="124" t="s">
        <v>380</v>
      </c>
      <c r="G616" s="124" t="s">
        <v>360</v>
      </c>
      <c r="H616" s="124" t="s">
        <v>5907</v>
      </c>
      <c r="I616" s="124" t="s">
        <v>5906</v>
      </c>
      <c r="J616" s="124" t="s">
        <v>5906</v>
      </c>
      <c r="K616" s="124" t="s">
        <v>5905</v>
      </c>
      <c r="L616" s="124" t="s">
        <v>5904</v>
      </c>
      <c r="M616" s="124" t="s">
        <v>5856</v>
      </c>
      <c r="N616" s="124" t="s">
        <v>341</v>
      </c>
      <c r="O616" s="124" t="s">
        <v>5056</v>
      </c>
      <c r="P616" s="124" t="s">
        <v>5903</v>
      </c>
      <c r="Q616" s="124" t="s">
        <v>5902</v>
      </c>
      <c r="R616" s="125">
        <v>7</v>
      </c>
      <c r="S616" s="125">
        <v>8</v>
      </c>
      <c r="T616" s="124" t="s">
        <v>341</v>
      </c>
      <c r="U616" s="124" t="s">
        <v>340</v>
      </c>
      <c r="V616" s="124" t="s">
        <v>339</v>
      </c>
      <c r="W616" s="124" t="s">
        <v>3769</v>
      </c>
      <c r="X616" s="124" t="s">
        <v>220</v>
      </c>
    </row>
    <row r="617" spans="1:24" ht="33" customHeight="1" x14ac:dyDescent="0.25">
      <c r="A617" s="124" t="s">
        <v>5901</v>
      </c>
      <c r="B617" s="125">
        <v>70811</v>
      </c>
      <c r="C617" s="124" t="s">
        <v>381</v>
      </c>
      <c r="D617" s="124" t="s">
        <v>381</v>
      </c>
      <c r="E617" s="124" t="s">
        <v>341</v>
      </c>
      <c r="F617" s="124" t="s">
        <v>411</v>
      </c>
      <c r="G617" s="124" t="s">
        <v>379</v>
      </c>
      <c r="H617" s="124" t="s">
        <v>5900</v>
      </c>
      <c r="I617" s="124" t="s">
        <v>5899</v>
      </c>
      <c r="J617" s="124" t="s">
        <v>5899</v>
      </c>
      <c r="K617" s="124" t="s">
        <v>5898</v>
      </c>
      <c r="L617" s="124" t="s">
        <v>344</v>
      </c>
      <c r="M617" s="124" t="s">
        <v>5897</v>
      </c>
      <c r="N617" s="124" t="s">
        <v>341</v>
      </c>
      <c r="O617" s="124" t="s">
        <v>5064</v>
      </c>
      <c r="P617" s="124" t="s">
        <v>5896</v>
      </c>
      <c r="Q617" s="124" t="s">
        <v>341</v>
      </c>
      <c r="R617" s="125">
        <v>7</v>
      </c>
      <c r="S617" s="125">
        <v>8</v>
      </c>
      <c r="T617" s="124" t="s">
        <v>341</v>
      </c>
      <c r="U617" s="124" t="s">
        <v>371</v>
      </c>
      <c r="V617" s="124" t="s">
        <v>5262</v>
      </c>
      <c r="W617" s="124" t="s">
        <v>5261</v>
      </c>
      <c r="X617" s="124" t="s">
        <v>217</v>
      </c>
    </row>
    <row r="618" spans="1:24" ht="33" customHeight="1" x14ac:dyDescent="0.25">
      <c r="A618" s="124" t="s">
        <v>5895</v>
      </c>
      <c r="B618" s="125">
        <v>70812</v>
      </c>
      <c r="C618" s="124" t="s">
        <v>381</v>
      </c>
      <c r="D618" s="124" t="s">
        <v>349</v>
      </c>
      <c r="E618" s="124" t="s">
        <v>5255</v>
      </c>
      <c r="F618" s="124" t="s">
        <v>411</v>
      </c>
      <c r="G618" s="124" t="s">
        <v>379</v>
      </c>
      <c r="H618" s="124" t="s">
        <v>5894</v>
      </c>
      <c r="I618" s="124" t="s">
        <v>5893</v>
      </c>
      <c r="J618" s="124" t="s">
        <v>5893</v>
      </c>
      <c r="K618" s="124" t="s">
        <v>5892</v>
      </c>
      <c r="L618" s="124" t="s">
        <v>5891</v>
      </c>
      <c r="M618" s="124" t="s">
        <v>5244</v>
      </c>
      <c r="N618" s="124" t="s">
        <v>5890</v>
      </c>
      <c r="O618" s="124" t="s">
        <v>5064</v>
      </c>
      <c r="P618" s="124" t="s">
        <v>5889</v>
      </c>
      <c r="Q618" s="124" t="s">
        <v>341</v>
      </c>
      <c r="R618" s="125">
        <v>7</v>
      </c>
      <c r="S618" s="125">
        <v>8</v>
      </c>
      <c r="T618" s="124" t="s">
        <v>341</v>
      </c>
      <c r="U618" s="124" t="s">
        <v>371</v>
      </c>
      <c r="V618" s="124" t="s">
        <v>440</v>
      </c>
      <c r="W618" s="124" t="s">
        <v>5209</v>
      </c>
      <c r="X618" s="124" t="s">
        <v>217</v>
      </c>
    </row>
    <row r="619" spans="1:24" ht="33" customHeight="1" x14ac:dyDescent="0.25">
      <c r="A619" s="124" t="s">
        <v>5888</v>
      </c>
      <c r="B619" s="125">
        <v>70813</v>
      </c>
      <c r="C619" s="124" t="s">
        <v>381</v>
      </c>
      <c r="D619" s="124" t="s">
        <v>349</v>
      </c>
      <c r="E619" s="124" t="s">
        <v>5887</v>
      </c>
      <c r="F619" s="124" t="s">
        <v>411</v>
      </c>
      <c r="G619" s="124" t="s">
        <v>379</v>
      </c>
      <c r="H619" s="124" t="s">
        <v>5886</v>
      </c>
      <c r="I619" s="124" t="s">
        <v>5885</v>
      </c>
      <c r="J619" s="124" t="s">
        <v>5885</v>
      </c>
      <c r="K619" s="124" t="s">
        <v>5884</v>
      </c>
      <c r="L619" s="124" t="s">
        <v>1636</v>
      </c>
      <c r="M619" s="124" t="s">
        <v>5883</v>
      </c>
      <c r="N619" s="124" t="s">
        <v>341</v>
      </c>
      <c r="O619" s="124" t="s">
        <v>5064</v>
      </c>
      <c r="P619" s="124" t="s">
        <v>5882</v>
      </c>
      <c r="Q619" s="124" t="s">
        <v>341</v>
      </c>
      <c r="R619" s="125">
        <v>7</v>
      </c>
      <c r="S619" s="125">
        <v>8</v>
      </c>
      <c r="T619" s="124" t="s">
        <v>341</v>
      </c>
      <c r="U619" s="124" t="s">
        <v>371</v>
      </c>
      <c r="V619" s="124" t="s">
        <v>440</v>
      </c>
      <c r="W619" s="124" t="s">
        <v>5209</v>
      </c>
      <c r="X619" s="124" t="s">
        <v>217</v>
      </c>
    </row>
    <row r="620" spans="1:24" ht="33" customHeight="1" x14ac:dyDescent="0.25">
      <c r="A620" s="124" t="s">
        <v>5881</v>
      </c>
      <c r="B620" s="125">
        <v>70814</v>
      </c>
      <c r="C620" s="124" t="s">
        <v>381</v>
      </c>
      <c r="D620" s="124" t="s">
        <v>349</v>
      </c>
      <c r="E620" s="124" t="s">
        <v>5609</v>
      </c>
      <c r="F620" s="124" t="s">
        <v>411</v>
      </c>
      <c r="G620" s="124" t="s">
        <v>390</v>
      </c>
      <c r="H620" s="124" t="s">
        <v>5880</v>
      </c>
      <c r="I620" s="124" t="s">
        <v>5879</v>
      </c>
      <c r="J620" s="124" t="s">
        <v>5879</v>
      </c>
      <c r="K620" s="124" t="s">
        <v>5878</v>
      </c>
      <c r="L620" s="124" t="s">
        <v>5877</v>
      </c>
      <c r="M620" s="124" t="s">
        <v>5876</v>
      </c>
      <c r="N620" s="124" t="s">
        <v>341</v>
      </c>
      <c r="O620" s="124" t="s">
        <v>5064</v>
      </c>
      <c r="P620" s="124" t="s">
        <v>5875</v>
      </c>
      <c r="Q620" s="124" t="s">
        <v>341</v>
      </c>
      <c r="R620" s="125">
        <v>7</v>
      </c>
      <c r="S620" s="125">
        <v>8</v>
      </c>
      <c r="T620" s="124" t="s">
        <v>341</v>
      </c>
      <c r="U620" s="124" t="s">
        <v>371</v>
      </c>
      <c r="V620" s="124" t="s">
        <v>440</v>
      </c>
      <c r="W620" s="124" t="s">
        <v>5209</v>
      </c>
      <c r="X620" s="124" t="s">
        <v>217</v>
      </c>
    </row>
    <row r="621" spans="1:24" ht="33" customHeight="1" x14ac:dyDescent="0.25">
      <c r="A621" s="124" t="s">
        <v>5874</v>
      </c>
      <c r="B621" s="125">
        <v>70815</v>
      </c>
      <c r="C621" s="124" t="s">
        <v>381</v>
      </c>
      <c r="D621" s="124" t="s">
        <v>349</v>
      </c>
      <c r="E621" s="124" t="s">
        <v>5873</v>
      </c>
      <c r="F621" s="124" t="s">
        <v>411</v>
      </c>
      <c r="G621" s="124" t="s">
        <v>379</v>
      </c>
      <c r="H621" s="124" t="s">
        <v>5872</v>
      </c>
      <c r="I621" s="124" t="s">
        <v>5871</v>
      </c>
      <c r="J621" s="124" t="s">
        <v>5871</v>
      </c>
      <c r="K621" s="124" t="s">
        <v>5870</v>
      </c>
      <c r="L621" s="124" t="s">
        <v>3622</v>
      </c>
      <c r="M621" s="124" t="s">
        <v>5869</v>
      </c>
      <c r="N621" s="124" t="s">
        <v>341</v>
      </c>
      <c r="O621" s="124" t="s">
        <v>5184</v>
      </c>
      <c r="P621" s="124" t="s">
        <v>5868</v>
      </c>
      <c r="Q621" s="124" t="s">
        <v>341</v>
      </c>
      <c r="R621" s="125">
        <v>7</v>
      </c>
      <c r="S621" s="125">
        <v>8</v>
      </c>
      <c r="T621" s="124" t="s">
        <v>341</v>
      </c>
      <c r="U621" s="124" t="s">
        <v>396</v>
      </c>
      <c r="V621" s="124" t="s">
        <v>395</v>
      </c>
      <c r="W621" s="124" t="s">
        <v>481</v>
      </c>
      <c r="X621" s="124" t="s">
        <v>218</v>
      </c>
    </row>
    <row r="622" spans="1:24" ht="33" customHeight="1" x14ac:dyDescent="0.25">
      <c r="A622" s="124" t="s">
        <v>5867</v>
      </c>
      <c r="B622" s="125">
        <v>70816</v>
      </c>
      <c r="C622" s="124" t="s">
        <v>381</v>
      </c>
      <c r="D622" s="124" t="s">
        <v>349</v>
      </c>
      <c r="E622" s="124" t="s">
        <v>5866</v>
      </c>
      <c r="F622" s="124" t="s">
        <v>411</v>
      </c>
      <c r="G622" s="124" t="s">
        <v>379</v>
      </c>
      <c r="H622" s="124" t="s">
        <v>5865</v>
      </c>
      <c r="I622" s="124" t="s">
        <v>5864</v>
      </c>
      <c r="J622" s="124" t="s">
        <v>5864</v>
      </c>
      <c r="K622" s="124" t="s">
        <v>5863</v>
      </c>
      <c r="L622" s="124" t="s">
        <v>4327</v>
      </c>
      <c r="M622" s="124" t="s">
        <v>5862</v>
      </c>
      <c r="N622" s="124" t="s">
        <v>341</v>
      </c>
      <c r="O622" s="124" t="s">
        <v>5184</v>
      </c>
      <c r="P622" s="124" t="s">
        <v>5861</v>
      </c>
      <c r="Q622" s="124" t="s">
        <v>341</v>
      </c>
      <c r="R622" s="125">
        <v>7</v>
      </c>
      <c r="S622" s="125">
        <v>8</v>
      </c>
      <c r="T622" s="124" t="s">
        <v>341</v>
      </c>
      <c r="U622" s="124" t="s">
        <v>396</v>
      </c>
      <c r="V622" s="124" t="s">
        <v>395</v>
      </c>
      <c r="W622" s="124" t="s">
        <v>481</v>
      </c>
      <c r="X622" s="124" t="s">
        <v>218</v>
      </c>
    </row>
    <row r="623" spans="1:24" ht="33" customHeight="1" x14ac:dyDescent="0.25">
      <c r="A623" s="124" t="s">
        <v>5860</v>
      </c>
      <c r="B623" s="125">
        <v>70817</v>
      </c>
      <c r="C623" s="124" t="s">
        <v>381</v>
      </c>
      <c r="D623" s="124" t="s">
        <v>381</v>
      </c>
      <c r="E623" s="124" t="s">
        <v>341</v>
      </c>
      <c r="F623" s="124" t="s">
        <v>411</v>
      </c>
      <c r="G623" s="124" t="s">
        <v>390</v>
      </c>
      <c r="H623" s="124" t="s">
        <v>5859</v>
      </c>
      <c r="I623" s="124" t="s">
        <v>5858</v>
      </c>
      <c r="J623" s="124" t="s">
        <v>5858</v>
      </c>
      <c r="K623" s="124" t="s">
        <v>5857</v>
      </c>
      <c r="L623" s="124" t="s">
        <v>3916</v>
      </c>
      <c r="M623" s="124" t="s">
        <v>5856</v>
      </c>
      <c r="N623" s="124" t="s">
        <v>341</v>
      </c>
      <c r="O623" s="124" t="s">
        <v>5056</v>
      </c>
      <c r="P623" s="124" t="s">
        <v>341</v>
      </c>
      <c r="Q623" s="124" t="s">
        <v>341</v>
      </c>
      <c r="R623" s="125">
        <v>7</v>
      </c>
      <c r="S623" s="125">
        <v>8</v>
      </c>
      <c r="T623" s="124" t="s">
        <v>341</v>
      </c>
      <c r="U623" s="124" t="s">
        <v>340</v>
      </c>
      <c r="V623" s="124" t="s">
        <v>395</v>
      </c>
      <c r="W623" s="124" t="s">
        <v>3769</v>
      </c>
      <c r="X623" s="124" t="s">
        <v>220</v>
      </c>
    </row>
    <row r="624" spans="1:24" ht="33" customHeight="1" x14ac:dyDescent="0.25">
      <c r="A624" s="124" t="s">
        <v>5855</v>
      </c>
      <c r="B624" s="125">
        <v>70818</v>
      </c>
      <c r="C624" s="124" t="s">
        <v>381</v>
      </c>
      <c r="D624" s="124" t="s">
        <v>381</v>
      </c>
      <c r="E624" s="124" t="s">
        <v>341</v>
      </c>
      <c r="F624" s="124" t="s">
        <v>380</v>
      </c>
      <c r="G624" s="124" t="s">
        <v>379</v>
      </c>
      <c r="H624" s="124" t="s">
        <v>5854</v>
      </c>
      <c r="I624" s="124" t="s">
        <v>5853</v>
      </c>
      <c r="J624" s="124" t="s">
        <v>5853</v>
      </c>
      <c r="K624" s="124" t="s">
        <v>5852</v>
      </c>
      <c r="L624" s="124" t="s">
        <v>5851</v>
      </c>
      <c r="M624" s="124" t="s">
        <v>5850</v>
      </c>
      <c r="N624" s="124" t="s">
        <v>341</v>
      </c>
      <c r="O624" s="124" t="s">
        <v>5358</v>
      </c>
      <c r="P624" s="124" t="s">
        <v>5849</v>
      </c>
      <c r="Q624" s="124" t="s">
        <v>341</v>
      </c>
      <c r="R624" s="125">
        <v>7</v>
      </c>
      <c r="S624" s="125">
        <v>8</v>
      </c>
      <c r="T624" s="124" t="s">
        <v>630</v>
      </c>
      <c r="U624" s="124" t="s">
        <v>396</v>
      </c>
      <c r="V624" s="124" t="s">
        <v>395</v>
      </c>
      <c r="W624" s="124" t="s">
        <v>1818</v>
      </c>
      <c r="X624" s="124" t="s">
        <v>220</v>
      </c>
    </row>
    <row r="625" spans="1:24" ht="33" customHeight="1" x14ac:dyDescent="0.25">
      <c r="A625" s="124" t="s">
        <v>5848</v>
      </c>
      <c r="B625" s="125">
        <v>70819</v>
      </c>
      <c r="C625" s="124" t="s">
        <v>349</v>
      </c>
      <c r="D625" s="124" t="s">
        <v>349</v>
      </c>
      <c r="E625" s="124" t="s">
        <v>341</v>
      </c>
      <c r="F625" s="124" t="s">
        <v>361</v>
      </c>
      <c r="G625" s="124" t="s">
        <v>360</v>
      </c>
      <c r="H625" s="124" t="s">
        <v>5847</v>
      </c>
      <c r="I625" s="124" t="s">
        <v>5846</v>
      </c>
      <c r="J625" s="124" t="s">
        <v>5846</v>
      </c>
      <c r="K625" s="124" t="s">
        <v>5845</v>
      </c>
      <c r="L625" s="124" t="s">
        <v>5844</v>
      </c>
      <c r="M625" s="124" t="s">
        <v>5843</v>
      </c>
      <c r="N625" s="124" t="s">
        <v>341</v>
      </c>
      <c r="O625" s="124" t="s">
        <v>5056</v>
      </c>
      <c r="P625" s="124" t="s">
        <v>5842</v>
      </c>
      <c r="Q625" s="124" t="s">
        <v>341</v>
      </c>
      <c r="R625" s="125">
        <v>7</v>
      </c>
      <c r="S625" s="125">
        <v>8</v>
      </c>
      <c r="T625" s="124" t="s">
        <v>341</v>
      </c>
      <c r="U625" s="124" t="s">
        <v>396</v>
      </c>
      <c r="V625" s="124" t="s">
        <v>395</v>
      </c>
      <c r="W625" s="124" t="s">
        <v>1818</v>
      </c>
      <c r="X625" s="124" t="s">
        <v>220</v>
      </c>
    </row>
    <row r="626" spans="1:24" ht="33" customHeight="1" x14ac:dyDescent="0.25">
      <c r="A626" s="124" t="s">
        <v>5841</v>
      </c>
      <c r="B626" s="125">
        <v>71101</v>
      </c>
      <c r="C626" s="124" t="s">
        <v>393</v>
      </c>
      <c r="D626" s="124" t="s">
        <v>392</v>
      </c>
      <c r="E626" s="124" t="s">
        <v>341</v>
      </c>
      <c r="F626" s="124" t="s">
        <v>391</v>
      </c>
      <c r="G626" s="124" t="s">
        <v>379</v>
      </c>
      <c r="H626" s="124" t="s">
        <v>5840</v>
      </c>
      <c r="I626" s="124" t="s">
        <v>5839</v>
      </c>
      <c r="J626" s="124" t="s">
        <v>5839</v>
      </c>
      <c r="K626" s="124" t="s">
        <v>5838</v>
      </c>
      <c r="L626" s="124" t="s">
        <v>5837</v>
      </c>
      <c r="M626" s="124" t="s">
        <v>5836</v>
      </c>
      <c r="N626" s="124" t="s">
        <v>5835</v>
      </c>
      <c r="O626" s="124" t="s">
        <v>5064</v>
      </c>
      <c r="P626" s="124" t="s">
        <v>5834</v>
      </c>
      <c r="Q626" s="124" t="s">
        <v>5833</v>
      </c>
      <c r="R626" s="125">
        <v>7</v>
      </c>
      <c r="S626" s="125">
        <v>11</v>
      </c>
      <c r="T626" s="124" t="s">
        <v>630</v>
      </c>
      <c r="U626" s="124" t="s">
        <v>371</v>
      </c>
      <c r="V626" s="124" t="s">
        <v>440</v>
      </c>
      <c r="W626" s="124" t="s">
        <v>645</v>
      </c>
      <c r="X626" s="124" t="s">
        <v>217</v>
      </c>
    </row>
    <row r="627" spans="1:24" ht="33" customHeight="1" x14ac:dyDescent="0.25">
      <c r="A627" s="124" t="s">
        <v>5832</v>
      </c>
      <c r="B627" s="125">
        <v>71102</v>
      </c>
      <c r="C627" s="124" t="s">
        <v>381</v>
      </c>
      <c r="D627" s="124" t="s">
        <v>381</v>
      </c>
      <c r="E627" s="124" t="s">
        <v>341</v>
      </c>
      <c r="F627" s="124" t="s">
        <v>411</v>
      </c>
      <c r="G627" s="124" t="s">
        <v>390</v>
      </c>
      <c r="H627" s="124" t="s">
        <v>5831</v>
      </c>
      <c r="I627" s="124" t="s">
        <v>5830</v>
      </c>
      <c r="J627" s="124" t="s">
        <v>5830</v>
      </c>
      <c r="K627" s="124" t="s">
        <v>5829</v>
      </c>
      <c r="L627" s="124" t="s">
        <v>5793</v>
      </c>
      <c r="M627" s="124" t="s">
        <v>5828</v>
      </c>
      <c r="N627" s="124" t="s">
        <v>341</v>
      </c>
      <c r="O627" s="124" t="s">
        <v>5064</v>
      </c>
      <c r="P627" s="124" t="s">
        <v>5827</v>
      </c>
      <c r="Q627" s="124" t="s">
        <v>5750</v>
      </c>
      <c r="R627" s="125">
        <v>7</v>
      </c>
      <c r="S627" s="125">
        <v>11</v>
      </c>
      <c r="T627" s="124" t="s">
        <v>511</v>
      </c>
      <c r="U627" s="124" t="s">
        <v>371</v>
      </c>
      <c r="V627" s="124" t="s">
        <v>440</v>
      </c>
      <c r="W627" s="124" t="s">
        <v>765</v>
      </c>
      <c r="X627" s="124" t="s">
        <v>217</v>
      </c>
    </row>
    <row r="628" spans="1:24" ht="33" customHeight="1" x14ac:dyDescent="0.25">
      <c r="A628" s="124" t="s">
        <v>5826</v>
      </c>
      <c r="B628" s="125">
        <v>71103</v>
      </c>
      <c r="C628" s="124" t="s">
        <v>381</v>
      </c>
      <c r="D628" s="124" t="s">
        <v>381</v>
      </c>
      <c r="E628" s="124" t="s">
        <v>341</v>
      </c>
      <c r="F628" s="124" t="s">
        <v>380</v>
      </c>
      <c r="G628" s="124" t="s">
        <v>379</v>
      </c>
      <c r="H628" s="124" t="s">
        <v>5825</v>
      </c>
      <c r="I628" s="124" t="s">
        <v>5824</v>
      </c>
      <c r="J628" s="124" t="s">
        <v>5824</v>
      </c>
      <c r="K628" s="124" t="s">
        <v>5823</v>
      </c>
      <c r="L628" s="124" t="s">
        <v>5822</v>
      </c>
      <c r="M628" s="124" t="s">
        <v>5821</v>
      </c>
      <c r="N628" s="124" t="s">
        <v>341</v>
      </c>
      <c r="O628" s="124" t="s">
        <v>5064</v>
      </c>
      <c r="P628" s="124" t="s">
        <v>5820</v>
      </c>
      <c r="Q628" s="124" t="s">
        <v>341</v>
      </c>
      <c r="R628" s="125">
        <v>7</v>
      </c>
      <c r="S628" s="125">
        <v>11</v>
      </c>
      <c r="T628" s="124" t="s">
        <v>341</v>
      </c>
      <c r="U628" s="124" t="s">
        <v>371</v>
      </c>
      <c r="V628" s="124" t="s">
        <v>440</v>
      </c>
      <c r="W628" s="124" t="s">
        <v>5484</v>
      </c>
      <c r="X628" s="124" t="s">
        <v>217</v>
      </c>
    </row>
    <row r="629" spans="1:24" ht="33" customHeight="1" x14ac:dyDescent="0.25">
      <c r="A629" s="124" t="s">
        <v>5819</v>
      </c>
      <c r="B629" s="125">
        <v>71105</v>
      </c>
      <c r="C629" s="124" t="s">
        <v>393</v>
      </c>
      <c r="D629" s="124" t="s">
        <v>392</v>
      </c>
      <c r="E629" s="124" t="s">
        <v>341</v>
      </c>
      <c r="F629" s="124" t="s">
        <v>391</v>
      </c>
      <c r="G629" s="124" t="s">
        <v>379</v>
      </c>
      <c r="H629" s="124" t="s">
        <v>5818</v>
      </c>
      <c r="I629" s="124" t="s">
        <v>5817</v>
      </c>
      <c r="J629" s="124" t="s">
        <v>5817</v>
      </c>
      <c r="K629" s="124" t="s">
        <v>5816</v>
      </c>
      <c r="L629" s="124" t="s">
        <v>5815</v>
      </c>
      <c r="M629" s="124" t="s">
        <v>5814</v>
      </c>
      <c r="N629" s="124" t="s">
        <v>341</v>
      </c>
      <c r="O629" s="124" t="s">
        <v>5612</v>
      </c>
      <c r="P629" s="124" t="s">
        <v>5813</v>
      </c>
      <c r="Q629" s="124" t="s">
        <v>5295</v>
      </c>
      <c r="R629" s="125">
        <v>7</v>
      </c>
      <c r="S629" s="125">
        <v>11</v>
      </c>
      <c r="T629" s="124" t="s">
        <v>341</v>
      </c>
      <c r="U629" s="124" t="s">
        <v>396</v>
      </c>
      <c r="V629" s="124" t="s">
        <v>395</v>
      </c>
      <c r="W629" s="124" t="s">
        <v>3769</v>
      </c>
      <c r="X629" s="124" t="s">
        <v>220</v>
      </c>
    </row>
    <row r="630" spans="1:24" ht="33" customHeight="1" x14ac:dyDescent="0.25">
      <c r="A630" s="124" t="s">
        <v>5812</v>
      </c>
      <c r="B630" s="125">
        <v>71106</v>
      </c>
      <c r="C630" s="124" t="s">
        <v>381</v>
      </c>
      <c r="D630" s="124" t="s">
        <v>349</v>
      </c>
      <c r="E630" s="124" t="s">
        <v>402</v>
      </c>
      <c r="F630" s="124" t="s">
        <v>380</v>
      </c>
      <c r="G630" s="124" t="s">
        <v>379</v>
      </c>
      <c r="H630" s="124" t="s">
        <v>5811</v>
      </c>
      <c r="I630" s="124" t="s">
        <v>5810</v>
      </c>
      <c r="J630" s="124" t="s">
        <v>5810</v>
      </c>
      <c r="K630" s="124" t="s">
        <v>5809</v>
      </c>
      <c r="L630" s="124" t="s">
        <v>5614</v>
      </c>
      <c r="M630" s="124" t="s">
        <v>5808</v>
      </c>
      <c r="N630" s="124" t="s">
        <v>341</v>
      </c>
      <c r="O630" s="124" t="s">
        <v>5612</v>
      </c>
      <c r="P630" s="124" t="s">
        <v>5807</v>
      </c>
      <c r="Q630" s="124" t="s">
        <v>5806</v>
      </c>
      <c r="R630" s="125">
        <v>7</v>
      </c>
      <c r="S630" s="125">
        <v>11</v>
      </c>
      <c r="T630" s="124" t="s">
        <v>341</v>
      </c>
      <c r="U630" s="124" t="s">
        <v>371</v>
      </c>
      <c r="V630" s="124" t="s">
        <v>395</v>
      </c>
      <c r="W630" s="124" t="s">
        <v>3769</v>
      </c>
      <c r="X630" s="124" t="s">
        <v>220</v>
      </c>
    </row>
    <row r="631" spans="1:24" ht="33" customHeight="1" x14ac:dyDescent="0.25">
      <c r="A631" s="124" t="s">
        <v>5805</v>
      </c>
      <c r="B631" s="125">
        <v>71107</v>
      </c>
      <c r="C631" s="124" t="s">
        <v>393</v>
      </c>
      <c r="D631" s="124" t="s">
        <v>392</v>
      </c>
      <c r="E631" s="124" t="s">
        <v>341</v>
      </c>
      <c r="F631" s="124" t="s">
        <v>391</v>
      </c>
      <c r="G631" s="124" t="s">
        <v>379</v>
      </c>
      <c r="H631" s="124" t="s">
        <v>5804</v>
      </c>
      <c r="I631" s="124" t="s">
        <v>5803</v>
      </c>
      <c r="J631" s="124" t="s">
        <v>5803</v>
      </c>
      <c r="K631" s="124" t="s">
        <v>5802</v>
      </c>
      <c r="L631" s="124" t="s">
        <v>5801</v>
      </c>
      <c r="M631" s="124" t="s">
        <v>5800</v>
      </c>
      <c r="N631" s="124" t="s">
        <v>341</v>
      </c>
      <c r="O631" s="124" t="s">
        <v>5064</v>
      </c>
      <c r="P631" s="124" t="s">
        <v>5799</v>
      </c>
      <c r="Q631" s="124" t="s">
        <v>5798</v>
      </c>
      <c r="R631" s="125">
        <v>7</v>
      </c>
      <c r="S631" s="125">
        <v>11</v>
      </c>
      <c r="T631" s="124" t="s">
        <v>341</v>
      </c>
      <c r="U631" s="124" t="s">
        <v>371</v>
      </c>
      <c r="V631" s="124" t="s">
        <v>440</v>
      </c>
      <c r="W631" s="124" t="s">
        <v>5209</v>
      </c>
      <c r="X631" s="124" t="s">
        <v>217</v>
      </c>
    </row>
    <row r="632" spans="1:24" ht="33" customHeight="1" x14ac:dyDescent="0.25">
      <c r="A632" s="124" t="s">
        <v>5797</v>
      </c>
      <c r="B632" s="125">
        <v>71108</v>
      </c>
      <c r="C632" s="124" t="s">
        <v>381</v>
      </c>
      <c r="D632" s="124" t="s">
        <v>381</v>
      </c>
      <c r="E632" s="124" t="s">
        <v>341</v>
      </c>
      <c r="F632" s="124" t="s">
        <v>411</v>
      </c>
      <c r="G632" s="124" t="s">
        <v>379</v>
      </c>
      <c r="H632" s="124" t="s">
        <v>5796</v>
      </c>
      <c r="I632" s="124" t="s">
        <v>5795</v>
      </c>
      <c r="J632" s="124" t="s">
        <v>5795</v>
      </c>
      <c r="K632" s="124" t="s">
        <v>5794</v>
      </c>
      <c r="L632" s="124" t="s">
        <v>5793</v>
      </c>
      <c r="M632" s="124" t="s">
        <v>5792</v>
      </c>
      <c r="N632" s="124" t="s">
        <v>341</v>
      </c>
      <c r="O632" s="124" t="s">
        <v>5064</v>
      </c>
      <c r="P632" s="124" t="s">
        <v>5791</v>
      </c>
      <c r="Q632" s="124" t="s">
        <v>5790</v>
      </c>
      <c r="R632" s="125">
        <v>7</v>
      </c>
      <c r="S632" s="125">
        <v>11</v>
      </c>
      <c r="T632" s="124" t="s">
        <v>341</v>
      </c>
      <c r="U632" s="124" t="s">
        <v>371</v>
      </c>
      <c r="V632" s="124" t="s">
        <v>339</v>
      </c>
      <c r="W632" s="124" t="s">
        <v>5261</v>
      </c>
      <c r="X632" s="124" t="s">
        <v>217</v>
      </c>
    </row>
    <row r="633" spans="1:24" ht="33" customHeight="1" x14ac:dyDescent="0.25">
      <c r="A633" s="124" t="s">
        <v>5789</v>
      </c>
      <c r="B633" s="125">
        <v>71110</v>
      </c>
      <c r="C633" s="124" t="s">
        <v>381</v>
      </c>
      <c r="D633" s="124" t="s">
        <v>381</v>
      </c>
      <c r="E633" s="124" t="s">
        <v>341</v>
      </c>
      <c r="F633" s="124" t="s">
        <v>380</v>
      </c>
      <c r="G633" s="124" t="s">
        <v>379</v>
      </c>
      <c r="H633" s="124" t="s">
        <v>5788</v>
      </c>
      <c r="I633" s="124" t="s">
        <v>5787</v>
      </c>
      <c r="J633" s="124" t="s">
        <v>5787</v>
      </c>
      <c r="K633" s="124" t="s">
        <v>5786</v>
      </c>
      <c r="L633" s="124" t="s">
        <v>5785</v>
      </c>
      <c r="M633" s="124" t="s">
        <v>5784</v>
      </c>
      <c r="N633" s="124" t="s">
        <v>341</v>
      </c>
      <c r="O633" s="124" t="s">
        <v>5064</v>
      </c>
      <c r="P633" s="124" t="s">
        <v>5783</v>
      </c>
      <c r="Q633" s="124" t="s">
        <v>5782</v>
      </c>
      <c r="R633" s="125">
        <v>7</v>
      </c>
      <c r="S633" s="125">
        <v>11</v>
      </c>
      <c r="T633" s="124" t="s">
        <v>341</v>
      </c>
      <c r="U633" s="124" t="s">
        <v>371</v>
      </c>
      <c r="V633" s="124" t="s">
        <v>395</v>
      </c>
      <c r="W633" s="124" t="s">
        <v>5261</v>
      </c>
      <c r="X633" s="124" t="s">
        <v>217</v>
      </c>
    </row>
    <row r="634" spans="1:24" ht="33" customHeight="1" x14ac:dyDescent="0.25">
      <c r="A634" s="124" t="s">
        <v>5781</v>
      </c>
      <c r="B634" s="125">
        <v>71112</v>
      </c>
      <c r="C634" s="124" t="s">
        <v>393</v>
      </c>
      <c r="D634" s="124" t="s">
        <v>392</v>
      </c>
      <c r="E634" s="124" t="s">
        <v>341</v>
      </c>
      <c r="F634" s="124" t="s">
        <v>391</v>
      </c>
      <c r="G634" s="124" t="s">
        <v>379</v>
      </c>
      <c r="H634" s="124" t="s">
        <v>5780</v>
      </c>
      <c r="I634" s="124" t="s">
        <v>5779</v>
      </c>
      <c r="J634" s="124" t="s">
        <v>5779</v>
      </c>
      <c r="K634" s="124" t="s">
        <v>5778</v>
      </c>
      <c r="L634" s="124" t="s">
        <v>5777</v>
      </c>
      <c r="M634" s="124" t="s">
        <v>5776</v>
      </c>
      <c r="N634" s="124" t="s">
        <v>5775</v>
      </c>
      <c r="O634" s="124" t="s">
        <v>5064</v>
      </c>
      <c r="P634" s="124" t="s">
        <v>5774</v>
      </c>
      <c r="Q634" s="124" t="s">
        <v>5773</v>
      </c>
      <c r="R634" s="125">
        <v>7</v>
      </c>
      <c r="S634" s="125">
        <v>11</v>
      </c>
      <c r="T634" s="124" t="s">
        <v>630</v>
      </c>
      <c r="U634" s="124" t="s">
        <v>371</v>
      </c>
      <c r="V634" s="124" t="s">
        <v>440</v>
      </c>
      <c r="W634" s="124" t="s">
        <v>4395</v>
      </c>
      <c r="X634" s="124" t="s">
        <v>217</v>
      </c>
    </row>
    <row r="635" spans="1:24" ht="33" customHeight="1" x14ac:dyDescent="0.25">
      <c r="A635" s="124" t="s">
        <v>5772</v>
      </c>
      <c r="B635" s="125">
        <v>71113</v>
      </c>
      <c r="C635" s="124" t="s">
        <v>381</v>
      </c>
      <c r="D635" s="124" t="s">
        <v>349</v>
      </c>
      <c r="E635" s="124" t="s">
        <v>402</v>
      </c>
      <c r="F635" s="124" t="s">
        <v>380</v>
      </c>
      <c r="G635" s="124" t="s">
        <v>379</v>
      </c>
      <c r="H635" s="124" t="s">
        <v>5771</v>
      </c>
      <c r="I635" s="124" t="s">
        <v>5770</v>
      </c>
      <c r="J635" s="124" t="s">
        <v>5770</v>
      </c>
      <c r="K635" s="124" t="s">
        <v>5769</v>
      </c>
      <c r="L635" s="124" t="s">
        <v>1342</v>
      </c>
      <c r="M635" s="124" t="s">
        <v>5768</v>
      </c>
      <c r="N635" s="124" t="s">
        <v>341</v>
      </c>
      <c r="O635" s="124" t="s">
        <v>5184</v>
      </c>
      <c r="P635" s="124" t="s">
        <v>5767</v>
      </c>
      <c r="Q635" s="124" t="s">
        <v>5766</v>
      </c>
      <c r="R635" s="125">
        <v>7</v>
      </c>
      <c r="S635" s="125">
        <v>11</v>
      </c>
      <c r="T635" s="124" t="s">
        <v>341</v>
      </c>
      <c r="U635" s="124" t="s">
        <v>396</v>
      </c>
      <c r="V635" s="124" t="s">
        <v>395</v>
      </c>
      <c r="W635" s="124" t="s">
        <v>5416</v>
      </c>
      <c r="X635" s="124" t="s">
        <v>218</v>
      </c>
    </row>
    <row r="636" spans="1:24" ht="33" customHeight="1" x14ac:dyDescent="0.25">
      <c r="A636" s="124" t="s">
        <v>5765</v>
      </c>
      <c r="B636" s="125">
        <v>71114</v>
      </c>
      <c r="C636" s="124" t="s">
        <v>381</v>
      </c>
      <c r="D636" s="124" t="s">
        <v>349</v>
      </c>
      <c r="E636" s="124" t="s">
        <v>402</v>
      </c>
      <c r="F636" s="124" t="s">
        <v>380</v>
      </c>
      <c r="G636" s="124" t="s">
        <v>379</v>
      </c>
      <c r="H636" s="124" t="s">
        <v>5764</v>
      </c>
      <c r="I636" s="124" t="s">
        <v>5763</v>
      </c>
      <c r="J636" s="124" t="s">
        <v>5763</v>
      </c>
      <c r="K636" s="124" t="s">
        <v>5762</v>
      </c>
      <c r="L636" s="124" t="s">
        <v>5761</v>
      </c>
      <c r="M636" s="124" t="s">
        <v>5760</v>
      </c>
      <c r="N636" s="124" t="s">
        <v>341</v>
      </c>
      <c r="O636" s="124" t="s">
        <v>5184</v>
      </c>
      <c r="P636" s="124" t="s">
        <v>5759</v>
      </c>
      <c r="Q636" s="124" t="s">
        <v>5758</v>
      </c>
      <c r="R636" s="125">
        <v>7</v>
      </c>
      <c r="S636" s="125">
        <v>11</v>
      </c>
      <c r="T636" s="124" t="s">
        <v>341</v>
      </c>
      <c r="U636" s="124" t="s">
        <v>371</v>
      </c>
      <c r="V636" s="124" t="s">
        <v>395</v>
      </c>
      <c r="W636" s="124" t="s">
        <v>481</v>
      </c>
      <c r="X636" s="124" t="s">
        <v>218</v>
      </c>
    </row>
    <row r="637" spans="1:24" ht="33" customHeight="1" x14ac:dyDescent="0.25">
      <c r="A637" s="124" t="s">
        <v>5757</v>
      </c>
      <c r="B637" s="125">
        <v>71116</v>
      </c>
      <c r="C637" s="124" t="s">
        <v>381</v>
      </c>
      <c r="D637" s="124" t="s">
        <v>349</v>
      </c>
      <c r="E637" s="124" t="s">
        <v>402</v>
      </c>
      <c r="F637" s="124" t="s">
        <v>380</v>
      </c>
      <c r="G637" s="124" t="s">
        <v>379</v>
      </c>
      <c r="H637" s="124" t="s">
        <v>5756</v>
      </c>
      <c r="I637" s="124" t="s">
        <v>5755</v>
      </c>
      <c r="J637" s="124" t="s">
        <v>5755</v>
      </c>
      <c r="K637" s="124" t="s">
        <v>5754</v>
      </c>
      <c r="L637" s="124" t="s">
        <v>5753</v>
      </c>
      <c r="M637" s="124" t="s">
        <v>5752</v>
      </c>
      <c r="N637" s="124" t="s">
        <v>341</v>
      </c>
      <c r="O637" s="124" t="s">
        <v>5056</v>
      </c>
      <c r="P637" s="124" t="s">
        <v>5751</v>
      </c>
      <c r="Q637" s="124" t="s">
        <v>5750</v>
      </c>
      <c r="R637" s="125">
        <v>7</v>
      </c>
      <c r="S637" s="125">
        <v>11</v>
      </c>
      <c r="T637" s="124" t="s">
        <v>341</v>
      </c>
      <c r="U637" s="124" t="s">
        <v>396</v>
      </c>
      <c r="V637" s="124" t="s">
        <v>395</v>
      </c>
      <c r="W637" s="124" t="s">
        <v>3769</v>
      </c>
      <c r="X637" s="124" t="s">
        <v>220</v>
      </c>
    </row>
    <row r="638" spans="1:24" ht="33" customHeight="1" x14ac:dyDescent="0.25">
      <c r="A638" s="124" t="s">
        <v>5749</v>
      </c>
      <c r="B638" s="125">
        <v>71118</v>
      </c>
      <c r="C638" s="124" t="s">
        <v>381</v>
      </c>
      <c r="D638" s="124" t="s">
        <v>381</v>
      </c>
      <c r="E638" s="124" t="s">
        <v>341</v>
      </c>
      <c r="F638" s="124" t="s">
        <v>380</v>
      </c>
      <c r="G638" s="124" t="s">
        <v>379</v>
      </c>
      <c r="H638" s="124" t="s">
        <v>5748</v>
      </c>
      <c r="I638" s="124" t="s">
        <v>5747</v>
      </c>
      <c r="J638" s="124" t="s">
        <v>5747</v>
      </c>
      <c r="K638" s="124" t="s">
        <v>5746</v>
      </c>
      <c r="L638" s="124" t="s">
        <v>5745</v>
      </c>
      <c r="M638" s="124" t="s">
        <v>5744</v>
      </c>
      <c r="N638" s="124" t="s">
        <v>341</v>
      </c>
      <c r="O638" s="124" t="s">
        <v>5056</v>
      </c>
      <c r="P638" s="124" t="s">
        <v>5743</v>
      </c>
      <c r="Q638" s="124" t="s">
        <v>5742</v>
      </c>
      <c r="R638" s="125">
        <v>7</v>
      </c>
      <c r="S638" s="125">
        <v>11</v>
      </c>
      <c r="T638" s="124" t="s">
        <v>341</v>
      </c>
      <c r="U638" s="124" t="s">
        <v>340</v>
      </c>
      <c r="V638" s="124" t="s">
        <v>395</v>
      </c>
      <c r="W638" s="124" t="s">
        <v>1818</v>
      </c>
      <c r="X638" s="124" t="s">
        <v>220</v>
      </c>
    </row>
    <row r="639" spans="1:24" ht="33" customHeight="1" x14ac:dyDescent="0.25">
      <c r="A639" s="124" t="s">
        <v>5741</v>
      </c>
      <c r="B639" s="125">
        <v>71119</v>
      </c>
      <c r="C639" s="124" t="s">
        <v>381</v>
      </c>
      <c r="D639" s="124" t="s">
        <v>381</v>
      </c>
      <c r="E639" s="124" t="s">
        <v>341</v>
      </c>
      <c r="F639" s="124" t="s">
        <v>380</v>
      </c>
      <c r="G639" s="124" t="s">
        <v>379</v>
      </c>
      <c r="H639" s="124" t="s">
        <v>5740</v>
      </c>
      <c r="I639" s="124" t="s">
        <v>5739</v>
      </c>
      <c r="J639" s="124" t="s">
        <v>5739</v>
      </c>
      <c r="K639" s="124" t="s">
        <v>5738</v>
      </c>
      <c r="L639" s="124" t="s">
        <v>5737</v>
      </c>
      <c r="M639" s="124" t="s">
        <v>5736</v>
      </c>
      <c r="N639" s="124" t="s">
        <v>341</v>
      </c>
      <c r="O639" s="124" t="s">
        <v>5358</v>
      </c>
      <c r="P639" s="124" t="s">
        <v>5735</v>
      </c>
      <c r="Q639" s="124" t="s">
        <v>5492</v>
      </c>
      <c r="R639" s="125">
        <v>7</v>
      </c>
      <c r="S639" s="125">
        <v>11</v>
      </c>
      <c r="T639" s="124" t="s">
        <v>630</v>
      </c>
      <c r="U639" s="124" t="s">
        <v>396</v>
      </c>
      <c r="V639" s="124" t="s">
        <v>395</v>
      </c>
      <c r="W639" s="124" t="s">
        <v>1818</v>
      </c>
      <c r="X639" s="124" t="s">
        <v>220</v>
      </c>
    </row>
    <row r="640" spans="1:24" ht="33" customHeight="1" x14ac:dyDescent="0.25">
      <c r="A640" s="124" t="s">
        <v>5734</v>
      </c>
      <c r="B640" s="125">
        <v>71120</v>
      </c>
      <c r="C640" s="124" t="s">
        <v>393</v>
      </c>
      <c r="D640" s="124" t="s">
        <v>392</v>
      </c>
      <c r="E640" s="124" t="s">
        <v>341</v>
      </c>
      <c r="F640" s="124" t="s">
        <v>391</v>
      </c>
      <c r="G640" s="124" t="s">
        <v>390</v>
      </c>
      <c r="H640" s="124" t="s">
        <v>5733</v>
      </c>
      <c r="I640" s="124" t="s">
        <v>5732</v>
      </c>
      <c r="J640" s="124" t="s">
        <v>5732</v>
      </c>
      <c r="K640" s="124" t="s">
        <v>5731</v>
      </c>
      <c r="L640" s="124" t="s">
        <v>5112</v>
      </c>
      <c r="M640" s="124" t="s">
        <v>5730</v>
      </c>
      <c r="N640" s="124" t="s">
        <v>341</v>
      </c>
      <c r="O640" s="124" t="s">
        <v>5056</v>
      </c>
      <c r="P640" s="124" t="s">
        <v>5729</v>
      </c>
      <c r="Q640" s="124" t="s">
        <v>341</v>
      </c>
      <c r="R640" s="125">
        <v>7</v>
      </c>
      <c r="S640" s="125">
        <v>11</v>
      </c>
      <c r="T640" s="124" t="s">
        <v>341</v>
      </c>
      <c r="U640" s="124" t="s">
        <v>340</v>
      </c>
      <c r="V640" s="124" t="s">
        <v>339</v>
      </c>
      <c r="W640" s="124" t="s">
        <v>5310</v>
      </c>
      <c r="X640" s="124" t="s">
        <v>219</v>
      </c>
    </row>
    <row r="641" spans="1:24" ht="33" customHeight="1" x14ac:dyDescent="0.25">
      <c r="A641" s="124" t="s">
        <v>5728</v>
      </c>
      <c r="B641" s="125">
        <v>71121</v>
      </c>
      <c r="C641" s="124" t="s">
        <v>393</v>
      </c>
      <c r="D641" s="124" t="s">
        <v>392</v>
      </c>
      <c r="E641" s="124" t="s">
        <v>341</v>
      </c>
      <c r="F641" s="124" t="s">
        <v>391</v>
      </c>
      <c r="G641" s="124" t="s">
        <v>390</v>
      </c>
      <c r="H641" s="124" t="s">
        <v>5727</v>
      </c>
      <c r="I641" s="124" t="s">
        <v>5726</v>
      </c>
      <c r="J641" s="124" t="s">
        <v>5726</v>
      </c>
      <c r="K641" s="124" t="s">
        <v>5725</v>
      </c>
      <c r="L641" s="124" t="s">
        <v>1342</v>
      </c>
      <c r="M641" s="124" t="s">
        <v>5724</v>
      </c>
      <c r="N641" s="124" t="s">
        <v>341</v>
      </c>
      <c r="O641" s="124" t="s">
        <v>5056</v>
      </c>
      <c r="P641" s="124" t="s">
        <v>5723</v>
      </c>
      <c r="Q641" s="124" t="s">
        <v>341</v>
      </c>
      <c r="R641" s="125">
        <v>7</v>
      </c>
      <c r="S641" s="125">
        <v>11</v>
      </c>
      <c r="T641" s="124" t="s">
        <v>341</v>
      </c>
      <c r="U641" s="124" t="s">
        <v>340</v>
      </c>
      <c r="V641" s="124" t="s">
        <v>339</v>
      </c>
      <c r="W641" s="124" t="s">
        <v>1823</v>
      </c>
      <c r="X641" s="124" t="s">
        <v>220</v>
      </c>
    </row>
    <row r="642" spans="1:24" ht="33" customHeight="1" x14ac:dyDescent="0.25">
      <c r="A642" s="124" t="s">
        <v>5722</v>
      </c>
      <c r="B642" s="125">
        <v>71123</v>
      </c>
      <c r="C642" s="124" t="s">
        <v>381</v>
      </c>
      <c r="D642" s="124" t="s">
        <v>381</v>
      </c>
      <c r="E642" s="124" t="s">
        <v>341</v>
      </c>
      <c r="F642" s="124" t="s">
        <v>411</v>
      </c>
      <c r="G642" s="124" t="s">
        <v>379</v>
      </c>
      <c r="H642" s="124" t="s">
        <v>5721</v>
      </c>
      <c r="I642" s="124" t="s">
        <v>5720</v>
      </c>
      <c r="J642" s="124" t="s">
        <v>5720</v>
      </c>
      <c r="K642" s="124" t="s">
        <v>5719</v>
      </c>
      <c r="L642" s="124" t="s">
        <v>5718</v>
      </c>
      <c r="M642" s="124" t="s">
        <v>5717</v>
      </c>
      <c r="N642" s="124" t="s">
        <v>5716</v>
      </c>
      <c r="O642" s="124" t="s">
        <v>5064</v>
      </c>
      <c r="P642" s="124" t="s">
        <v>5715</v>
      </c>
      <c r="Q642" s="124" t="s">
        <v>341</v>
      </c>
      <c r="R642" s="125">
        <v>7</v>
      </c>
      <c r="S642" s="125">
        <v>11</v>
      </c>
      <c r="T642" s="124" t="s">
        <v>341</v>
      </c>
      <c r="U642" s="124" t="s">
        <v>371</v>
      </c>
      <c r="V642" s="124" t="s">
        <v>440</v>
      </c>
      <c r="W642" s="124" t="s">
        <v>5270</v>
      </c>
      <c r="X642" s="124" t="s">
        <v>217</v>
      </c>
    </row>
    <row r="643" spans="1:24" ht="33" customHeight="1" x14ac:dyDescent="0.25">
      <c r="A643" s="124" t="s">
        <v>5714</v>
      </c>
      <c r="B643" s="125">
        <v>71124</v>
      </c>
      <c r="C643" s="124" t="s">
        <v>381</v>
      </c>
      <c r="D643" s="124" t="s">
        <v>381</v>
      </c>
      <c r="E643" s="124" t="s">
        <v>341</v>
      </c>
      <c r="F643" s="124" t="s">
        <v>380</v>
      </c>
      <c r="G643" s="124" t="s">
        <v>379</v>
      </c>
      <c r="H643" s="124" t="s">
        <v>5713</v>
      </c>
      <c r="I643" s="124" t="s">
        <v>5712</v>
      </c>
      <c r="J643" s="124" t="s">
        <v>5712</v>
      </c>
      <c r="K643" s="124" t="s">
        <v>5711</v>
      </c>
      <c r="L643" s="124" t="s">
        <v>5710</v>
      </c>
      <c r="M643" s="124" t="s">
        <v>5709</v>
      </c>
      <c r="N643" s="124" t="s">
        <v>341</v>
      </c>
      <c r="O643" s="124" t="s">
        <v>5064</v>
      </c>
      <c r="P643" s="124" t="s">
        <v>5708</v>
      </c>
      <c r="Q643" s="124" t="s">
        <v>341</v>
      </c>
      <c r="R643" s="125">
        <v>7</v>
      </c>
      <c r="S643" s="125">
        <v>11</v>
      </c>
      <c r="T643" s="124" t="s">
        <v>341</v>
      </c>
      <c r="U643" s="124" t="s">
        <v>371</v>
      </c>
      <c r="V643" s="124" t="s">
        <v>5262</v>
      </c>
      <c r="W643" s="124" t="s">
        <v>5261</v>
      </c>
      <c r="X643" s="124" t="s">
        <v>217</v>
      </c>
    </row>
    <row r="644" spans="1:24" ht="33" customHeight="1" x14ac:dyDescent="0.25">
      <c r="A644" s="124" t="s">
        <v>5707</v>
      </c>
      <c r="B644" s="125">
        <v>71125</v>
      </c>
      <c r="C644" s="124" t="s">
        <v>381</v>
      </c>
      <c r="D644" s="124" t="s">
        <v>381</v>
      </c>
      <c r="E644" s="124" t="s">
        <v>341</v>
      </c>
      <c r="F644" s="124" t="s">
        <v>380</v>
      </c>
      <c r="G644" s="124" t="s">
        <v>379</v>
      </c>
      <c r="H644" s="124" t="s">
        <v>5706</v>
      </c>
      <c r="I644" s="124" t="s">
        <v>5705</v>
      </c>
      <c r="J644" s="124" t="s">
        <v>5705</v>
      </c>
      <c r="K644" s="124" t="s">
        <v>5704</v>
      </c>
      <c r="L644" s="124" t="s">
        <v>344</v>
      </c>
      <c r="M644" s="124" t="s">
        <v>5703</v>
      </c>
      <c r="N644" s="124" t="s">
        <v>5702</v>
      </c>
      <c r="O644" s="124" t="s">
        <v>5064</v>
      </c>
      <c r="P644" s="124" t="s">
        <v>5701</v>
      </c>
      <c r="Q644" s="124" t="s">
        <v>341</v>
      </c>
      <c r="R644" s="125">
        <v>7</v>
      </c>
      <c r="S644" s="125">
        <v>11</v>
      </c>
      <c r="T644" s="124" t="s">
        <v>341</v>
      </c>
      <c r="U644" s="124" t="s">
        <v>371</v>
      </c>
      <c r="V644" s="124" t="s">
        <v>440</v>
      </c>
      <c r="W644" s="124" t="s">
        <v>5270</v>
      </c>
      <c r="X644" s="124" t="s">
        <v>217</v>
      </c>
    </row>
    <row r="645" spans="1:24" ht="33" customHeight="1" x14ac:dyDescent="0.25">
      <c r="A645" s="124" t="s">
        <v>5700</v>
      </c>
      <c r="B645" s="125">
        <v>71126</v>
      </c>
      <c r="C645" s="124" t="s">
        <v>381</v>
      </c>
      <c r="D645" s="124" t="s">
        <v>349</v>
      </c>
      <c r="E645" s="124" t="s">
        <v>5699</v>
      </c>
      <c r="F645" s="124" t="s">
        <v>411</v>
      </c>
      <c r="G645" s="124" t="s">
        <v>379</v>
      </c>
      <c r="H645" s="124" t="s">
        <v>5698</v>
      </c>
      <c r="I645" s="124" t="s">
        <v>5697</v>
      </c>
      <c r="J645" s="124" t="s">
        <v>5697</v>
      </c>
      <c r="K645" s="124" t="s">
        <v>5696</v>
      </c>
      <c r="L645" s="124" t="s">
        <v>5572</v>
      </c>
      <c r="M645" s="124" t="s">
        <v>5695</v>
      </c>
      <c r="N645" s="124" t="s">
        <v>341</v>
      </c>
      <c r="O645" s="124" t="s">
        <v>5088</v>
      </c>
      <c r="P645" s="124" t="s">
        <v>5694</v>
      </c>
      <c r="Q645" s="124" t="s">
        <v>341</v>
      </c>
      <c r="R645" s="125">
        <v>7</v>
      </c>
      <c r="S645" s="125">
        <v>11</v>
      </c>
      <c r="T645" s="124" t="s">
        <v>341</v>
      </c>
      <c r="U645" s="124" t="s">
        <v>510</v>
      </c>
      <c r="V645" s="124" t="s">
        <v>370</v>
      </c>
      <c r="W645" s="124" t="s">
        <v>1792</v>
      </c>
      <c r="X645" s="124" t="s">
        <v>35</v>
      </c>
    </row>
    <row r="646" spans="1:24" ht="33" customHeight="1" x14ac:dyDescent="0.25">
      <c r="A646" s="124" t="s">
        <v>5693</v>
      </c>
      <c r="B646" s="125">
        <v>71127</v>
      </c>
      <c r="C646" s="124" t="s">
        <v>381</v>
      </c>
      <c r="D646" s="124" t="s">
        <v>381</v>
      </c>
      <c r="E646" s="124" t="s">
        <v>341</v>
      </c>
      <c r="F646" s="124" t="s">
        <v>411</v>
      </c>
      <c r="G646" s="124" t="s">
        <v>379</v>
      </c>
      <c r="H646" s="124" t="s">
        <v>5692</v>
      </c>
      <c r="I646" s="124" t="s">
        <v>5691</v>
      </c>
      <c r="J646" s="124" t="s">
        <v>5691</v>
      </c>
      <c r="K646" s="124" t="s">
        <v>5690</v>
      </c>
      <c r="L646" s="124" t="s">
        <v>5689</v>
      </c>
      <c r="M646" s="124" t="s">
        <v>5688</v>
      </c>
      <c r="N646" s="124" t="s">
        <v>341</v>
      </c>
      <c r="O646" s="124" t="s">
        <v>5064</v>
      </c>
      <c r="P646" s="124" t="s">
        <v>5687</v>
      </c>
      <c r="Q646" s="124" t="s">
        <v>341</v>
      </c>
      <c r="R646" s="125">
        <v>7</v>
      </c>
      <c r="S646" s="125">
        <v>11</v>
      </c>
      <c r="T646" s="124" t="s">
        <v>341</v>
      </c>
      <c r="U646" s="124" t="s">
        <v>371</v>
      </c>
      <c r="V646" s="124" t="s">
        <v>440</v>
      </c>
      <c r="W646" s="124" t="s">
        <v>4395</v>
      </c>
      <c r="X646" s="124" t="s">
        <v>217</v>
      </c>
    </row>
    <row r="647" spans="1:24" ht="33" customHeight="1" x14ac:dyDescent="0.25">
      <c r="A647" s="124" t="s">
        <v>5686</v>
      </c>
      <c r="B647" s="125">
        <v>71128</v>
      </c>
      <c r="C647" s="124" t="s">
        <v>381</v>
      </c>
      <c r="D647" s="124" t="s">
        <v>381</v>
      </c>
      <c r="E647" s="124" t="s">
        <v>341</v>
      </c>
      <c r="F647" s="124" t="s">
        <v>380</v>
      </c>
      <c r="G647" s="124" t="s">
        <v>379</v>
      </c>
      <c r="H647" s="124" t="s">
        <v>5685</v>
      </c>
      <c r="I647" s="124" t="s">
        <v>5684</v>
      </c>
      <c r="J647" s="124" t="s">
        <v>5684</v>
      </c>
      <c r="K647" s="124" t="s">
        <v>5683</v>
      </c>
      <c r="L647" s="124" t="s">
        <v>5572</v>
      </c>
      <c r="M647" s="124" t="s">
        <v>5682</v>
      </c>
      <c r="N647" s="124" t="s">
        <v>5681</v>
      </c>
      <c r="O647" s="124" t="s">
        <v>5064</v>
      </c>
      <c r="P647" s="124" t="s">
        <v>5680</v>
      </c>
      <c r="Q647" s="124" t="s">
        <v>341</v>
      </c>
      <c r="R647" s="125">
        <v>7</v>
      </c>
      <c r="S647" s="125">
        <v>11</v>
      </c>
      <c r="T647" s="124" t="s">
        <v>341</v>
      </c>
      <c r="U647" s="124" t="s">
        <v>371</v>
      </c>
      <c r="V647" s="124" t="s">
        <v>1005</v>
      </c>
      <c r="W647" s="124" t="s">
        <v>5209</v>
      </c>
      <c r="X647" s="124" t="s">
        <v>217</v>
      </c>
    </row>
    <row r="648" spans="1:24" ht="33" customHeight="1" x14ac:dyDescent="0.25">
      <c r="A648" s="124" t="s">
        <v>5679</v>
      </c>
      <c r="B648" s="125">
        <v>71129</v>
      </c>
      <c r="C648" s="124" t="s">
        <v>381</v>
      </c>
      <c r="D648" s="124" t="s">
        <v>381</v>
      </c>
      <c r="E648" s="124" t="s">
        <v>341</v>
      </c>
      <c r="F648" s="124" t="s">
        <v>411</v>
      </c>
      <c r="G648" s="124" t="s">
        <v>379</v>
      </c>
      <c r="H648" s="124" t="s">
        <v>5678</v>
      </c>
      <c r="I648" s="124" t="s">
        <v>5677</v>
      </c>
      <c r="J648" s="124" t="s">
        <v>5677</v>
      </c>
      <c r="K648" s="124" t="s">
        <v>5676</v>
      </c>
      <c r="L648" s="124" t="s">
        <v>5245</v>
      </c>
      <c r="M648" s="124" t="s">
        <v>5244</v>
      </c>
      <c r="N648" s="124" t="s">
        <v>5675</v>
      </c>
      <c r="O648" s="124" t="s">
        <v>5064</v>
      </c>
      <c r="P648" s="124" t="s">
        <v>5674</v>
      </c>
      <c r="Q648" s="124" t="s">
        <v>341</v>
      </c>
      <c r="R648" s="125">
        <v>7</v>
      </c>
      <c r="S648" s="125">
        <v>11</v>
      </c>
      <c r="T648" s="124" t="s">
        <v>630</v>
      </c>
      <c r="U648" s="124" t="s">
        <v>371</v>
      </c>
      <c r="V648" s="124" t="s">
        <v>440</v>
      </c>
      <c r="W648" s="124" t="s">
        <v>439</v>
      </c>
      <c r="X648" s="124" t="s">
        <v>217</v>
      </c>
    </row>
    <row r="649" spans="1:24" ht="33" customHeight="1" x14ac:dyDescent="0.25">
      <c r="A649" s="124" t="s">
        <v>5673</v>
      </c>
      <c r="B649" s="125">
        <v>71130</v>
      </c>
      <c r="C649" s="124" t="s">
        <v>381</v>
      </c>
      <c r="D649" s="124" t="s">
        <v>381</v>
      </c>
      <c r="E649" s="124" t="s">
        <v>341</v>
      </c>
      <c r="F649" s="124" t="s">
        <v>411</v>
      </c>
      <c r="G649" s="124" t="s">
        <v>379</v>
      </c>
      <c r="H649" s="124" t="s">
        <v>5672</v>
      </c>
      <c r="I649" s="124" t="s">
        <v>5671</v>
      </c>
      <c r="J649" s="124" t="s">
        <v>5671</v>
      </c>
      <c r="K649" s="124" t="s">
        <v>5670</v>
      </c>
      <c r="L649" s="124" t="s">
        <v>5572</v>
      </c>
      <c r="M649" s="124" t="s">
        <v>5669</v>
      </c>
      <c r="N649" s="124" t="s">
        <v>341</v>
      </c>
      <c r="O649" s="124" t="s">
        <v>5064</v>
      </c>
      <c r="P649" s="124" t="s">
        <v>5668</v>
      </c>
      <c r="Q649" s="124" t="s">
        <v>341</v>
      </c>
      <c r="R649" s="125">
        <v>7</v>
      </c>
      <c r="S649" s="125">
        <v>11</v>
      </c>
      <c r="T649" s="124" t="s">
        <v>341</v>
      </c>
      <c r="U649" s="124" t="s">
        <v>371</v>
      </c>
      <c r="V649" s="124" t="s">
        <v>440</v>
      </c>
      <c r="W649" s="124" t="s">
        <v>5209</v>
      </c>
      <c r="X649" s="124" t="s">
        <v>217</v>
      </c>
    </row>
    <row r="650" spans="1:24" ht="33" customHeight="1" x14ac:dyDescent="0.25">
      <c r="A650" s="124" t="s">
        <v>5667</v>
      </c>
      <c r="B650" s="125">
        <v>71131</v>
      </c>
      <c r="C650" s="124" t="s">
        <v>381</v>
      </c>
      <c r="D650" s="124" t="s">
        <v>381</v>
      </c>
      <c r="E650" s="124" t="s">
        <v>341</v>
      </c>
      <c r="F650" s="124" t="s">
        <v>380</v>
      </c>
      <c r="G650" s="124" t="s">
        <v>379</v>
      </c>
      <c r="H650" s="124" t="s">
        <v>5666</v>
      </c>
      <c r="I650" s="124" t="s">
        <v>5665</v>
      </c>
      <c r="J650" s="124" t="s">
        <v>5665</v>
      </c>
      <c r="K650" s="124" t="s">
        <v>5664</v>
      </c>
      <c r="L650" s="124" t="s">
        <v>5663</v>
      </c>
      <c r="M650" s="124" t="s">
        <v>5662</v>
      </c>
      <c r="N650" s="124" t="s">
        <v>341</v>
      </c>
      <c r="O650" s="124" t="s">
        <v>5358</v>
      </c>
      <c r="P650" s="124" t="s">
        <v>5661</v>
      </c>
      <c r="Q650" s="124" t="s">
        <v>341</v>
      </c>
      <c r="R650" s="125">
        <v>7</v>
      </c>
      <c r="S650" s="125">
        <v>11</v>
      </c>
      <c r="T650" s="124" t="s">
        <v>341</v>
      </c>
      <c r="U650" s="124" t="s">
        <v>396</v>
      </c>
      <c r="V650" s="124" t="s">
        <v>395</v>
      </c>
      <c r="W650" s="124" t="s">
        <v>481</v>
      </c>
      <c r="X650" s="124" t="s">
        <v>218</v>
      </c>
    </row>
    <row r="651" spans="1:24" ht="33" customHeight="1" x14ac:dyDescent="0.25">
      <c r="A651" s="124" t="s">
        <v>5660</v>
      </c>
      <c r="B651" s="125">
        <v>71132</v>
      </c>
      <c r="C651" s="124" t="s">
        <v>381</v>
      </c>
      <c r="D651" s="124" t="s">
        <v>381</v>
      </c>
      <c r="E651" s="124" t="s">
        <v>341</v>
      </c>
      <c r="F651" s="124" t="s">
        <v>380</v>
      </c>
      <c r="G651" s="124" t="s">
        <v>379</v>
      </c>
      <c r="H651" s="124" t="s">
        <v>5659</v>
      </c>
      <c r="I651" s="124" t="s">
        <v>5658</v>
      </c>
      <c r="J651" s="124" t="s">
        <v>5658</v>
      </c>
      <c r="K651" s="124" t="s">
        <v>5657</v>
      </c>
      <c r="L651" s="124" t="s">
        <v>5656</v>
      </c>
      <c r="M651" s="124" t="s">
        <v>5655</v>
      </c>
      <c r="N651" s="124" t="s">
        <v>341</v>
      </c>
      <c r="O651" s="124" t="s">
        <v>5184</v>
      </c>
      <c r="P651" s="124" t="s">
        <v>5654</v>
      </c>
      <c r="Q651" s="124" t="s">
        <v>341</v>
      </c>
      <c r="R651" s="125">
        <v>7</v>
      </c>
      <c r="S651" s="125">
        <v>11</v>
      </c>
      <c r="T651" s="124" t="s">
        <v>341</v>
      </c>
      <c r="U651" s="124" t="s">
        <v>396</v>
      </c>
      <c r="V651" s="124" t="s">
        <v>339</v>
      </c>
      <c r="W651" s="124" t="s">
        <v>481</v>
      </c>
      <c r="X651" s="124" t="s">
        <v>218</v>
      </c>
    </row>
    <row r="652" spans="1:24" ht="33" customHeight="1" x14ac:dyDescent="0.25">
      <c r="A652" s="124" t="s">
        <v>5653</v>
      </c>
      <c r="B652" s="125">
        <v>71133</v>
      </c>
      <c r="C652" s="124" t="s">
        <v>381</v>
      </c>
      <c r="D652" s="124" t="s">
        <v>381</v>
      </c>
      <c r="E652" s="124" t="s">
        <v>341</v>
      </c>
      <c r="F652" s="124" t="s">
        <v>380</v>
      </c>
      <c r="G652" s="124" t="s">
        <v>379</v>
      </c>
      <c r="H652" s="124" t="s">
        <v>5652</v>
      </c>
      <c r="I652" s="124" t="s">
        <v>5651</v>
      </c>
      <c r="J652" s="124" t="s">
        <v>5651</v>
      </c>
      <c r="K652" s="124" t="s">
        <v>5650</v>
      </c>
      <c r="L652" s="124" t="s">
        <v>5649</v>
      </c>
      <c r="M652" s="124" t="s">
        <v>5648</v>
      </c>
      <c r="N652" s="124" t="s">
        <v>341</v>
      </c>
      <c r="O652" s="124" t="s">
        <v>5056</v>
      </c>
      <c r="P652" s="124" t="s">
        <v>5647</v>
      </c>
      <c r="Q652" s="124" t="s">
        <v>341</v>
      </c>
      <c r="R652" s="125">
        <v>7</v>
      </c>
      <c r="S652" s="125">
        <v>11</v>
      </c>
      <c r="T652" s="124" t="s">
        <v>341</v>
      </c>
      <c r="U652" s="124" t="s">
        <v>396</v>
      </c>
      <c r="V652" s="124" t="s">
        <v>395</v>
      </c>
      <c r="W652" s="124" t="s">
        <v>3769</v>
      </c>
      <c r="X652" s="124" t="s">
        <v>220</v>
      </c>
    </row>
    <row r="653" spans="1:24" ht="33" customHeight="1" x14ac:dyDescent="0.25">
      <c r="A653" s="124" t="s">
        <v>5646</v>
      </c>
      <c r="B653" s="125">
        <v>71134</v>
      </c>
      <c r="C653" s="124" t="s">
        <v>381</v>
      </c>
      <c r="D653" s="124" t="s">
        <v>381</v>
      </c>
      <c r="E653" s="124" t="s">
        <v>341</v>
      </c>
      <c r="F653" s="124" t="s">
        <v>411</v>
      </c>
      <c r="G653" s="124" t="s">
        <v>379</v>
      </c>
      <c r="H653" s="124" t="s">
        <v>5645</v>
      </c>
      <c r="I653" s="124" t="s">
        <v>5644</v>
      </c>
      <c r="J653" s="124" t="s">
        <v>5644</v>
      </c>
      <c r="K653" s="124" t="s">
        <v>5643</v>
      </c>
      <c r="L653" s="124" t="s">
        <v>5642</v>
      </c>
      <c r="M653" s="124" t="s">
        <v>5641</v>
      </c>
      <c r="N653" s="124" t="s">
        <v>341</v>
      </c>
      <c r="O653" s="124" t="s">
        <v>5080</v>
      </c>
      <c r="P653" s="124" t="s">
        <v>5640</v>
      </c>
      <c r="Q653" s="124" t="s">
        <v>341</v>
      </c>
      <c r="R653" s="125">
        <v>7</v>
      </c>
      <c r="S653" s="125">
        <v>11</v>
      </c>
      <c r="T653" s="124" t="s">
        <v>341</v>
      </c>
      <c r="U653" s="124" t="s">
        <v>396</v>
      </c>
      <c r="V653" s="124" t="s">
        <v>339</v>
      </c>
      <c r="W653" s="124" t="s">
        <v>1818</v>
      </c>
      <c r="X653" s="124" t="s">
        <v>220</v>
      </c>
    </row>
    <row r="654" spans="1:24" ht="33" customHeight="1" x14ac:dyDescent="0.25">
      <c r="A654" s="124" t="s">
        <v>5639</v>
      </c>
      <c r="B654" s="125">
        <v>71135</v>
      </c>
      <c r="C654" s="124" t="s">
        <v>393</v>
      </c>
      <c r="D654" s="124" t="s">
        <v>381</v>
      </c>
      <c r="E654" s="124" t="s">
        <v>402</v>
      </c>
      <c r="F654" s="124" t="s">
        <v>391</v>
      </c>
      <c r="G654" s="124" t="s">
        <v>379</v>
      </c>
      <c r="H654" s="124" t="s">
        <v>5638</v>
      </c>
      <c r="I654" s="124" t="s">
        <v>5637</v>
      </c>
      <c r="J654" s="124" t="s">
        <v>5637</v>
      </c>
      <c r="K654" s="124" t="s">
        <v>5636</v>
      </c>
      <c r="L654" s="124" t="s">
        <v>5635</v>
      </c>
      <c r="M654" s="124" t="s">
        <v>5634</v>
      </c>
      <c r="N654" s="124" t="s">
        <v>341</v>
      </c>
      <c r="O654" s="124" t="s">
        <v>5056</v>
      </c>
      <c r="P654" s="124" t="s">
        <v>5633</v>
      </c>
      <c r="Q654" s="124" t="s">
        <v>341</v>
      </c>
      <c r="R654" s="125">
        <v>7</v>
      </c>
      <c r="S654" s="125">
        <v>11</v>
      </c>
      <c r="T654" s="124" t="s">
        <v>341</v>
      </c>
      <c r="U654" s="124" t="s">
        <v>340</v>
      </c>
      <c r="V654" s="124" t="s">
        <v>339</v>
      </c>
      <c r="W654" s="124" t="s">
        <v>3769</v>
      </c>
      <c r="X654" s="124" t="s">
        <v>220</v>
      </c>
    </row>
    <row r="655" spans="1:24" ht="33" customHeight="1" x14ac:dyDescent="0.25">
      <c r="A655" s="124" t="s">
        <v>5632</v>
      </c>
      <c r="B655" s="125">
        <v>71136</v>
      </c>
      <c r="C655" s="124" t="s">
        <v>381</v>
      </c>
      <c r="D655" s="124" t="s">
        <v>349</v>
      </c>
      <c r="E655" s="124" t="s">
        <v>5631</v>
      </c>
      <c r="F655" s="124" t="s">
        <v>411</v>
      </c>
      <c r="G655" s="124" t="s">
        <v>379</v>
      </c>
      <c r="H655" s="124" t="s">
        <v>5630</v>
      </c>
      <c r="I655" s="124" t="s">
        <v>5629</v>
      </c>
      <c r="J655" s="124" t="s">
        <v>5629</v>
      </c>
      <c r="K655" s="124" t="s">
        <v>5628</v>
      </c>
      <c r="L655" s="124" t="s">
        <v>344</v>
      </c>
      <c r="M655" s="124" t="s">
        <v>5627</v>
      </c>
      <c r="N655" s="124" t="s">
        <v>341</v>
      </c>
      <c r="O655" s="124" t="s">
        <v>5080</v>
      </c>
      <c r="P655" s="124" t="s">
        <v>5626</v>
      </c>
      <c r="Q655" s="124" t="s">
        <v>341</v>
      </c>
      <c r="R655" s="125">
        <v>7</v>
      </c>
      <c r="S655" s="125">
        <v>11</v>
      </c>
      <c r="T655" s="124" t="s">
        <v>341</v>
      </c>
      <c r="U655" s="124" t="s">
        <v>371</v>
      </c>
      <c r="V655" s="124" t="s">
        <v>370</v>
      </c>
      <c r="W655" s="124" t="s">
        <v>1792</v>
      </c>
      <c r="X655" s="124" t="s">
        <v>35</v>
      </c>
    </row>
    <row r="656" spans="1:24" ht="33" customHeight="1" x14ac:dyDescent="0.25">
      <c r="A656" s="124" t="s">
        <v>5625</v>
      </c>
      <c r="B656" s="125">
        <v>71137</v>
      </c>
      <c r="C656" s="124" t="s">
        <v>381</v>
      </c>
      <c r="D656" s="124" t="s">
        <v>381</v>
      </c>
      <c r="E656" s="124" t="s">
        <v>341</v>
      </c>
      <c r="F656" s="124" t="s">
        <v>411</v>
      </c>
      <c r="G656" s="124" t="s">
        <v>379</v>
      </c>
      <c r="H656" s="124" t="s">
        <v>5624</v>
      </c>
      <c r="I656" s="124" t="s">
        <v>5623</v>
      </c>
      <c r="J656" s="124" t="s">
        <v>5623</v>
      </c>
      <c r="K656" s="124" t="s">
        <v>5622</v>
      </c>
      <c r="L656" s="124" t="s">
        <v>5621</v>
      </c>
      <c r="M656" s="124" t="s">
        <v>5620</v>
      </c>
      <c r="N656" s="124" t="s">
        <v>341</v>
      </c>
      <c r="O656" s="124" t="s">
        <v>5056</v>
      </c>
      <c r="P656" s="124" t="s">
        <v>5619</v>
      </c>
      <c r="Q656" s="124" t="s">
        <v>341</v>
      </c>
      <c r="R656" s="125">
        <v>7</v>
      </c>
      <c r="S656" s="125">
        <v>11</v>
      </c>
      <c r="T656" s="124" t="s">
        <v>341</v>
      </c>
      <c r="U656" s="124" t="s">
        <v>340</v>
      </c>
      <c r="V656" s="124" t="s">
        <v>339</v>
      </c>
      <c r="W656" s="124" t="s">
        <v>338</v>
      </c>
      <c r="X656" s="124" t="s">
        <v>219</v>
      </c>
    </row>
    <row r="657" spans="1:24" ht="33" customHeight="1" x14ac:dyDescent="0.25">
      <c r="A657" s="124" t="s">
        <v>5618</v>
      </c>
      <c r="B657" s="125">
        <v>71138</v>
      </c>
      <c r="C657" s="124" t="s">
        <v>381</v>
      </c>
      <c r="D657" s="124" t="s">
        <v>381</v>
      </c>
      <c r="E657" s="124" t="s">
        <v>341</v>
      </c>
      <c r="F657" s="124" t="s">
        <v>411</v>
      </c>
      <c r="G657" s="124" t="s">
        <v>379</v>
      </c>
      <c r="H657" s="124" t="s">
        <v>5617</v>
      </c>
      <c r="I657" s="124" t="s">
        <v>5616</v>
      </c>
      <c r="J657" s="124" t="s">
        <v>5616</v>
      </c>
      <c r="K657" s="124" t="s">
        <v>5615</v>
      </c>
      <c r="L657" s="124" t="s">
        <v>5614</v>
      </c>
      <c r="M657" s="124" t="s">
        <v>5613</v>
      </c>
      <c r="N657" s="124" t="s">
        <v>341</v>
      </c>
      <c r="O657" s="124" t="s">
        <v>5612</v>
      </c>
      <c r="P657" s="124" t="s">
        <v>5611</v>
      </c>
      <c r="Q657" s="124" t="s">
        <v>341</v>
      </c>
      <c r="R657" s="125">
        <v>7</v>
      </c>
      <c r="S657" s="125">
        <v>11</v>
      </c>
      <c r="T657" s="124" t="s">
        <v>341</v>
      </c>
      <c r="U657" s="124" t="s">
        <v>340</v>
      </c>
      <c r="V657" s="124" t="s">
        <v>1046</v>
      </c>
      <c r="W657" s="124" t="s">
        <v>1792</v>
      </c>
      <c r="X657" s="124" t="s">
        <v>35</v>
      </c>
    </row>
    <row r="658" spans="1:24" ht="33" customHeight="1" x14ac:dyDescent="0.25">
      <c r="A658" s="124" t="s">
        <v>5610</v>
      </c>
      <c r="B658" s="125">
        <v>71139</v>
      </c>
      <c r="C658" s="124" t="s">
        <v>381</v>
      </c>
      <c r="D658" s="124" t="s">
        <v>349</v>
      </c>
      <c r="E658" s="124" t="s">
        <v>5609</v>
      </c>
      <c r="F658" s="124" t="s">
        <v>411</v>
      </c>
      <c r="G658" s="124" t="s">
        <v>379</v>
      </c>
      <c r="H658" s="124" t="s">
        <v>5608</v>
      </c>
      <c r="I658" s="124" t="s">
        <v>5607</v>
      </c>
      <c r="J658" s="124" t="s">
        <v>5607</v>
      </c>
      <c r="K658" s="124" t="s">
        <v>5606</v>
      </c>
      <c r="L658" s="124" t="s">
        <v>5605</v>
      </c>
      <c r="M658" s="124" t="s">
        <v>5604</v>
      </c>
      <c r="N658" s="124" t="s">
        <v>5603</v>
      </c>
      <c r="O658" s="124" t="s">
        <v>5602</v>
      </c>
      <c r="P658" s="124" t="s">
        <v>341</v>
      </c>
      <c r="Q658" s="124" t="s">
        <v>341</v>
      </c>
      <c r="R658" s="125">
        <v>7</v>
      </c>
      <c r="S658" s="125">
        <v>11</v>
      </c>
      <c r="T658" s="124" t="s">
        <v>341</v>
      </c>
      <c r="U658" s="124" t="s">
        <v>1114</v>
      </c>
      <c r="V658" s="124" t="s">
        <v>1578</v>
      </c>
      <c r="W658" s="124" t="s">
        <v>1206</v>
      </c>
      <c r="X658" s="124" t="s">
        <v>38</v>
      </c>
    </row>
    <row r="659" spans="1:24" ht="33" customHeight="1" x14ac:dyDescent="0.25">
      <c r="A659" s="124" t="s">
        <v>5601</v>
      </c>
      <c r="B659" s="125">
        <v>71140</v>
      </c>
      <c r="C659" s="124" t="s">
        <v>381</v>
      </c>
      <c r="D659" s="124" t="s">
        <v>381</v>
      </c>
      <c r="E659" s="124" t="s">
        <v>341</v>
      </c>
      <c r="F659" s="124" t="s">
        <v>411</v>
      </c>
      <c r="G659" s="124" t="s">
        <v>360</v>
      </c>
      <c r="H659" s="124" t="s">
        <v>5600</v>
      </c>
      <c r="I659" s="124" t="s">
        <v>5599</v>
      </c>
      <c r="J659" s="124" t="s">
        <v>5599</v>
      </c>
      <c r="K659" s="124" t="s">
        <v>5598</v>
      </c>
      <c r="L659" s="124" t="s">
        <v>1049</v>
      </c>
      <c r="M659" s="124" t="s">
        <v>5312</v>
      </c>
      <c r="N659" s="124" t="s">
        <v>341</v>
      </c>
      <c r="O659" s="124" t="s">
        <v>5597</v>
      </c>
      <c r="P659" s="124" t="s">
        <v>5596</v>
      </c>
      <c r="Q659" s="124" t="s">
        <v>341</v>
      </c>
      <c r="R659" s="125">
        <v>7</v>
      </c>
      <c r="S659" s="125">
        <v>11</v>
      </c>
      <c r="T659" s="124" t="s">
        <v>630</v>
      </c>
      <c r="U659" s="124" t="s">
        <v>396</v>
      </c>
      <c r="V659" s="124" t="s">
        <v>440</v>
      </c>
      <c r="W659" s="124" t="s">
        <v>1792</v>
      </c>
      <c r="X659" s="124" t="s">
        <v>35</v>
      </c>
    </row>
    <row r="660" spans="1:24" ht="33" customHeight="1" x14ac:dyDescent="0.25">
      <c r="A660" s="124" t="s">
        <v>5595</v>
      </c>
      <c r="B660" s="125">
        <v>71141</v>
      </c>
      <c r="C660" s="124" t="s">
        <v>381</v>
      </c>
      <c r="D660" s="124" t="s">
        <v>381</v>
      </c>
      <c r="E660" s="124" t="s">
        <v>341</v>
      </c>
      <c r="F660" s="124" t="s">
        <v>411</v>
      </c>
      <c r="G660" s="124" t="s">
        <v>360</v>
      </c>
      <c r="H660" s="124" t="s">
        <v>5594</v>
      </c>
      <c r="I660" s="124" t="s">
        <v>5593</v>
      </c>
      <c r="J660" s="124" t="s">
        <v>5593</v>
      </c>
      <c r="K660" s="124" t="s">
        <v>5592</v>
      </c>
      <c r="L660" s="124" t="s">
        <v>1349</v>
      </c>
      <c r="M660" s="124" t="s">
        <v>5591</v>
      </c>
      <c r="N660" s="124" t="s">
        <v>341</v>
      </c>
      <c r="O660" s="124" t="s">
        <v>5125</v>
      </c>
      <c r="P660" s="124" t="s">
        <v>5590</v>
      </c>
      <c r="Q660" s="124" t="s">
        <v>341</v>
      </c>
      <c r="R660" s="125">
        <v>7</v>
      </c>
      <c r="S660" s="125">
        <v>11</v>
      </c>
      <c r="T660" s="124" t="s">
        <v>503</v>
      </c>
      <c r="U660" s="124" t="s">
        <v>340</v>
      </c>
      <c r="V660" s="124" t="s">
        <v>339</v>
      </c>
      <c r="W660" s="124" t="s">
        <v>1452</v>
      </c>
      <c r="X660" s="124" t="s">
        <v>226</v>
      </c>
    </row>
    <row r="661" spans="1:24" ht="33" customHeight="1" x14ac:dyDescent="0.25">
      <c r="A661" s="124" t="s">
        <v>5589</v>
      </c>
      <c r="B661" s="125">
        <v>71142</v>
      </c>
      <c r="C661" s="124" t="s">
        <v>381</v>
      </c>
      <c r="D661" s="124" t="s">
        <v>349</v>
      </c>
      <c r="E661" s="124" t="s">
        <v>5588</v>
      </c>
      <c r="F661" s="124" t="s">
        <v>411</v>
      </c>
      <c r="G661" s="124" t="s">
        <v>360</v>
      </c>
      <c r="H661" s="124" t="s">
        <v>5587</v>
      </c>
      <c r="I661" s="124" t="s">
        <v>5586</v>
      </c>
      <c r="J661" s="124" t="s">
        <v>5586</v>
      </c>
      <c r="K661" s="124" t="s">
        <v>5585</v>
      </c>
      <c r="L661" s="124" t="s">
        <v>1349</v>
      </c>
      <c r="M661" s="124" t="s">
        <v>5584</v>
      </c>
      <c r="N661" s="124" t="s">
        <v>341</v>
      </c>
      <c r="O661" s="124" t="s">
        <v>5358</v>
      </c>
      <c r="P661" s="124" t="s">
        <v>5583</v>
      </c>
      <c r="Q661" s="124" t="s">
        <v>341</v>
      </c>
      <c r="R661" s="125">
        <v>7</v>
      </c>
      <c r="S661" s="125">
        <v>11</v>
      </c>
      <c r="T661" s="124" t="s">
        <v>522</v>
      </c>
      <c r="U661" s="124" t="s">
        <v>340</v>
      </c>
      <c r="V661" s="124" t="s">
        <v>339</v>
      </c>
      <c r="W661" s="124" t="s">
        <v>1818</v>
      </c>
      <c r="X661" s="124" t="s">
        <v>220</v>
      </c>
    </row>
    <row r="662" spans="1:24" ht="33" customHeight="1" x14ac:dyDescent="0.25">
      <c r="A662" s="124" t="s">
        <v>5582</v>
      </c>
      <c r="B662" s="125">
        <v>71143</v>
      </c>
      <c r="C662" s="124" t="s">
        <v>381</v>
      </c>
      <c r="D662" s="124" t="s">
        <v>349</v>
      </c>
      <c r="E662" s="124" t="s">
        <v>5581</v>
      </c>
      <c r="F662" s="124" t="s">
        <v>411</v>
      </c>
      <c r="G662" s="124" t="s">
        <v>343</v>
      </c>
      <c r="H662" s="124" t="s">
        <v>5580</v>
      </c>
      <c r="I662" s="124" t="s">
        <v>5579</v>
      </c>
      <c r="J662" s="124" t="s">
        <v>5579</v>
      </c>
      <c r="K662" s="124" t="s">
        <v>5578</v>
      </c>
      <c r="L662" s="124" t="s">
        <v>407</v>
      </c>
      <c r="M662" s="124" t="s">
        <v>343</v>
      </c>
      <c r="N662" s="124" t="s">
        <v>341</v>
      </c>
      <c r="O662" s="124" t="s">
        <v>5056</v>
      </c>
      <c r="P662" s="124" t="s">
        <v>5577</v>
      </c>
      <c r="Q662" s="124" t="s">
        <v>341</v>
      </c>
      <c r="R662" s="125">
        <v>7</v>
      </c>
      <c r="S662" s="125">
        <v>11</v>
      </c>
      <c r="T662" s="124" t="s">
        <v>341</v>
      </c>
      <c r="U662" s="124" t="s">
        <v>396</v>
      </c>
      <c r="V662" s="124" t="s">
        <v>395</v>
      </c>
      <c r="W662" s="124" t="s">
        <v>1818</v>
      </c>
      <c r="X662" s="124" t="s">
        <v>220</v>
      </c>
    </row>
    <row r="663" spans="1:24" ht="33" customHeight="1" x14ac:dyDescent="0.25">
      <c r="A663" s="124" t="s">
        <v>5576</v>
      </c>
      <c r="B663" s="125">
        <v>71144</v>
      </c>
      <c r="C663" s="124" t="s">
        <v>381</v>
      </c>
      <c r="D663" s="124" t="s">
        <v>381</v>
      </c>
      <c r="E663" s="124" t="s">
        <v>341</v>
      </c>
      <c r="F663" s="124" t="s">
        <v>380</v>
      </c>
      <c r="G663" s="124" t="s">
        <v>379</v>
      </c>
      <c r="H663" s="124" t="s">
        <v>5575</v>
      </c>
      <c r="I663" s="124" t="s">
        <v>5574</v>
      </c>
      <c r="J663" s="124" t="s">
        <v>5574</v>
      </c>
      <c r="K663" s="124" t="s">
        <v>5573</v>
      </c>
      <c r="L663" s="124" t="s">
        <v>5572</v>
      </c>
      <c r="M663" s="124" t="s">
        <v>5571</v>
      </c>
      <c r="N663" s="124" t="s">
        <v>341</v>
      </c>
      <c r="O663" s="124" t="s">
        <v>5056</v>
      </c>
      <c r="P663" s="124" t="s">
        <v>5570</v>
      </c>
      <c r="Q663" s="124" t="s">
        <v>341</v>
      </c>
      <c r="R663" s="125">
        <v>7</v>
      </c>
      <c r="S663" s="125">
        <v>11</v>
      </c>
      <c r="T663" s="124" t="s">
        <v>341</v>
      </c>
      <c r="U663" s="124" t="s">
        <v>396</v>
      </c>
      <c r="V663" s="124" t="s">
        <v>395</v>
      </c>
      <c r="W663" s="124" t="s">
        <v>1818</v>
      </c>
      <c r="X663" s="124" t="s">
        <v>220</v>
      </c>
    </row>
    <row r="664" spans="1:24" ht="33" customHeight="1" x14ac:dyDescent="0.25">
      <c r="A664" s="124" t="s">
        <v>5569</v>
      </c>
      <c r="B664" s="125">
        <v>71145</v>
      </c>
      <c r="C664" s="124" t="s">
        <v>381</v>
      </c>
      <c r="D664" s="124" t="s">
        <v>349</v>
      </c>
      <c r="E664" s="124" t="s">
        <v>585</v>
      </c>
      <c r="F664" s="124" t="s">
        <v>411</v>
      </c>
      <c r="G664" s="124" t="s">
        <v>343</v>
      </c>
      <c r="H664" s="124" t="s">
        <v>5568</v>
      </c>
      <c r="I664" s="124" t="s">
        <v>5567</v>
      </c>
      <c r="J664" s="124" t="s">
        <v>5567</v>
      </c>
      <c r="K664" s="124" t="s">
        <v>5566</v>
      </c>
      <c r="L664" s="124" t="s">
        <v>1049</v>
      </c>
      <c r="M664" s="124" t="s">
        <v>343</v>
      </c>
      <c r="N664" s="124" t="s">
        <v>341</v>
      </c>
      <c r="O664" s="124" t="s">
        <v>5056</v>
      </c>
      <c r="P664" s="124" t="s">
        <v>5565</v>
      </c>
      <c r="Q664" s="124" t="s">
        <v>341</v>
      </c>
      <c r="R664" s="125">
        <v>7</v>
      </c>
      <c r="S664" s="125">
        <v>11</v>
      </c>
      <c r="T664" s="124" t="s">
        <v>341</v>
      </c>
      <c r="U664" s="124" t="s">
        <v>396</v>
      </c>
      <c r="V664" s="124" t="s">
        <v>395</v>
      </c>
      <c r="W664" s="124" t="s">
        <v>3769</v>
      </c>
      <c r="X664" s="124" t="s">
        <v>220</v>
      </c>
    </row>
    <row r="665" spans="1:24" ht="33" customHeight="1" x14ac:dyDescent="0.25">
      <c r="A665" s="124" t="s">
        <v>5564</v>
      </c>
      <c r="B665" s="125">
        <v>71146</v>
      </c>
      <c r="C665" s="124" t="s">
        <v>381</v>
      </c>
      <c r="D665" s="124" t="s">
        <v>381</v>
      </c>
      <c r="E665" s="124" t="s">
        <v>341</v>
      </c>
      <c r="F665" s="124" t="s">
        <v>411</v>
      </c>
      <c r="G665" s="124" t="s">
        <v>390</v>
      </c>
      <c r="H665" s="124" t="s">
        <v>5563</v>
      </c>
      <c r="I665" s="124" t="s">
        <v>5562</v>
      </c>
      <c r="J665" s="124" t="s">
        <v>5562</v>
      </c>
      <c r="K665" s="124" t="s">
        <v>5561</v>
      </c>
      <c r="L665" s="124" t="s">
        <v>5560</v>
      </c>
      <c r="M665" s="124" t="s">
        <v>5312</v>
      </c>
      <c r="N665" s="124" t="s">
        <v>341</v>
      </c>
      <c r="O665" s="124" t="s">
        <v>5056</v>
      </c>
      <c r="P665" s="124" t="s">
        <v>5559</v>
      </c>
      <c r="Q665" s="124" t="s">
        <v>341</v>
      </c>
      <c r="R665" s="125">
        <v>7</v>
      </c>
      <c r="S665" s="125">
        <v>11</v>
      </c>
      <c r="T665" s="124" t="s">
        <v>341</v>
      </c>
      <c r="U665" s="124" t="s">
        <v>396</v>
      </c>
      <c r="V665" s="124" t="s">
        <v>395</v>
      </c>
      <c r="W665" s="124" t="s">
        <v>3769</v>
      </c>
      <c r="X665" s="124" t="s">
        <v>220</v>
      </c>
    </row>
    <row r="666" spans="1:24" ht="33" customHeight="1" x14ac:dyDescent="0.25">
      <c r="A666" s="124" t="s">
        <v>5558</v>
      </c>
      <c r="B666" s="125">
        <v>71147</v>
      </c>
      <c r="C666" s="124" t="s">
        <v>381</v>
      </c>
      <c r="D666" s="124" t="s">
        <v>381</v>
      </c>
      <c r="E666" s="124" t="s">
        <v>341</v>
      </c>
      <c r="F666" s="124" t="s">
        <v>380</v>
      </c>
      <c r="G666" s="124" t="s">
        <v>379</v>
      </c>
      <c r="H666" s="124" t="s">
        <v>5557</v>
      </c>
      <c r="I666" s="124" t="s">
        <v>5556</v>
      </c>
      <c r="J666" s="124" t="s">
        <v>5556</v>
      </c>
      <c r="K666" s="124" t="s">
        <v>5555</v>
      </c>
      <c r="L666" s="124" t="s">
        <v>1049</v>
      </c>
      <c r="M666" s="124" t="s">
        <v>5554</v>
      </c>
      <c r="N666" s="124" t="s">
        <v>5553</v>
      </c>
      <c r="O666" s="124" t="s">
        <v>5056</v>
      </c>
      <c r="P666" s="124" t="s">
        <v>5552</v>
      </c>
      <c r="Q666" s="124" t="s">
        <v>341</v>
      </c>
      <c r="R666" s="125">
        <v>7</v>
      </c>
      <c r="S666" s="125">
        <v>11</v>
      </c>
      <c r="T666" s="124" t="s">
        <v>341</v>
      </c>
      <c r="U666" s="124" t="s">
        <v>396</v>
      </c>
      <c r="V666" s="124" t="s">
        <v>395</v>
      </c>
      <c r="W666" s="124" t="s">
        <v>5310</v>
      </c>
      <c r="X666" s="124" t="s">
        <v>219</v>
      </c>
    </row>
    <row r="667" spans="1:24" ht="33" customHeight="1" x14ac:dyDescent="0.25">
      <c r="A667" s="124" t="s">
        <v>5551</v>
      </c>
      <c r="B667" s="125">
        <v>71148</v>
      </c>
      <c r="C667" s="124" t="s">
        <v>381</v>
      </c>
      <c r="D667" s="124" t="s">
        <v>349</v>
      </c>
      <c r="E667" s="124" t="s">
        <v>5550</v>
      </c>
      <c r="F667" s="124" t="s">
        <v>411</v>
      </c>
      <c r="G667" s="124" t="s">
        <v>360</v>
      </c>
      <c r="H667" s="124" t="s">
        <v>5549</v>
      </c>
      <c r="I667" s="124" t="s">
        <v>5548</v>
      </c>
      <c r="J667" s="124" t="s">
        <v>5548</v>
      </c>
      <c r="K667" s="124" t="s">
        <v>5547</v>
      </c>
      <c r="L667" s="124" t="s">
        <v>5540</v>
      </c>
      <c r="M667" s="124" t="s">
        <v>5546</v>
      </c>
      <c r="N667" s="124" t="s">
        <v>341</v>
      </c>
      <c r="O667" s="124" t="s">
        <v>5125</v>
      </c>
      <c r="P667" s="124" t="s">
        <v>5545</v>
      </c>
      <c r="Q667" s="124" t="s">
        <v>341</v>
      </c>
      <c r="R667" s="125">
        <v>7</v>
      </c>
      <c r="S667" s="125">
        <v>11</v>
      </c>
      <c r="T667" s="124" t="s">
        <v>503</v>
      </c>
      <c r="U667" s="124" t="s">
        <v>340</v>
      </c>
      <c r="V667" s="124" t="s">
        <v>339</v>
      </c>
      <c r="W667" s="124" t="s">
        <v>1452</v>
      </c>
      <c r="X667" s="124" t="s">
        <v>226</v>
      </c>
    </row>
    <row r="668" spans="1:24" ht="33" customHeight="1" x14ac:dyDescent="0.25">
      <c r="A668" s="124" t="s">
        <v>5544</v>
      </c>
      <c r="B668" s="125">
        <v>71149</v>
      </c>
      <c r="C668" s="124" t="s">
        <v>381</v>
      </c>
      <c r="D668" s="124" t="s">
        <v>381</v>
      </c>
      <c r="E668" s="124" t="s">
        <v>341</v>
      </c>
      <c r="F668" s="124" t="s">
        <v>380</v>
      </c>
      <c r="G668" s="124" t="s">
        <v>379</v>
      </c>
      <c r="H668" s="124" t="s">
        <v>5543</v>
      </c>
      <c r="I668" s="124" t="s">
        <v>5542</v>
      </c>
      <c r="J668" s="124" t="s">
        <v>5542</v>
      </c>
      <c r="K668" s="124" t="s">
        <v>5541</v>
      </c>
      <c r="L668" s="124" t="s">
        <v>5540</v>
      </c>
      <c r="M668" s="124" t="s">
        <v>5539</v>
      </c>
      <c r="N668" s="124" t="s">
        <v>341</v>
      </c>
      <c r="O668" s="124" t="s">
        <v>5056</v>
      </c>
      <c r="P668" s="124" t="s">
        <v>5538</v>
      </c>
      <c r="Q668" s="124" t="s">
        <v>341</v>
      </c>
      <c r="R668" s="125">
        <v>7</v>
      </c>
      <c r="S668" s="125">
        <v>11</v>
      </c>
      <c r="T668" s="124" t="s">
        <v>341</v>
      </c>
      <c r="U668" s="124" t="s">
        <v>396</v>
      </c>
      <c r="V668" s="124" t="s">
        <v>395</v>
      </c>
      <c r="W668" s="124" t="s">
        <v>1823</v>
      </c>
      <c r="X668" s="124" t="s">
        <v>220</v>
      </c>
    </row>
    <row r="669" spans="1:24" ht="33" customHeight="1" x14ac:dyDescent="0.25">
      <c r="A669" s="124" t="s">
        <v>5537</v>
      </c>
      <c r="B669" s="125">
        <v>71150</v>
      </c>
      <c r="C669" s="124" t="s">
        <v>381</v>
      </c>
      <c r="D669" s="124" t="s">
        <v>381</v>
      </c>
      <c r="E669" s="124" t="s">
        <v>341</v>
      </c>
      <c r="F669" s="124" t="s">
        <v>411</v>
      </c>
      <c r="G669" s="124" t="s">
        <v>379</v>
      </c>
      <c r="H669" s="124" t="s">
        <v>5536</v>
      </c>
      <c r="I669" s="124" t="s">
        <v>5535</v>
      </c>
      <c r="J669" s="124" t="s">
        <v>5535</v>
      </c>
      <c r="K669" s="124" t="s">
        <v>5534</v>
      </c>
      <c r="L669" s="124" t="s">
        <v>5533</v>
      </c>
      <c r="M669" s="124" t="s">
        <v>5532</v>
      </c>
      <c r="N669" s="124" t="s">
        <v>341</v>
      </c>
      <c r="O669" s="124" t="s">
        <v>5056</v>
      </c>
      <c r="P669" s="124" t="s">
        <v>5531</v>
      </c>
      <c r="Q669" s="124" t="s">
        <v>341</v>
      </c>
      <c r="R669" s="125">
        <v>7</v>
      </c>
      <c r="S669" s="125">
        <v>11</v>
      </c>
      <c r="T669" s="124" t="s">
        <v>341</v>
      </c>
      <c r="U669" s="124" t="s">
        <v>340</v>
      </c>
      <c r="V669" s="124" t="s">
        <v>339</v>
      </c>
      <c r="W669" s="124" t="s">
        <v>1823</v>
      </c>
      <c r="X669" s="124" t="s">
        <v>220</v>
      </c>
    </row>
    <row r="670" spans="1:24" ht="33" customHeight="1" x14ac:dyDescent="0.25">
      <c r="A670" s="124" t="s">
        <v>5530</v>
      </c>
      <c r="B670" s="125">
        <v>71151</v>
      </c>
      <c r="C670" s="124" t="s">
        <v>393</v>
      </c>
      <c r="D670" s="124" t="s">
        <v>381</v>
      </c>
      <c r="E670" s="124" t="s">
        <v>402</v>
      </c>
      <c r="F670" s="124" t="s">
        <v>391</v>
      </c>
      <c r="G670" s="124" t="s">
        <v>379</v>
      </c>
      <c r="H670" s="124" t="s">
        <v>5529</v>
      </c>
      <c r="I670" s="124" t="s">
        <v>5528</v>
      </c>
      <c r="J670" s="124" t="s">
        <v>5528</v>
      </c>
      <c r="K670" s="124" t="s">
        <v>5527</v>
      </c>
      <c r="L670" s="124" t="s">
        <v>5526</v>
      </c>
      <c r="M670" s="124" t="s">
        <v>5525</v>
      </c>
      <c r="N670" s="124" t="s">
        <v>341</v>
      </c>
      <c r="O670" s="124" t="s">
        <v>5056</v>
      </c>
      <c r="P670" s="124" t="s">
        <v>5524</v>
      </c>
      <c r="Q670" s="124" t="s">
        <v>341</v>
      </c>
      <c r="R670" s="125">
        <v>7</v>
      </c>
      <c r="S670" s="125">
        <v>11</v>
      </c>
      <c r="T670" s="124" t="s">
        <v>341</v>
      </c>
      <c r="U670" s="124" t="s">
        <v>396</v>
      </c>
      <c r="V670" s="124" t="s">
        <v>395</v>
      </c>
      <c r="W670" s="124" t="s">
        <v>1818</v>
      </c>
      <c r="X670" s="124" t="s">
        <v>220</v>
      </c>
    </row>
    <row r="671" spans="1:24" ht="33" customHeight="1" x14ac:dyDescent="0.25">
      <c r="A671" s="124" t="s">
        <v>5523</v>
      </c>
      <c r="B671" s="125">
        <v>71201</v>
      </c>
      <c r="C671" s="124" t="s">
        <v>393</v>
      </c>
      <c r="D671" s="124" t="s">
        <v>392</v>
      </c>
      <c r="E671" s="124" t="s">
        <v>341</v>
      </c>
      <c r="F671" s="124" t="s">
        <v>391</v>
      </c>
      <c r="G671" s="124" t="s">
        <v>379</v>
      </c>
      <c r="H671" s="124" t="s">
        <v>5522</v>
      </c>
      <c r="I671" s="124" t="s">
        <v>5521</v>
      </c>
      <c r="J671" s="124" t="s">
        <v>5521</v>
      </c>
      <c r="K671" s="124" t="s">
        <v>5520</v>
      </c>
      <c r="L671" s="124" t="s">
        <v>5519</v>
      </c>
      <c r="M671" s="124" t="s">
        <v>5518</v>
      </c>
      <c r="N671" s="124" t="s">
        <v>5517</v>
      </c>
      <c r="O671" s="124" t="s">
        <v>5064</v>
      </c>
      <c r="P671" s="124" t="s">
        <v>5516</v>
      </c>
      <c r="Q671" s="124" t="s">
        <v>5515</v>
      </c>
      <c r="R671" s="125">
        <v>7</v>
      </c>
      <c r="S671" s="125">
        <v>12</v>
      </c>
      <c r="T671" s="124" t="s">
        <v>630</v>
      </c>
      <c r="U671" s="124" t="s">
        <v>371</v>
      </c>
      <c r="V671" s="124" t="s">
        <v>440</v>
      </c>
      <c r="W671" s="124" t="s">
        <v>645</v>
      </c>
      <c r="X671" s="124" t="s">
        <v>217</v>
      </c>
    </row>
    <row r="672" spans="1:24" ht="33" customHeight="1" x14ac:dyDescent="0.25">
      <c r="A672" s="124" t="s">
        <v>5514</v>
      </c>
      <c r="B672" s="125">
        <v>71202</v>
      </c>
      <c r="C672" s="124" t="s">
        <v>381</v>
      </c>
      <c r="D672" s="124" t="s">
        <v>381</v>
      </c>
      <c r="E672" s="124" t="s">
        <v>341</v>
      </c>
      <c r="F672" s="124" t="s">
        <v>411</v>
      </c>
      <c r="G672" s="124" t="s">
        <v>379</v>
      </c>
      <c r="H672" s="124" t="s">
        <v>5513</v>
      </c>
      <c r="I672" s="124" t="s">
        <v>5512</v>
      </c>
      <c r="J672" s="124" t="s">
        <v>5512</v>
      </c>
      <c r="K672" s="124" t="s">
        <v>5511</v>
      </c>
      <c r="L672" s="124" t="s">
        <v>5510</v>
      </c>
      <c r="M672" s="124" t="s">
        <v>5509</v>
      </c>
      <c r="N672" s="124" t="s">
        <v>341</v>
      </c>
      <c r="O672" s="124" t="s">
        <v>5064</v>
      </c>
      <c r="P672" s="124" t="s">
        <v>5508</v>
      </c>
      <c r="Q672" s="124" t="s">
        <v>5507</v>
      </c>
      <c r="R672" s="125">
        <v>7</v>
      </c>
      <c r="S672" s="125">
        <v>12</v>
      </c>
      <c r="T672" s="124" t="s">
        <v>511</v>
      </c>
      <c r="U672" s="124" t="s">
        <v>371</v>
      </c>
      <c r="V672" s="124" t="s">
        <v>440</v>
      </c>
      <c r="W672" s="124" t="s">
        <v>765</v>
      </c>
      <c r="X672" s="124" t="s">
        <v>217</v>
      </c>
    </row>
    <row r="673" spans="1:24" ht="33" customHeight="1" x14ac:dyDescent="0.25">
      <c r="A673" s="124" t="s">
        <v>5506</v>
      </c>
      <c r="B673" s="125">
        <v>71204</v>
      </c>
      <c r="C673" s="124" t="s">
        <v>381</v>
      </c>
      <c r="D673" s="124" t="s">
        <v>349</v>
      </c>
      <c r="E673" s="124" t="s">
        <v>402</v>
      </c>
      <c r="F673" s="124" t="s">
        <v>380</v>
      </c>
      <c r="G673" s="124" t="s">
        <v>379</v>
      </c>
      <c r="H673" s="124" t="s">
        <v>5505</v>
      </c>
      <c r="I673" s="124" t="s">
        <v>5504</v>
      </c>
      <c r="J673" s="124" t="s">
        <v>5504</v>
      </c>
      <c r="K673" s="124" t="s">
        <v>5503</v>
      </c>
      <c r="L673" s="124" t="s">
        <v>641</v>
      </c>
      <c r="M673" s="124" t="s">
        <v>5502</v>
      </c>
      <c r="N673" s="124" t="s">
        <v>341</v>
      </c>
      <c r="O673" s="124" t="s">
        <v>5358</v>
      </c>
      <c r="P673" s="124" t="s">
        <v>5501</v>
      </c>
      <c r="Q673" s="124" t="s">
        <v>5500</v>
      </c>
      <c r="R673" s="125">
        <v>7</v>
      </c>
      <c r="S673" s="125">
        <v>12</v>
      </c>
      <c r="T673" s="124" t="s">
        <v>341</v>
      </c>
      <c r="U673" s="124" t="s">
        <v>371</v>
      </c>
      <c r="V673" s="124" t="s">
        <v>395</v>
      </c>
      <c r="W673" s="124" t="s">
        <v>3769</v>
      </c>
      <c r="X673" s="124" t="s">
        <v>220</v>
      </c>
    </row>
    <row r="674" spans="1:24" ht="33" customHeight="1" x14ac:dyDescent="0.25">
      <c r="A674" s="124" t="s">
        <v>5499</v>
      </c>
      <c r="B674" s="125">
        <v>71205</v>
      </c>
      <c r="C674" s="124" t="s">
        <v>381</v>
      </c>
      <c r="D674" s="124" t="s">
        <v>349</v>
      </c>
      <c r="E674" s="124" t="s">
        <v>402</v>
      </c>
      <c r="F674" s="124" t="s">
        <v>380</v>
      </c>
      <c r="G674" s="124" t="s">
        <v>379</v>
      </c>
      <c r="H674" s="124" t="s">
        <v>5498</v>
      </c>
      <c r="I674" s="124" t="s">
        <v>5497</v>
      </c>
      <c r="J674" s="124" t="s">
        <v>5497</v>
      </c>
      <c r="K674" s="124" t="s">
        <v>5496</v>
      </c>
      <c r="L674" s="124" t="s">
        <v>5495</v>
      </c>
      <c r="M674" s="124" t="s">
        <v>5494</v>
      </c>
      <c r="N674" s="124" t="s">
        <v>341</v>
      </c>
      <c r="O674" s="124" t="s">
        <v>5358</v>
      </c>
      <c r="P674" s="124" t="s">
        <v>5493</v>
      </c>
      <c r="Q674" s="124" t="s">
        <v>5492</v>
      </c>
      <c r="R674" s="125">
        <v>7</v>
      </c>
      <c r="S674" s="125">
        <v>12</v>
      </c>
      <c r="T674" s="124" t="s">
        <v>341</v>
      </c>
      <c r="U674" s="124" t="s">
        <v>371</v>
      </c>
      <c r="V674" s="124" t="s">
        <v>395</v>
      </c>
      <c r="W674" s="124" t="s">
        <v>3769</v>
      </c>
      <c r="X674" s="124" t="s">
        <v>220</v>
      </c>
    </row>
    <row r="675" spans="1:24" ht="33" customHeight="1" x14ac:dyDescent="0.25">
      <c r="A675" s="124" t="s">
        <v>5491</v>
      </c>
      <c r="B675" s="125">
        <v>71206</v>
      </c>
      <c r="C675" s="124" t="s">
        <v>381</v>
      </c>
      <c r="D675" s="124" t="s">
        <v>381</v>
      </c>
      <c r="E675" s="124" t="s">
        <v>341</v>
      </c>
      <c r="F675" s="124" t="s">
        <v>411</v>
      </c>
      <c r="G675" s="124" t="s">
        <v>379</v>
      </c>
      <c r="H675" s="124" t="s">
        <v>5490</v>
      </c>
      <c r="I675" s="124" t="s">
        <v>5489</v>
      </c>
      <c r="J675" s="124" t="s">
        <v>5489</v>
      </c>
      <c r="K675" s="124" t="s">
        <v>5488</v>
      </c>
      <c r="L675" s="124" t="s">
        <v>1049</v>
      </c>
      <c r="M675" s="124" t="s">
        <v>5487</v>
      </c>
      <c r="N675" s="124" t="s">
        <v>341</v>
      </c>
      <c r="O675" s="124" t="s">
        <v>5064</v>
      </c>
      <c r="P675" s="124" t="s">
        <v>5486</v>
      </c>
      <c r="Q675" s="124" t="s">
        <v>5485</v>
      </c>
      <c r="R675" s="125">
        <v>7</v>
      </c>
      <c r="S675" s="125">
        <v>12</v>
      </c>
      <c r="T675" s="124" t="s">
        <v>341</v>
      </c>
      <c r="U675" s="124" t="s">
        <v>371</v>
      </c>
      <c r="V675" s="124" t="s">
        <v>440</v>
      </c>
      <c r="W675" s="124" t="s">
        <v>5484</v>
      </c>
      <c r="X675" s="124" t="s">
        <v>217</v>
      </c>
    </row>
    <row r="676" spans="1:24" ht="33" customHeight="1" x14ac:dyDescent="0.25">
      <c r="A676" s="124" t="s">
        <v>5483</v>
      </c>
      <c r="B676" s="125">
        <v>71207</v>
      </c>
      <c r="C676" s="124" t="s">
        <v>393</v>
      </c>
      <c r="D676" s="124" t="s">
        <v>392</v>
      </c>
      <c r="E676" s="124" t="s">
        <v>341</v>
      </c>
      <c r="F676" s="124" t="s">
        <v>391</v>
      </c>
      <c r="G676" s="124" t="s">
        <v>379</v>
      </c>
      <c r="H676" s="124" t="s">
        <v>5482</v>
      </c>
      <c r="I676" s="124" t="s">
        <v>5481</v>
      </c>
      <c r="J676" s="124" t="s">
        <v>5481</v>
      </c>
      <c r="K676" s="124" t="s">
        <v>5480</v>
      </c>
      <c r="L676" s="124" t="s">
        <v>5479</v>
      </c>
      <c r="M676" s="124" t="s">
        <v>5478</v>
      </c>
      <c r="N676" s="124" t="s">
        <v>5477</v>
      </c>
      <c r="O676" s="124" t="s">
        <v>5064</v>
      </c>
      <c r="P676" s="124" t="s">
        <v>5476</v>
      </c>
      <c r="Q676" s="124" t="s">
        <v>5475</v>
      </c>
      <c r="R676" s="125">
        <v>7</v>
      </c>
      <c r="S676" s="125">
        <v>12</v>
      </c>
      <c r="T676" s="124" t="s">
        <v>341</v>
      </c>
      <c r="U676" s="124" t="s">
        <v>371</v>
      </c>
      <c r="V676" s="124" t="s">
        <v>440</v>
      </c>
      <c r="W676" s="124" t="s">
        <v>5209</v>
      </c>
      <c r="X676" s="124" t="s">
        <v>217</v>
      </c>
    </row>
    <row r="677" spans="1:24" ht="33" customHeight="1" x14ac:dyDescent="0.25">
      <c r="A677" s="124" t="s">
        <v>5474</v>
      </c>
      <c r="B677" s="125">
        <v>71209</v>
      </c>
      <c r="C677" s="124" t="s">
        <v>381</v>
      </c>
      <c r="D677" s="124" t="s">
        <v>381</v>
      </c>
      <c r="E677" s="124" t="s">
        <v>341</v>
      </c>
      <c r="F677" s="124" t="s">
        <v>380</v>
      </c>
      <c r="G677" s="124" t="s">
        <v>379</v>
      </c>
      <c r="H677" s="124" t="s">
        <v>5473</v>
      </c>
      <c r="I677" s="124" t="s">
        <v>5472</v>
      </c>
      <c r="J677" s="124" t="s">
        <v>5472</v>
      </c>
      <c r="K677" s="124" t="s">
        <v>5471</v>
      </c>
      <c r="L677" s="124" t="s">
        <v>5470</v>
      </c>
      <c r="M677" s="124" t="s">
        <v>5469</v>
      </c>
      <c r="N677" s="124" t="s">
        <v>341</v>
      </c>
      <c r="O677" s="124" t="s">
        <v>5064</v>
      </c>
      <c r="P677" s="124" t="s">
        <v>5468</v>
      </c>
      <c r="Q677" s="124" t="s">
        <v>5467</v>
      </c>
      <c r="R677" s="125">
        <v>7</v>
      </c>
      <c r="S677" s="125">
        <v>12</v>
      </c>
      <c r="T677" s="124" t="s">
        <v>341</v>
      </c>
      <c r="U677" s="124" t="s">
        <v>371</v>
      </c>
      <c r="V677" s="124" t="s">
        <v>395</v>
      </c>
      <c r="W677" s="124" t="s">
        <v>5261</v>
      </c>
      <c r="X677" s="124" t="s">
        <v>217</v>
      </c>
    </row>
    <row r="678" spans="1:24" ht="33" customHeight="1" x14ac:dyDescent="0.25">
      <c r="A678" s="124" t="s">
        <v>5466</v>
      </c>
      <c r="B678" s="125">
        <v>71210</v>
      </c>
      <c r="C678" s="124" t="s">
        <v>381</v>
      </c>
      <c r="D678" s="124" t="s">
        <v>381</v>
      </c>
      <c r="E678" s="124" t="s">
        <v>341</v>
      </c>
      <c r="F678" s="124" t="s">
        <v>380</v>
      </c>
      <c r="G678" s="124" t="s">
        <v>379</v>
      </c>
      <c r="H678" s="124" t="s">
        <v>5465</v>
      </c>
      <c r="I678" s="124" t="s">
        <v>5464</v>
      </c>
      <c r="J678" s="124" t="s">
        <v>5464</v>
      </c>
      <c r="K678" s="124" t="s">
        <v>5463</v>
      </c>
      <c r="L678" s="124" t="s">
        <v>5462</v>
      </c>
      <c r="M678" s="124" t="s">
        <v>5461</v>
      </c>
      <c r="N678" s="124" t="s">
        <v>5460</v>
      </c>
      <c r="O678" s="124" t="s">
        <v>5064</v>
      </c>
      <c r="P678" s="124" t="s">
        <v>5459</v>
      </c>
      <c r="Q678" s="124" t="s">
        <v>5458</v>
      </c>
      <c r="R678" s="125">
        <v>7</v>
      </c>
      <c r="S678" s="125">
        <v>12</v>
      </c>
      <c r="T678" s="124" t="s">
        <v>341</v>
      </c>
      <c r="U678" s="124" t="s">
        <v>371</v>
      </c>
      <c r="V678" s="124" t="s">
        <v>440</v>
      </c>
      <c r="W678" s="124" t="s">
        <v>4413</v>
      </c>
      <c r="X678" s="124" t="s">
        <v>217</v>
      </c>
    </row>
    <row r="679" spans="1:24" ht="33" customHeight="1" x14ac:dyDescent="0.25">
      <c r="A679" s="124" t="s">
        <v>5457</v>
      </c>
      <c r="B679" s="125">
        <v>71211</v>
      </c>
      <c r="C679" s="124" t="s">
        <v>393</v>
      </c>
      <c r="D679" s="124" t="s">
        <v>381</v>
      </c>
      <c r="E679" s="124" t="s">
        <v>402</v>
      </c>
      <c r="F679" s="124" t="s">
        <v>391</v>
      </c>
      <c r="G679" s="124" t="s">
        <v>379</v>
      </c>
      <c r="H679" s="124" t="s">
        <v>5456</v>
      </c>
      <c r="I679" s="124" t="s">
        <v>5455</v>
      </c>
      <c r="J679" s="124" t="s">
        <v>5455</v>
      </c>
      <c r="K679" s="124" t="s">
        <v>5454</v>
      </c>
      <c r="L679" s="124" t="s">
        <v>5453</v>
      </c>
      <c r="M679" s="124" t="s">
        <v>5452</v>
      </c>
      <c r="N679" s="124" t="s">
        <v>341</v>
      </c>
      <c r="O679" s="124" t="s">
        <v>5064</v>
      </c>
      <c r="P679" s="124" t="s">
        <v>5451</v>
      </c>
      <c r="Q679" s="124" t="s">
        <v>5450</v>
      </c>
      <c r="R679" s="125">
        <v>7</v>
      </c>
      <c r="S679" s="125">
        <v>12</v>
      </c>
      <c r="T679" s="124" t="s">
        <v>341</v>
      </c>
      <c r="U679" s="124" t="s">
        <v>371</v>
      </c>
      <c r="V679" s="124" t="s">
        <v>440</v>
      </c>
      <c r="W679" s="124" t="s">
        <v>5209</v>
      </c>
      <c r="X679" s="124" t="s">
        <v>217</v>
      </c>
    </row>
    <row r="680" spans="1:24" ht="33" customHeight="1" x14ac:dyDescent="0.25">
      <c r="A680" s="124" t="s">
        <v>5449</v>
      </c>
      <c r="B680" s="125">
        <v>71212</v>
      </c>
      <c r="C680" s="124" t="s">
        <v>381</v>
      </c>
      <c r="D680" s="124" t="s">
        <v>381</v>
      </c>
      <c r="E680" s="124" t="s">
        <v>341</v>
      </c>
      <c r="F680" s="124" t="s">
        <v>411</v>
      </c>
      <c r="G680" s="124" t="s">
        <v>379</v>
      </c>
      <c r="H680" s="124" t="s">
        <v>5448</v>
      </c>
      <c r="I680" s="124" t="s">
        <v>5447</v>
      </c>
      <c r="J680" s="124" t="s">
        <v>5447</v>
      </c>
      <c r="K680" s="124" t="s">
        <v>5446</v>
      </c>
      <c r="L680" s="124" t="s">
        <v>5445</v>
      </c>
      <c r="M680" s="124" t="s">
        <v>5444</v>
      </c>
      <c r="N680" s="124" t="s">
        <v>341</v>
      </c>
      <c r="O680" s="124" t="s">
        <v>5064</v>
      </c>
      <c r="P680" s="124" t="s">
        <v>5443</v>
      </c>
      <c r="Q680" s="124" t="s">
        <v>5442</v>
      </c>
      <c r="R680" s="125">
        <v>7</v>
      </c>
      <c r="S680" s="125">
        <v>12</v>
      </c>
      <c r="T680" s="124" t="s">
        <v>341</v>
      </c>
      <c r="U680" s="124" t="s">
        <v>371</v>
      </c>
      <c r="V680" s="124" t="s">
        <v>395</v>
      </c>
      <c r="W680" s="124" t="s">
        <v>5261</v>
      </c>
      <c r="X680" s="124" t="s">
        <v>217</v>
      </c>
    </row>
    <row r="681" spans="1:24" ht="33" customHeight="1" x14ac:dyDescent="0.25">
      <c r="A681" s="124" t="s">
        <v>5441</v>
      </c>
      <c r="B681" s="125">
        <v>71213</v>
      </c>
      <c r="C681" s="124" t="s">
        <v>381</v>
      </c>
      <c r="D681" s="124" t="s">
        <v>381</v>
      </c>
      <c r="E681" s="124" t="s">
        <v>341</v>
      </c>
      <c r="F681" s="124" t="s">
        <v>411</v>
      </c>
      <c r="G681" s="124" t="s">
        <v>379</v>
      </c>
      <c r="H681" s="124" t="s">
        <v>5440</v>
      </c>
      <c r="I681" s="124" t="s">
        <v>5439</v>
      </c>
      <c r="J681" s="124" t="s">
        <v>5439</v>
      </c>
      <c r="K681" s="124" t="s">
        <v>5438</v>
      </c>
      <c r="L681" s="124" t="s">
        <v>1327</v>
      </c>
      <c r="M681" s="124" t="s">
        <v>5437</v>
      </c>
      <c r="N681" s="124" t="s">
        <v>341</v>
      </c>
      <c r="O681" s="124" t="s">
        <v>5064</v>
      </c>
      <c r="P681" s="124" t="s">
        <v>5436</v>
      </c>
      <c r="Q681" s="124" t="s">
        <v>5435</v>
      </c>
      <c r="R681" s="125">
        <v>7</v>
      </c>
      <c r="S681" s="125">
        <v>12</v>
      </c>
      <c r="T681" s="124" t="s">
        <v>341</v>
      </c>
      <c r="U681" s="124" t="s">
        <v>371</v>
      </c>
      <c r="V681" s="124" t="s">
        <v>440</v>
      </c>
      <c r="W681" s="124" t="s">
        <v>5261</v>
      </c>
      <c r="X681" s="124" t="s">
        <v>217</v>
      </c>
    </row>
    <row r="682" spans="1:24" ht="33" customHeight="1" x14ac:dyDescent="0.25">
      <c r="A682" s="124" t="s">
        <v>5434</v>
      </c>
      <c r="B682" s="125">
        <v>71216</v>
      </c>
      <c r="C682" s="124" t="s">
        <v>393</v>
      </c>
      <c r="D682" s="124" t="s">
        <v>392</v>
      </c>
      <c r="E682" s="124" t="s">
        <v>341</v>
      </c>
      <c r="F682" s="124" t="s">
        <v>391</v>
      </c>
      <c r="G682" s="124" t="s">
        <v>379</v>
      </c>
      <c r="H682" s="124" t="s">
        <v>5433</v>
      </c>
      <c r="I682" s="124" t="s">
        <v>5432</v>
      </c>
      <c r="J682" s="124" t="s">
        <v>5432</v>
      </c>
      <c r="K682" s="124" t="s">
        <v>5431</v>
      </c>
      <c r="L682" s="124" t="s">
        <v>5430</v>
      </c>
      <c r="M682" s="124" t="s">
        <v>5429</v>
      </c>
      <c r="N682" s="124" t="s">
        <v>5428</v>
      </c>
      <c r="O682" s="124" t="s">
        <v>5064</v>
      </c>
      <c r="P682" s="124" t="s">
        <v>5427</v>
      </c>
      <c r="Q682" s="124" t="s">
        <v>5426</v>
      </c>
      <c r="R682" s="125">
        <v>7</v>
      </c>
      <c r="S682" s="125">
        <v>12</v>
      </c>
      <c r="T682" s="124" t="s">
        <v>341</v>
      </c>
      <c r="U682" s="124" t="s">
        <v>371</v>
      </c>
      <c r="V682" s="124" t="s">
        <v>440</v>
      </c>
      <c r="W682" s="124" t="s">
        <v>4395</v>
      </c>
      <c r="X682" s="124" t="s">
        <v>217</v>
      </c>
    </row>
    <row r="683" spans="1:24" ht="33" customHeight="1" x14ac:dyDescent="0.25">
      <c r="A683" s="124" t="s">
        <v>5425</v>
      </c>
      <c r="B683" s="125">
        <v>71217</v>
      </c>
      <c r="C683" s="124" t="s">
        <v>381</v>
      </c>
      <c r="D683" s="124" t="s">
        <v>349</v>
      </c>
      <c r="E683" s="124" t="s">
        <v>5424</v>
      </c>
      <c r="F683" s="124" t="s">
        <v>380</v>
      </c>
      <c r="G683" s="124" t="s">
        <v>379</v>
      </c>
      <c r="H683" s="124" t="s">
        <v>5423</v>
      </c>
      <c r="I683" s="124" t="s">
        <v>5422</v>
      </c>
      <c r="J683" s="124" t="s">
        <v>5422</v>
      </c>
      <c r="K683" s="124" t="s">
        <v>5421</v>
      </c>
      <c r="L683" s="124" t="s">
        <v>5420</v>
      </c>
      <c r="M683" s="124" t="s">
        <v>5419</v>
      </c>
      <c r="N683" s="124" t="s">
        <v>341</v>
      </c>
      <c r="O683" s="124" t="s">
        <v>5184</v>
      </c>
      <c r="P683" s="124" t="s">
        <v>5418</v>
      </c>
      <c r="Q683" s="124" t="s">
        <v>5417</v>
      </c>
      <c r="R683" s="125">
        <v>7</v>
      </c>
      <c r="S683" s="125">
        <v>12</v>
      </c>
      <c r="T683" s="124" t="s">
        <v>341</v>
      </c>
      <c r="U683" s="124" t="s">
        <v>371</v>
      </c>
      <c r="V683" s="124" t="s">
        <v>395</v>
      </c>
      <c r="W683" s="124" t="s">
        <v>5416</v>
      </c>
      <c r="X683" s="124" t="s">
        <v>218</v>
      </c>
    </row>
    <row r="684" spans="1:24" ht="33" customHeight="1" x14ac:dyDescent="0.25">
      <c r="A684" s="124" t="s">
        <v>5415</v>
      </c>
      <c r="B684" s="125">
        <v>71219</v>
      </c>
      <c r="C684" s="124" t="s">
        <v>393</v>
      </c>
      <c r="D684" s="124" t="s">
        <v>392</v>
      </c>
      <c r="E684" s="124" t="s">
        <v>341</v>
      </c>
      <c r="F684" s="124" t="s">
        <v>391</v>
      </c>
      <c r="G684" s="124" t="s">
        <v>379</v>
      </c>
      <c r="H684" s="124" t="s">
        <v>5414</v>
      </c>
      <c r="I684" s="124" t="s">
        <v>5413</v>
      </c>
      <c r="J684" s="124" t="s">
        <v>5413</v>
      </c>
      <c r="K684" s="124" t="s">
        <v>5412</v>
      </c>
      <c r="L684" s="124" t="s">
        <v>5163</v>
      </c>
      <c r="M684" s="124" t="s">
        <v>5411</v>
      </c>
      <c r="N684" s="124" t="s">
        <v>5410</v>
      </c>
      <c r="O684" s="124" t="s">
        <v>5064</v>
      </c>
      <c r="P684" s="124" t="s">
        <v>5409</v>
      </c>
      <c r="Q684" s="124" t="s">
        <v>5408</v>
      </c>
      <c r="R684" s="125">
        <v>7</v>
      </c>
      <c r="S684" s="125">
        <v>12</v>
      </c>
      <c r="T684" s="124" t="s">
        <v>341</v>
      </c>
      <c r="U684" s="124" t="s">
        <v>371</v>
      </c>
      <c r="V684" s="124" t="s">
        <v>440</v>
      </c>
      <c r="W684" s="124" t="s">
        <v>4395</v>
      </c>
      <c r="X684" s="124" t="s">
        <v>217</v>
      </c>
    </row>
    <row r="685" spans="1:24" ht="33" customHeight="1" x14ac:dyDescent="0.25">
      <c r="A685" s="124" t="s">
        <v>5407</v>
      </c>
      <c r="B685" s="125">
        <v>71220</v>
      </c>
      <c r="C685" s="124" t="s">
        <v>381</v>
      </c>
      <c r="D685" s="124" t="s">
        <v>381</v>
      </c>
      <c r="E685" s="124" t="s">
        <v>341</v>
      </c>
      <c r="F685" s="124" t="s">
        <v>380</v>
      </c>
      <c r="G685" s="124" t="s">
        <v>379</v>
      </c>
      <c r="H685" s="124" t="s">
        <v>5406</v>
      </c>
      <c r="I685" s="124" t="s">
        <v>5405</v>
      </c>
      <c r="J685" s="124" t="s">
        <v>5405</v>
      </c>
      <c r="K685" s="124" t="s">
        <v>5404</v>
      </c>
      <c r="L685" s="124" t="s">
        <v>5163</v>
      </c>
      <c r="M685" s="124" t="s">
        <v>5403</v>
      </c>
      <c r="N685" s="124" t="s">
        <v>5402</v>
      </c>
      <c r="O685" s="124" t="s">
        <v>5064</v>
      </c>
      <c r="P685" s="124" t="s">
        <v>5401</v>
      </c>
      <c r="Q685" s="124" t="s">
        <v>5400</v>
      </c>
      <c r="R685" s="125">
        <v>7</v>
      </c>
      <c r="S685" s="125">
        <v>12</v>
      </c>
      <c r="T685" s="124" t="s">
        <v>341</v>
      </c>
      <c r="U685" s="124" t="s">
        <v>371</v>
      </c>
      <c r="V685" s="124" t="s">
        <v>440</v>
      </c>
      <c r="W685" s="124" t="s">
        <v>4395</v>
      </c>
      <c r="X685" s="124" t="s">
        <v>217</v>
      </c>
    </row>
    <row r="686" spans="1:24" ht="33" customHeight="1" x14ac:dyDescent="0.25">
      <c r="A686" s="124" t="s">
        <v>5399</v>
      </c>
      <c r="B686" s="125">
        <v>71221</v>
      </c>
      <c r="C686" s="124" t="s">
        <v>393</v>
      </c>
      <c r="D686" s="124" t="s">
        <v>349</v>
      </c>
      <c r="E686" s="124" t="s">
        <v>5390</v>
      </c>
      <c r="F686" s="124" t="s">
        <v>391</v>
      </c>
      <c r="G686" s="124" t="s">
        <v>379</v>
      </c>
      <c r="H686" s="124" t="s">
        <v>5398</v>
      </c>
      <c r="I686" s="124" t="s">
        <v>5397</v>
      </c>
      <c r="J686" s="124" t="s">
        <v>5397</v>
      </c>
      <c r="K686" s="124" t="s">
        <v>5396</v>
      </c>
      <c r="L686" s="124" t="s">
        <v>5395</v>
      </c>
      <c r="M686" s="124" t="s">
        <v>5394</v>
      </c>
      <c r="N686" s="124" t="s">
        <v>5393</v>
      </c>
      <c r="O686" s="124" t="s">
        <v>5184</v>
      </c>
      <c r="P686" s="124" t="s">
        <v>5392</v>
      </c>
      <c r="Q686" s="124" t="s">
        <v>5348</v>
      </c>
      <c r="R686" s="125">
        <v>7</v>
      </c>
      <c r="S686" s="125">
        <v>12</v>
      </c>
      <c r="T686" s="124" t="s">
        <v>341</v>
      </c>
      <c r="U686" s="124" t="s">
        <v>396</v>
      </c>
      <c r="V686" s="124" t="s">
        <v>395</v>
      </c>
      <c r="W686" s="124" t="s">
        <v>481</v>
      </c>
      <c r="X686" s="124" t="s">
        <v>218</v>
      </c>
    </row>
    <row r="687" spans="1:24" ht="33" customHeight="1" x14ac:dyDescent="0.25">
      <c r="A687" s="124" t="s">
        <v>5391</v>
      </c>
      <c r="B687" s="125">
        <v>71222</v>
      </c>
      <c r="C687" s="124" t="s">
        <v>393</v>
      </c>
      <c r="D687" s="124" t="s">
        <v>349</v>
      </c>
      <c r="E687" s="124" t="s">
        <v>5390</v>
      </c>
      <c r="F687" s="124" t="s">
        <v>391</v>
      </c>
      <c r="G687" s="124" t="s">
        <v>379</v>
      </c>
      <c r="H687" s="124" t="s">
        <v>5389</v>
      </c>
      <c r="I687" s="124" t="s">
        <v>5388</v>
      </c>
      <c r="J687" s="124" t="s">
        <v>5388</v>
      </c>
      <c r="K687" s="124" t="s">
        <v>5387</v>
      </c>
      <c r="L687" s="124" t="s">
        <v>5386</v>
      </c>
      <c r="M687" s="124" t="s">
        <v>5385</v>
      </c>
      <c r="N687" s="124" t="s">
        <v>5384</v>
      </c>
      <c r="O687" s="124" t="s">
        <v>5184</v>
      </c>
      <c r="P687" s="124" t="s">
        <v>5383</v>
      </c>
      <c r="Q687" s="124" t="s">
        <v>5382</v>
      </c>
      <c r="R687" s="125">
        <v>7</v>
      </c>
      <c r="S687" s="125">
        <v>12</v>
      </c>
      <c r="T687" s="124" t="s">
        <v>341</v>
      </c>
      <c r="U687" s="124" t="s">
        <v>396</v>
      </c>
      <c r="V687" s="124" t="s">
        <v>612</v>
      </c>
      <c r="W687" s="124" t="s">
        <v>481</v>
      </c>
      <c r="X687" s="124" t="s">
        <v>218</v>
      </c>
    </row>
    <row r="688" spans="1:24" ht="33" customHeight="1" x14ac:dyDescent="0.25">
      <c r="A688" s="124" t="s">
        <v>5381</v>
      </c>
      <c r="B688" s="125">
        <v>71223</v>
      </c>
      <c r="C688" s="124" t="s">
        <v>381</v>
      </c>
      <c r="D688" s="124" t="s">
        <v>349</v>
      </c>
      <c r="E688" s="124" t="s">
        <v>5380</v>
      </c>
      <c r="F688" s="124" t="s">
        <v>380</v>
      </c>
      <c r="G688" s="124" t="s">
        <v>379</v>
      </c>
      <c r="H688" s="124" t="s">
        <v>5379</v>
      </c>
      <c r="I688" s="124" t="s">
        <v>5378</v>
      </c>
      <c r="J688" s="124" t="s">
        <v>5378</v>
      </c>
      <c r="K688" s="124" t="s">
        <v>5377</v>
      </c>
      <c r="L688" s="124" t="s">
        <v>5376</v>
      </c>
      <c r="M688" s="124" t="s">
        <v>5375</v>
      </c>
      <c r="N688" s="124" t="s">
        <v>341</v>
      </c>
      <c r="O688" s="124" t="s">
        <v>5056</v>
      </c>
      <c r="P688" s="124" t="s">
        <v>5374</v>
      </c>
      <c r="Q688" s="124" t="s">
        <v>5373</v>
      </c>
      <c r="R688" s="125">
        <v>7</v>
      </c>
      <c r="S688" s="125">
        <v>12</v>
      </c>
      <c r="T688" s="124" t="s">
        <v>341</v>
      </c>
      <c r="U688" s="124" t="s">
        <v>396</v>
      </c>
      <c r="V688" s="124" t="s">
        <v>395</v>
      </c>
      <c r="W688" s="124" t="s">
        <v>1818</v>
      </c>
      <c r="X688" s="124" t="s">
        <v>220</v>
      </c>
    </row>
    <row r="689" spans="1:24" ht="33" customHeight="1" x14ac:dyDescent="0.25">
      <c r="A689" s="124" t="s">
        <v>5372</v>
      </c>
      <c r="B689" s="125">
        <v>71224</v>
      </c>
      <c r="C689" s="124" t="s">
        <v>393</v>
      </c>
      <c r="D689" s="124" t="s">
        <v>392</v>
      </c>
      <c r="E689" s="124" t="s">
        <v>341</v>
      </c>
      <c r="F689" s="124" t="s">
        <v>391</v>
      </c>
      <c r="G689" s="124" t="s">
        <v>379</v>
      </c>
      <c r="H689" s="124" t="s">
        <v>5371</v>
      </c>
      <c r="I689" s="124" t="s">
        <v>5370</v>
      </c>
      <c r="J689" s="124" t="s">
        <v>5370</v>
      </c>
      <c r="K689" s="124" t="s">
        <v>5369</v>
      </c>
      <c r="L689" s="124" t="s">
        <v>5368</v>
      </c>
      <c r="M689" s="124" t="s">
        <v>5367</v>
      </c>
      <c r="N689" s="124" t="s">
        <v>341</v>
      </c>
      <c r="O689" s="124" t="s">
        <v>5358</v>
      </c>
      <c r="P689" s="124" t="s">
        <v>5366</v>
      </c>
      <c r="Q689" s="124" t="s">
        <v>5365</v>
      </c>
      <c r="R689" s="125">
        <v>7</v>
      </c>
      <c r="S689" s="125">
        <v>12</v>
      </c>
      <c r="T689" s="124" t="s">
        <v>341</v>
      </c>
      <c r="U689" s="124" t="s">
        <v>396</v>
      </c>
      <c r="V689" s="124" t="s">
        <v>395</v>
      </c>
      <c r="W689" s="124" t="s">
        <v>3769</v>
      </c>
      <c r="X689" s="124" t="s">
        <v>220</v>
      </c>
    </row>
    <row r="690" spans="1:24" ht="33" customHeight="1" x14ac:dyDescent="0.25">
      <c r="A690" s="124" t="s">
        <v>5364</v>
      </c>
      <c r="B690" s="125">
        <v>71225</v>
      </c>
      <c r="C690" s="124" t="s">
        <v>381</v>
      </c>
      <c r="D690" s="124" t="s">
        <v>381</v>
      </c>
      <c r="E690" s="124" t="s">
        <v>341</v>
      </c>
      <c r="F690" s="124" t="s">
        <v>380</v>
      </c>
      <c r="G690" s="124" t="s">
        <v>379</v>
      </c>
      <c r="H690" s="124" t="s">
        <v>5363</v>
      </c>
      <c r="I690" s="124" t="s">
        <v>5362</v>
      </c>
      <c r="J690" s="124" t="s">
        <v>5362</v>
      </c>
      <c r="K690" s="124" t="s">
        <v>5361</v>
      </c>
      <c r="L690" s="124" t="s">
        <v>5360</v>
      </c>
      <c r="M690" s="124" t="s">
        <v>5359</v>
      </c>
      <c r="N690" s="124" t="s">
        <v>341</v>
      </c>
      <c r="O690" s="124" t="s">
        <v>5358</v>
      </c>
      <c r="P690" s="124" t="s">
        <v>5357</v>
      </c>
      <c r="Q690" s="124" t="s">
        <v>5356</v>
      </c>
      <c r="R690" s="125">
        <v>7</v>
      </c>
      <c r="S690" s="125">
        <v>12</v>
      </c>
      <c r="T690" s="124" t="s">
        <v>341</v>
      </c>
      <c r="U690" s="124" t="s">
        <v>396</v>
      </c>
      <c r="V690" s="124" t="s">
        <v>395</v>
      </c>
      <c r="W690" s="124" t="s">
        <v>3769</v>
      </c>
      <c r="X690" s="124" t="s">
        <v>220</v>
      </c>
    </row>
    <row r="691" spans="1:24" ht="33" customHeight="1" x14ac:dyDescent="0.25">
      <c r="A691" s="124" t="s">
        <v>5355</v>
      </c>
      <c r="B691" s="125">
        <v>71226</v>
      </c>
      <c r="C691" s="124" t="s">
        <v>393</v>
      </c>
      <c r="D691" s="124" t="s">
        <v>392</v>
      </c>
      <c r="E691" s="124" t="s">
        <v>341</v>
      </c>
      <c r="F691" s="124" t="s">
        <v>391</v>
      </c>
      <c r="G691" s="124" t="s">
        <v>379</v>
      </c>
      <c r="H691" s="124" t="s">
        <v>5354</v>
      </c>
      <c r="I691" s="124" t="s">
        <v>5353</v>
      </c>
      <c r="J691" s="124" t="s">
        <v>5353</v>
      </c>
      <c r="K691" s="124" t="s">
        <v>5352</v>
      </c>
      <c r="L691" s="124" t="s">
        <v>5351</v>
      </c>
      <c r="M691" s="124" t="s">
        <v>5350</v>
      </c>
      <c r="N691" s="124" t="s">
        <v>341</v>
      </c>
      <c r="O691" s="124" t="s">
        <v>5184</v>
      </c>
      <c r="P691" s="124" t="s">
        <v>5349</v>
      </c>
      <c r="Q691" s="124" t="s">
        <v>5348</v>
      </c>
      <c r="R691" s="125">
        <v>7</v>
      </c>
      <c r="S691" s="125">
        <v>12</v>
      </c>
      <c r="T691" s="124" t="s">
        <v>341</v>
      </c>
      <c r="U691" s="124" t="s">
        <v>396</v>
      </c>
      <c r="V691" s="124" t="s">
        <v>440</v>
      </c>
      <c r="W691" s="124" t="s">
        <v>3769</v>
      </c>
      <c r="X691" s="124" t="s">
        <v>220</v>
      </c>
    </row>
    <row r="692" spans="1:24" ht="33" customHeight="1" x14ac:dyDescent="0.25">
      <c r="A692" s="124" t="s">
        <v>5347</v>
      </c>
      <c r="B692" s="125">
        <v>71227</v>
      </c>
      <c r="C692" s="124" t="s">
        <v>393</v>
      </c>
      <c r="D692" s="124" t="s">
        <v>392</v>
      </c>
      <c r="E692" s="124" t="s">
        <v>341</v>
      </c>
      <c r="F692" s="124" t="s">
        <v>391</v>
      </c>
      <c r="G692" s="124" t="s">
        <v>379</v>
      </c>
      <c r="H692" s="124" t="s">
        <v>5346</v>
      </c>
      <c r="I692" s="124" t="s">
        <v>5345</v>
      </c>
      <c r="J692" s="124" t="s">
        <v>5345</v>
      </c>
      <c r="K692" s="124" t="s">
        <v>5344</v>
      </c>
      <c r="L692" s="124" t="s">
        <v>5343</v>
      </c>
      <c r="M692" s="124" t="s">
        <v>5342</v>
      </c>
      <c r="N692" s="124" t="s">
        <v>341</v>
      </c>
      <c r="O692" s="124" t="s">
        <v>5056</v>
      </c>
      <c r="P692" s="124" t="s">
        <v>5341</v>
      </c>
      <c r="Q692" s="124" t="s">
        <v>5340</v>
      </c>
      <c r="R692" s="125">
        <v>7</v>
      </c>
      <c r="S692" s="125">
        <v>12</v>
      </c>
      <c r="T692" s="124" t="s">
        <v>341</v>
      </c>
      <c r="U692" s="124" t="s">
        <v>396</v>
      </c>
      <c r="V692" s="124" t="s">
        <v>395</v>
      </c>
      <c r="W692" s="124" t="s">
        <v>3769</v>
      </c>
      <c r="X692" s="124" t="s">
        <v>220</v>
      </c>
    </row>
    <row r="693" spans="1:24" ht="33" customHeight="1" x14ac:dyDescent="0.25">
      <c r="A693" s="124" t="s">
        <v>5339</v>
      </c>
      <c r="B693" s="125">
        <v>71228</v>
      </c>
      <c r="C693" s="124" t="s">
        <v>393</v>
      </c>
      <c r="D693" s="124" t="s">
        <v>392</v>
      </c>
      <c r="E693" s="124" t="s">
        <v>341</v>
      </c>
      <c r="F693" s="124" t="s">
        <v>391</v>
      </c>
      <c r="G693" s="124" t="s">
        <v>379</v>
      </c>
      <c r="H693" s="124" t="s">
        <v>5338</v>
      </c>
      <c r="I693" s="124" t="s">
        <v>5337</v>
      </c>
      <c r="J693" s="124" t="s">
        <v>5337</v>
      </c>
      <c r="K693" s="124" t="s">
        <v>5336</v>
      </c>
      <c r="L693" s="124" t="s">
        <v>5335</v>
      </c>
      <c r="M693" s="124" t="s">
        <v>5334</v>
      </c>
      <c r="N693" s="124" t="s">
        <v>341</v>
      </c>
      <c r="O693" s="124" t="s">
        <v>5056</v>
      </c>
      <c r="P693" s="124" t="s">
        <v>5333</v>
      </c>
      <c r="Q693" s="124" t="s">
        <v>5332</v>
      </c>
      <c r="R693" s="125">
        <v>7</v>
      </c>
      <c r="S693" s="125">
        <v>12</v>
      </c>
      <c r="T693" s="124" t="s">
        <v>341</v>
      </c>
      <c r="U693" s="124" t="s">
        <v>340</v>
      </c>
      <c r="V693" s="124" t="s">
        <v>339</v>
      </c>
      <c r="W693" s="124" t="s">
        <v>1823</v>
      </c>
      <c r="X693" s="124" t="s">
        <v>220</v>
      </c>
    </row>
    <row r="694" spans="1:24" ht="33" customHeight="1" x14ac:dyDescent="0.25">
      <c r="A694" s="124" t="s">
        <v>5331</v>
      </c>
      <c r="B694" s="125">
        <v>71229</v>
      </c>
      <c r="C694" s="124" t="s">
        <v>393</v>
      </c>
      <c r="D694" s="124" t="s">
        <v>392</v>
      </c>
      <c r="E694" s="124" t="s">
        <v>341</v>
      </c>
      <c r="F694" s="124" t="s">
        <v>391</v>
      </c>
      <c r="G694" s="124" t="s">
        <v>379</v>
      </c>
      <c r="H694" s="124" t="s">
        <v>5330</v>
      </c>
      <c r="I694" s="124" t="s">
        <v>5329</v>
      </c>
      <c r="J694" s="124" t="s">
        <v>5329</v>
      </c>
      <c r="K694" s="124" t="s">
        <v>5328</v>
      </c>
      <c r="L694" s="124" t="s">
        <v>5327</v>
      </c>
      <c r="M694" s="124" t="s">
        <v>5326</v>
      </c>
      <c r="N694" s="124" t="s">
        <v>341</v>
      </c>
      <c r="O694" s="124" t="s">
        <v>5056</v>
      </c>
      <c r="P694" s="124" t="s">
        <v>5325</v>
      </c>
      <c r="Q694" s="124" t="s">
        <v>5295</v>
      </c>
      <c r="R694" s="125">
        <v>7</v>
      </c>
      <c r="S694" s="125">
        <v>12</v>
      </c>
      <c r="T694" s="124" t="s">
        <v>630</v>
      </c>
      <c r="U694" s="124" t="s">
        <v>340</v>
      </c>
      <c r="V694" s="124" t="s">
        <v>395</v>
      </c>
      <c r="W694" s="124" t="s">
        <v>1818</v>
      </c>
      <c r="X694" s="124" t="s">
        <v>220</v>
      </c>
    </row>
    <row r="695" spans="1:24" ht="33" customHeight="1" x14ac:dyDescent="0.25">
      <c r="A695" s="124" t="s">
        <v>5324</v>
      </c>
      <c r="B695" s="125">
        <v>71230</v>
      </c>
      <c r="C695" s="124" t="s">
        <v>393</v>
      </c>
      <c r="D695" s="124" t="s">
        <v>392</v>
      </c>
      <c r="E695" s="124" t="s">
        <v>341</v>
      </c>
      <c r="F695" s="124" t="s">
        <v>391</v>
      </c>
      <c r="G695" s="124" t="s">
        <v>379</v>
      </c>
      <c r="H695" s="124" t="s">
        <v>5323</v>
      </c>
      <c r="I695" s="124" t="s">
        <v>5322</v>
      </c>
      <c r="J695" s="124" t="s">
        <v>5322</v>
      </c>
      <c r="K695" s="124" t="s">
        <v>5321</v>
      </c>
      <c r="L695" s="124" t="s">
        <v>5320</v>
      </c>
      <c r="M695" s="124" t="s">
        <v>5319</v>
      </c>
      <c r="N695" s="124" t="s">
        <v>341</v>
      </c>
      <c r="O695" s="124" t="s">
        <v>5056</v>
      </c>
      <c r="P695" s="124" t="s">
        <v>5318</v>
      </c>
      <c r="Q695" s="124" t="s">
        <v>5317</v>
      </c>
      <c r="R695" s="125">
        <v>7</v>
      </c>
      <c r="S695" s="125">
        <v>12</v>
      </c>
      <c r="T695" s="124" t="s">
        <v>341</v>
      </c>
      <c r="U695" s="124" t="s">
        <v>340</v>
      </c>
      <c r="V695" s="124" t="s">
        <v>339</v>
      </c>
      <c r="W695" s="124" t="s">
        <v>735</v>
      </c>
      <c r="X695" s="124" t="s">
        <v>220</v>
      </c>
    </row>
    <row r="696" spans="1:24" ht="33" customHeight="1" x14ac:dyDescent="0.25">
      <c r="A696" s="124" t="s">
        <v>5316</v>
      </c>
      <c r="B696" s="125">
        <v>71233</v>
      </c>
      <c r="C696" s="124" t="s">
        <v>381</v>
      </c>
      <c r="D696" s="124" t="s">
        <v>381</v>
      </c>
      <c r="E696" s="124" t="s">
        <v>341</v>
      </c>
      <c r="F696" s="124" t="s">
        <v>380</v>
      </c>
      <c r="G696" s="124" t="s">
        <v>379</v>
      </c>
      <c r="H696" s="124" t="s">
        <v>5315</v>
      </c>
      <c r="I696" s="124" t="s">
        <v>5314</v>
      </c>
      <c r="J696" s="124" t="s">
        <v>5314</v>
      </c>
      <c r="K696" s="124" t="s">
        <v>5313</v>
      </c>
      <c r="L696" s="124" t="s">
        <v>5112</v>
      </c>
      <c r="M696" s="124" t="s">
        <v>5312</v>
      </c>
      <c r="N696" s="124" t="s">
        <v>341</v>
      </c>
      <c r="O696" s="124" t="s">
        <v>5056</v>
      </c>
      <c r="P696" s="124" t="s">
        <v>5311</v>
      </c>
      <c r="Q696" s="124" t="s">
        <v>341</v>
      </c>
      <c r="R696" s="125">
        <v>7</v>
      </c>
      <c r="S696" s="125">
        <v>12</v>
      </c>
      <c r="T696" s="124" t="s">
        <v>341</v>
      </c>
      <c r="U696" s="124" t="s">
        <v>340</v>
      </c>
      <c r="V696" s="124" t="s">
        <v>339</v>
      </c>
      <c r="W696" s="124" t="s">
        <v>5310</v>
      </c>
      <c r="X696" s="124" t="s">
        <v>219</v>
      </c>
    </row>
    <row r="697" spans="1:24" ht="33" customHeight="1" x14ac:dyDescent="0.25">
      <c r="A697" s="124" t="s">
        <v>5309</v>
      </c>
      <c r="B697" s="125">
        <v>71234</v>
      </c>
      <c r="C697" s="124" t="s">
        <v>393</v>
      </c>
      <c r="D697" s="124" t="s">
        <v>392</v>
      </c>
      <c r="E697" s="124" t="s">
        <v>341</v>
      </c>
      <c r="F697" s="124" t="s">
        <v>391</v>
      </c>
      <c r="G697" s="124" t="s">
        <v>379</v>
      </c>
      <c r="H697" s="124" t="s">
        <v>5308</v>
      </c>
      <c r="I697" s="124" t="s">
        <v>5307</v>
      </c>
      <c r="J697" s="124" t="s">
        <v>5306</v>
      </c>
      <c r="K697" s="124" t="s">
        <v>5305</v>
      </c>
      <c r="L697" s="124" t="s">
        <v>5304</v>
      </c>
      <c r="M697" s="124" t="s">
        <v>5303</v>
      </c>
      <c r="N697" s="124" t="s">
        <v>341</v>
      </c>
      <c r="O697" s="124" t="s">
        <v>5056</v>
      </c>
      <c r="P697" s="124" t="s">
        <v>5302</v>
      </c>
      <c r="Q697" s="124" t="s">
        <v>341</v>
      </c>
      <c r="R697" s="125">
        <v>7</v>
      </c>
      <c r="S697" s="125">
        <v>12</v>
      </c>
      <c r="T697" s="124" t="s">
        <v>341</v>
      </c>
      <c r="U697" s="124" t="s">
        <v>340</v>
      </c>
      <c r="V697" s="124" t="s">
        <v>339</v>
      </c>
      <c r="W697" s="124" t="s">
        <v>3769</v>
      </c>
      <c r="X697" s="124" t="s">
        <v>220</v>
      </c>
    </row>
    <row r="698" spans="1:24" ht="33" customHeight="1" x14ac:dyDescent="0.25">
      <c r="A698" s="124" t="s">
        <v>5301</v>
      </c>
      <c r="B698" s="125">
        <v>71235</v>
      </c>
      <c r="C698" s="124" t="s">
        <v>381</v>
      </c>
      <c r="D698" s="124" t="s">
        <v>381</v>
      </c>
      <c r="E698" s="124" t="s">
        <v>341</v>
      </c>
      <c r="F698" s="124" t="s">
        <v>380</v>
      </c>
      <c r="G698" s="124" t="s">
        <v>379</v>
      </c>
      <c r="H698" s="124" t="s">
        <v>5300</v>
      </c>
      <c r="I698" s="124" t="s">
        <v>5299</v>
      </c>
      <c r="J698" s="124" t="s">
        <v>5299</v>
      </c>
      <c r="K698" s="124" t="s">
        <v>5298</v>
      </c>
      <c r="L698" s="124" t="s">
        <v>4079</v>
      </c>
      <c r="M698" s="124" t="s">
        <v>5297</v>
      </c>
      <c r="N698" s="124" t="s">
        <v>341</v>
      </c>
      <c r="O698" s="124" t="s">
        <v>5056</v>
      </c>
      <c r="P698" s="124" t="s">
        <v>5296</v>
      </c>
      <c r="Q698" s="124" t="s">
        <v>5295</v>
      </c>
      <c r="R698" s="125">
        <v>7</v>
      </c>
      <c r="S698" s="125">
        <v>12</v>
      </c>
      <c r="T698" s="124" t="s">
        <v>341</v>
      </c>
      <c r="U698" s="124" t="s">
        <v>340</v>
      </c>
      <c r="V698" s="124" t="s">
        <v>339</v>
      </c>
      <c r="W698" s="124" t="s">
        <v>3769</v>
      </c>
      <c r="X698" s="124" t="s">
        <v>220</v>
      </c>
    </row>
    <row r="699" spans="1:24" ht="33" customHeight="1" x14ac:dyDescent="0.25">
      <c r="A699" s="124" t="s">
        <v>5294</v>
      </c>
      <c r="B699" s="125">
        <v>71237</v>
      </c>
      <c r="C699" s="124" t="s">
        <v>381</v>
      </c>
      <c r="D699" s="124" t="s">
        <v>381</v>
      </c>
      <c r="E699" s="124" t="s">
        <v>341</v>
      </c>
      <c r="F699" s="124" t="s">
        <v>380</v>
      </c>
      <c r="G699" s="124" t="s">
        <v>379</v>
      </c>
      <c r="H699" s="124" t="s">
        <v>5293</v>
      </c>
      <c r="I699" s="124" t="s">
        <v>5292</v>
      </c>
      <c r="J699" s="124" t="s">
        <v>5292</v>
      </c>
      <c r="K699" s="124" t="s">
        <v>5291</v>
      </c>
      <c r="L699" s="124" t="s">
        <v>5290</v>
      </c>
      <c r="M699" s="124" t="s">
        <v>5289</v>
      </c>
      <c r="N699" s="124" t="s">
        <v>341</v>
      </c>
      <c r="O699" s="124" t="s">
        <v>5071</v>
      </c>
      <c r="P699" s="124" t="s">
        <v>5288</v>
      </c>
      <c r="Q699" s="124" t="s">
        <v>341</v>
      </c>
      <c r="R699" s="125">
        <v>7</v>
      </c>
      <c r="S699" s="125">
        <v>12</v>
      </c>
      <c r="T699" s="124" t="s">
        <v>630</v>
      </c>
      <c r="U699" s="124" t="s">
        <v>371</v>
      </c>
      <c r="V699" s="124" t="s">
        <v>370</v>
      </c>
      <c r="W699" s="124" t="s">
        <v>1792</v>
      </c>
      <c r="X699" s="124" t="s">
        <v>35</v>
      </c>
    </row>
    <row r="700" spans="1:24" ht="33" customHeight="1" x14ac:dyDescent="0.25">
      <c r="A700" s="124" t="s">
        <v>5287</v>
      </c>
      <c r="B700" s="125">
        <v>71238</v>
      </c>
      <c r="C700" s="124" t="s">
        <v>381</v>
      </c>
      <c r="D700" s="124" t="s">
        <v>349</v>
      </c>
      <c r="E700" s="124" t="s">
        <v>5286</v>
      </c>
      <c r="F700" s="124" t="s">
        <v>411</v>
      </c>
      <c r="G700" s="124" t="s">
        <v>379</v>
      </c>
      <c r="H700" s="124" t="s">
        <v>5285</v>
      </c>
      <c r="I700" s="124" t="s">
        <v>5284</v>
      </c>
      <c r="J700" s="124" t="s">
        <v>5284</v>
      </c>
      <c r="K700" s="124" t="s">
        <v>5283</v>
      </c>
      <c r="L700" s="124" t="s">
        <v>5282</v>
      </c>
      <c r="M700" s="124" t="s">
        <v>5281</v>
      </c>
      <c r="N700" s="124" t="s">
        <v>5280</v>
      </c>
      <c r="O700" s="124" t="s">
        <v>5064</v>
      </c>
      <c r="P700" s="124" t="s">
        <v>5279</v>
      </c>
      <c r="Q700" s="124" t="s">
        <v>5278</v>
      </c>
      <c r="R700" s="125">
        <v>7</v>
      </c>
      <c r="S700" s="125">
        <v>12</v>
      </c>
      <c r="T700" s="124" t="s">
        <v>341</v>
      </c>
      <c r="U700" s="124" t="s">
        <v>510</v>
      </c>
      <c r="V700" s="124" t="s">
        <v>1585</v>
      </c>
      <c r="W700" s="124" t="s">
        <v>369</v>
      </c>
      <c r="X700" s="124" t="s">
        <v>35</v>
      </c>
    </row>
    <row r="701" spans="1:24" ht="33" customHeight="1" x14ac:dyDescent="0.25">
      <c r="A701" s="124" t="s">
        <v>5277</v>
      </c>
      <c r="B701" s="125">
        <v>71239</v>
      </c>
      <c r="C701" s="124" t="s">
        <v>381</v>
      </c>
      <c r="D701" s="124" t="s">
        <v>381</v>
      </c>
      <c r="E701" s="124" t="s">
        <v>341</v>
      </c>
      <c r="F701" s="124" t="s">
        <v>380</v>
      </c>
      <c r="G701" s="124" t="s">
        <v>379</v>
      </c>
      <c r="H701" s="124" t="s">
        <v>5276</v>
      </c>
      <c r="I701" s="124" t="s">
        <v>5275</v>
      </c>
      <c r="J701" s="124" t="s">
        <v>5275</v>
      </c>
      <c r="K701" s="124" t="s">
        <v>5274</v>
      </c>
      <c r="L701" s="124" t="s">
        <v>5273</v>
      </c>
      <c r="M701" s="124" t="s">
        <v>5272</v>
      </c>
      <c r="N701" s="124" t="s">
        <v>341</v>
      </c>
      <c r="O701" s="124" t="s">
        <v>5064</v>
      </c>
      <c r="P701" s="124" t="s">
        <v>5271</v>
      </c>
      <c r="Q701" s="124" t="s">
        <v>341</v>
      </c>
      <c r="R701" s="125">
        <v>7</v>
      </c>
      <c r="S701" s="125">
        <v>12</v>
      </c>
      <c r="T701" s="124" t="s">
        <v>341</v>
      </c>
      <c r="U701" s="124" t="s">
        <v>371</v>
      </c>
      <c r="V701" s="124" t="s">
        <v>440</v>
      </c>
      <c r="W701" s="124" t="s">
        <v>5270</v>
      </c>
      <c r="X701" s="124" t="s">
        <v>217</v>
      </c>
    </row>
    <row r="702" spans="1:24" ht="33" customHeight="1" x14ac:dyDescent="0.25">
      <c r="A702" s="124" t="s">
        <v>5269</v>
      </c>
      <c r="B702" s="125">
        <v>71240</v>
      </c>
      <c r="C702" s="124" t="s">
        <v>381</v>
      </c>
      <c r="D702" s="124" t="s">
        <v>381</v>
      </c>
      <c r="E702" s="124" t="s">
        <v>341</v>
      </c>
      <c r="F702" s="124" t="s">
        <v>380</v>
      </c>
      <c r="G702" s="124" t="s">
        <v>379</v>
      </c>
      <c r="H702" s="124" t="s">
        <v>5268</v>
      </c>
      <c r="I702" s="124" t="s">
        <v>5267</v>
      </c>
      <c r="J702" s="124" t="s">
        <v>5267</v>
      </c>
      <c r="K702" s="124" t="s">
        <v>5266</v>
      </c>
      <c r="L702" s="124" t="s">
        <v>5265</v>
      </c>
      <c r="M702" s="124" t="s">
        <v>5264</v>
      </c>
      <c r="N702" s="124" t="s">
        <v>341</v>
      </c>
      <c r="O702" s="124" t="s">
        <v>5064</v>
      </c>
      <c r="P702" s="124" t="s">
        <v>5263</v>
      </c>
      <c r="Q702" s="124" t="s">
        <v>341</v>
      </c>
      <c r="R702" s="125">
        <v>7</v>
      </c>
      <c r="S702" s="125">
        <v>12</v>
      </c>
      <c r="T702" s="124" t="s">
        <v>341</v>
      </c>
      <c r="U702" s="124" t="s">
        <v>371</v>
      </c>
      <c r="V702" s="124" t="s">
        <v>5262</v>
      </c>
      <c r="W702" s="124" t="s">
        <v>5261</v>
      </c>
      <c r="X702" s="124" t="s">
        <v>217</v>
      </c>
    </row>
    <row r="703" spans="1:24" ht="33" customHeight="1" x14ac:dyDescent="0.25">
      <c r="A703" s="124" t="s">
        <v>5260</v>
      </c>
      <c r="B703" s="125">
        <v>71241</v>
      </c>
      <c r="C703" s="124" t="s">
        <v>381</v>
      </c>
      <c r="D703" s="124" t="s">
        <v>381</v>
      </c>
      <c r="E703" s="124" t="s">
        <v>341</v>
      </c>
      <c r="F703" s="124" t="s">
        <v>411</v>
      </c>
      <c r="G703" s="124" t="s">
        <v>379</v>
      </c>
      <c r="H703" s="124" t="s">
        <v>5259</v>
      </c>
      <c r="I703" s="124" t="s">
        <v>5258</v>
      </c>
      <c r="J703" s="124" t="s">
        <v>5258</v>
      </c>
      <c r="K703" s="124" t="s">
        <v>5257</v>
      </c>
      <c r="L703" s="124" t="s">
        <v>2239</v>
      </c>
      <c r="M703" s="124" t="s">
        <v>5204</v>
      </c>
      <c r="N703" s="124" t="s">
        <v>341</v>
      </c>
      <c r="O703" s="124" t="s">
        <v>5064</v>
      </c>
      <c r="P703" s="124" t="s">
        <v>5203</v>
      </c>
      <c r="Q703" s="124" t="s">
        <v>341</v>
      </c>
      <c r="R703" s="125">
        <v>7</v>
      </c>
      <c r="S703" s="125">
        <v>12</v>
      </c>
      <c r="T703" s="124" t="s">
        <v>341</v>
      </c>
      <c r="U703" s="124" t="s">
        <v>371</v>
      </c>
      <c r="V703" s="124" t="s">
        <v>370</v>
      </c>
      <c r="W703" s="124" t="s">
        <v>4395</v>
      </c>
      <c r="X703" s="124" t="s">
        <v>217</v>
      </c>
    </row>
    <row r="704" spans="1:24" ht="33" customHeight="1" x14ac:dyDescent="0.25">
      <c r="A704" s="124" t="s">
        <v>5256</v>
      </c>
      <c r="B704" s="125">
        <v>71242</v>
      </c>
      <c r="C704" s="124" t="s">
        <v>381</v>
      </c>
      <c r="D704" s="124" t="s">
        <v>349</v>
      </c>
      <c r="E704" s="124" t="s">
        <v>5255</v>
      </c>
      <c r="F704" s="124" t="s">
        <v>411</v>
      </c>
      <c r="G704" s="124" t="s">
        <v>343</v>
      </c>
      <c r="H704" s="124" t="s">
        <v>5254</v>
      </c>
      <c r="I704" s="124" t="s">
        <v>5253</v>
      </c>
      <c r="J704" s="124" t="s">
        <v>5253</v>
      </c>
      <c r="K704" s="124" t="s">
        <v>5252</v>
      </c>
      <c r="L704" s="124" t="s">
        <v>407</v>
      </c>
      <c r="M704" s="124" t="s">
        <v>343</v>
      </c>
      <c r="N704" s="124" t="s">
        <v>5251</v>
      </c>
      <c r="O704" s="124" t="s">
        <v>5064</v>
      </c>
      <c r="P704" s="124" t="s">
        <v>5250</v>
      </c>
      <c r="Q704" s="124" t="s">
        <v>341</v>
      </c>
      <c r="R704" s="125">
        <v>7</v>
      </c>
      <c r="S704" s="125">
        <v>12</v>
      </c>
      <c r="T704" s="124" t="s">
        <v>341</v>
      </c>
      <c r="U704" s="124" t="s">
        <v>371</v>
      </c>
      <c r="V704" s="124" t="s">
        <v>440</v>
      </c>
      <c r="W704" s="124" t="s">
        <v>5209</v>
      </c>
      <c r="X704" s="124" t="s">
        <v>217</v>
      </c>
    </row>
    <row r="705" spans="1:24" ht="33" customHeight="1" x14ac:dyDescent="0.25">
      <c r="A705" s="124" t="s">
        <v>5249</v>
      </c>
      <c r="B705" s="125">
        <v>71243</v>
      </c>
      <c r="C705" s="124" t="s">
        <v>381</v>
      </c>
      <c r="D705" s="124" t="s">
        <v>381</v>
      </c>
      <c r="E705" s="124" t="s">
        <v>341</v>
      </c>
      <c r="F705" s="124" t="s">
        <v>411</v>
      </c>
      <c r="G705" s="124" t="s">
        <v>379</v>
      </c>
      <c r="H705" s="124" t="s">
        <v>5248</v>
      </c>
      <c r="I705" s="124" t="s">
        <v>5247</v>
      </c>
      <c r="J705" s="124" t="s">
        <v>5247</v>
      </c>
      <c r="K705" s="124" t="s">
        <v>5246</v>
      </c>
      <c r="L705" s="124" t="s">
        <v>5245</v>
      </c>
      <c r="M705" s="124" t="s">
        <v>5244</v>
      </c>
      <c r="N705" s="124" t="s">
        <v>5243</v>
      </c>
      <c r="O705" s="124" t="s">
        <v>5064</v>
      </c>
      <c r="P705" s="124" t="s">
        <v>5242</v>
      </c>
      <c r="Q705" s="124" t="s">
        <v>341</v>
      </c>
      <c r="R705" s="125">
        <v>7</v>
      </c>
      <c r="S705" s="125">
        <v>12</v>
      </c>
      <c r="T705" s="124" t="s">
        <v>341</v>
      </c>
      <c r="U705" s="124" t="s">
        <v>371</v>
      </c>
      <c r="V705" s="124" t="s">
        <v>440</v>
      </c>
      <c r="W705" s="124" t="s">
        <v>4395</v>
      </c>
      <c r="X705" s="124" t="s">
        <v>217</v>
      </c>
    </row>
    <row r="706" spans="1:24" ht="33" customHeight="1" x14ac:dyDescent="0.25">
      <c r="A706" s="124" t="s">
        <v>5241</v>
      </c>
      <c r="B706" s="125">
        <v>71244</v>
      </c>
      <c r="C706" s="124" t="s">
        <v>381</v>
      </c>
      <c r="D706" s="124" t="s">
        <v>381</v>
      </c>
      <c r="E706" s="124" t="s">
        <v>341</v>
      </c>
      <c r="F706" s="124" t="s">
        <v>411</v>
      </c>
      <c r="G706" s="124" t="s">
        <v>379</v>
      </c>
      <c r="H706" s="124" t="s">
        <v>5240</v>
      </c>
      <c r="I706" s="124" t="s">
        <v>5239</v>
      </c>
      <c r="J706" s="124" t="s">
        <v>5239</v>
      </c>
      <c r="K706" s="124" t="s">
        <v>5238</v>
      </c>
      <c r="L706" s="124" t="s">
        <v>5237</v>
      </c>
      <c r="M706" s="124" t="s">
        <v>5236</v>
      </c>
      <c r="N706" s="124" t="s">
        <v>341</v>
      </c>
      <c r="O706" s="124" t="s">
        <v>5064</v>
      </c>
      <c r="P706" s="124" t="s">
        <v>5235</v>
      </c>
      <c r="Q706" s="124" t="s">
        <v>341</v>
      </c>
      <c r="R706" s="125">
        <v>7</v>
      </c>
      <c r="S706" s="125">
        <v>12</v>
      </c>
      <c r="T706" s="124" t="s">
        <v>341</v>
      </c>
      <c r="U706" s="124" t="s">
        <v>371</v>
      </c>
      <c r="V706" s="124" t="s">
        <v>440</v>
      </c>
      <c r="W706" s="124" t="s">
        <v>5209</v>
      </c>
      <c r="X706" s="124" t="s">
        <v>217</v>
      </c>
    </row>
    <row r="707" spans="1:24" ht="33" customHeight="1" x14ac:dyDescent="0.25">
      <c r="A707" s="124" t="s">
        <v>5234</v>
      </c>
      <c r="B707" s="125">
        <v>71245</v>
      </c>
      <c r="C707" s="124" t="s">
        <v>381</v>
      </c>
      <c r="D707" s="124" t="s">
        <v>381</v>
      </c>
      <c r="E707" s="124" t="s">
        <v>341</v>
      </c>
      <c r="F707" s="124" t="s">
        <v>411</v>
      </c>
      <c r="G707" s="124" t="s">
        <v>379</v>
      </c>
      <c r="H707" s="124" t="s">
        <v>5233</v>
      </c>
      <c r="I707" s="124" t="s">
        <v>5232</v>
      </c>
      <c r="J707" s="124" t="s">
        <v>5232</v>
      </c>
      <c r="K707" s="124" t="s">
        <v>5231</v>
      </c>
      <c r="L707" s="124" t="s">
        <v>1049</v>
      </c>
      <c r="M707" s="124" t="s">
        <v>5230</v>
      </c>
      <c r="N707" s="124" t="s">
        <v>341</v>
      </c>
      <c r="O707" s="124" t="s">
        <v>5064</v>
      </c>
      <c r="P707" s="124" t="s">
        <v>5229</v>
      </c>
      <c r="Q707" s="124" t="s">
        <v>341</v>
      </c>
      <c r="R707" s="125">
        <v>7</v>
      </c>
      <c r="S707" s="125">
        <v>12</v>
      </c>
      <c r="T707" s="124" t="s">
        <v>341</v>
      </c>
      <c r="U707" s="124" t="s">
        <v>371</v>
      </c>
      <c r="V707" s="124" t="s">
        <v>440</v>
      </c>
      <c r="W707" s="124" t="s">
        <v>4395</v>
      </c>
      <c r="X707" s="124" t="s">
        <v>217</v>
      </c>
    </row>
    <row r="708" spans="1:24" ht="33" customHeight="1" x14ac:dyDescent="0.25">
      <c r="A708" s="124" t="s">
        <v>5228</v>
      </c>
      <c r="B708" s="125">
        <v>71246</v>
      </c>
      <c r="C708" s="124" t="s">
        <v>381</v>
      </c>
      <c r="D708" s="124" t="s">
        <v>381</v>
      </c>
      <c r="E708" s="124" t="s">
        <v>341</v>
      </c>
      <c r="F708" s="124" t="s">
        <v>411</v>
      </c>
      <c r="G708" s="124" t="s">
        <v>343</v>
      </c>
      <c r="H708" s="124" t="s">
        <v>5227</v>
      </c>
      <c r="I708" s="124" t="s">
        <v>5226</v>
      </c>
      <c r="J708" s="124" t="s">
        <v>5226</v>
      </c>
      <c r="K708" s="124" t="s">
        <v>5225</v>
      </c>
      <c r="L708" s="124" t="s">
        <v>407</v>
      </c>
      <c r="M708" s="124" t="s">
        <v>343</v>
      </c>
      <c r="N708" s="124" t="s">
        <v>341</v>
      </c>
      <c r="O708" s="124" t="s">
        <v>5064</v>
      </c>
      <c r="P708" s="124" t="s">
        <v>5224</v>
      </c>
      <c r="Q708" s="124" t="s">
        <v>341</v>
      </c>
      <c r="R708" s="125">
        <v>7</v>
      </c>
      <c r="S708" s="125">
        <v>12</v>
      </c>
      <c r="T708" s="124" t="s">
        <v>341</v>
      </c>
      <c r="U708" s="124" t="s">
        <v>371</v>
      </c>
      <c r="V708" s="124" t="s">
        <v>440</v>
      </c>
      <c r="W708" s="124" t="s">
        <v>439</v>
      </c>
      <c r="X708" s="124" t="s">
        <v>217</v>
      </c>
    </row>
    <row r="709" spans="1:24" ht="33" customHeight="1" x14ac:dyDescent="0.25">
      <c r="A709" s="124" t="s">
        <v>5223</v>
      </c>
      <c r="B709" s="125">
        <v>71247</v>
      </c>
      <c r="C709" s="124" t="s">
        <v>381</v>
      </c>
      <c r="D709" s="124" t="s">
        <v>349</v>
      </c>
      <c r="E709" s="124" t="s">
        <v>5222</v>
      </c>
      <c r="F709" s="124" t="s">
        <v>411</v>
      </c>
      <c r="G709" s="124" t="s">
        <v>379</v>
      </c>
      <c r="H709" s="124" t="s">
        <v>5221</v>
      </c>
      <c r="I709" s="124" t="s">
        <v>5220</v>
      </c>
      <c r="J709" s="124" t="s">
        <v>5220</v>
      </c>
      <c r="K709" s="124" t="s">
        <v>5219</v>
      </c>
      <c r="L709" s="124" t="s">
        <v>1327</v>
      </c>
      <c r="M709" s="124" t="s">
        <v>3649</v>
      </c>
      <c r="N709" s="124" t="s">
        <v>5218</v>
      </c>
      <c r="O709" s="124" t="s">
        <v>5064</v>
      </c>
      <c r="P709" s="124" t="s">
        <v>5217</v>
      </c>
      <c r="Q709" s="124" t="s">
        <v>341</v>
      </c>
      <c r="R709" s="125">
        <v>7</v>
      </c>
      <c r="S709" s="125">
        <v>12</v>
      </c>
      <c r="T709" s="124" t="s">
        <v>341</v>
      </c>
      <c r="U709" s="124" t="s">
        <v>371</v>
      </c>
      <c r="V709" s="124" t="s">
        <v>440</v>
      </c>
      <c r="W709" s="124" t="s">
        <v>439</v>
      </c>
      <c r="X709" s="124" t="s">
        <v>217</v>
      </c>
    </row>
    <row r="710" spans="1:24" ht="33" customHeight="1" x14ac:dyDescent="0.25">
      <c r="A710" s="124" t="s">
        <v>5216</v>
      </c>
      <c r="B710" s="125">
        <v>71248</v>
      </c>
      <c r="C710" s="124" t="s">
        <v>381</v>
      </c>
      <c r="D710" s="124" t="s">
        <v>381</v>
      </c>
      <c r="E710" s="124" t="s">
        <v>341</v>
      </c>
      <c r="F710" s="124" t="s">
        <v>380</v>
      </c>
      <c r="G710" s="124" t="s">
        <v>379</v>
      </c>
      <c r="H710" s="124" t="s">
        <v>5215</v>
      </c>
      <c r="I710" s="124" t="s">
        <v>5214</v>
      </c>
      <c r="J710" s="124" t="s">
        <v>5214</v>
      </c>
      <c r="K710" s="124" t="s">
        <v>5213</v>
      </c>
      <c r="L710" s="124" t="s">
        <v>5212</v>
      </c>
      <c r="M710" s="124" t="s">
        <v>5211</v>
      </c>
      <c r="N710" s="124" t="s">
        <v>341</v>
      </c>
      <c r="O710" s="124" t="s">
        <v>5064</v>
      </c>
      <c r="P710" s="124" t="s">
        <v>5210</v>
      </c>
      <c r="Q710" s="124" t="s">
        <v>341</v>
      </c>
      <c r="R710" s="125">
        <v>7</v>
      </c>
      <c r="S710" s="125">
        <v>12</v>
      </c>
      <c r="T710" s="124" t="s">
        <v>341</v>
      </c>
      <c r="U710" s="124" t="s">
        <v>371</v>
      </c>
      <c r="V710" s="124" t="s">
        <v>1005</v>
      </c>
      <c r="W710" s="124" t="s">
        <v>5209</v>
      </c>
      <c r="X710" s="124" t="s">
        <v>217</v>
      </c>
    </row>
    <row r="711" spans="1:24" ht="33" customHeight="1" x14ac:dyDescent="0.25">
      <c r="A711" s="124" t="s">
        <v>5208</v>
      </c>
      <c r="B711" s="125">
        <v>71249</v>
      </c>
      <c r="C711" s="124" t="s">
        <v>381</v>
      </c>
      <c r="D711" s="124" t="s">
        <v>381</v>
      </c>
      <c r="E711" s="124" t="s">
        <v>341</v>
      </c>
      <c r="F711" s="124" t="s">
        <v>411</v>
      </c>
      <c r="G711" s="124" t="s">
        <v>379</v>
      </c>
      <c r="H711" s="124" t="s">
        <v>5207</v>
      </c>
      <c r="I711" s="124" t="s">
        <v>5206</v>
      </c>
      <c r="J711" s="124" t="s">
        <v>5206</v>
      </c>
      <c r="K711" s="124" t="s">
        <v>5205</v>
      </c>
      <c r="L711" s="124" t="s">
        <v>2239</v>
      </c>
      <c r="M711" s="124" t="s">
        <v>5204</v>
      </c>
      <c r="N711" s="124" t="s">
        <v>341</v>
      </c>
      <c r="O711" s="124" t="s">
        <v>5064</v>
      </c>
      <c r="P711" s="124" t="s">
        <v>5203</v>
      </c>
      <c r="Q711" s="124" t="s">
        <v>341</v>
      </c>
      <c r="R711" s="125">
        <v>7</v>
      </c>
      <c r="S711" s="125">
        <v>12</v>
      </c>
      <c r="T711" s="124" t="s">
        <v>341</v>
      </c>
      <c r="U711" s="124" t="s">
        <v>371</v>
      </c>
      <c r="V711" s="124" t="s">
        <v>440</v>
      </c>
      <c r="W711" s="124" t="s">
        <v>4395</v>
      </c>
      <c r="X711" s="124" t="s">
        <v>217</v>
      </c>
    </row>
    <row r="712" spans="1:24" ht="33" customHeight="1" x14ac:dyDescent="0.25">
      <c r="A712" s="124" t="s">
        <v>5202</v>
      </c>
      <c r="B712" s="125">
        <v>71250</v>
      </c>
      <c r="C712" s="124" t="s">
        <v>381</v>
      </c>
      <c r="D712" s="124" t="s">
        <v>381</v>
      </c>
      <c r="E712" s="124" t="s">
        <v>341</v>
      </c>
      <c r="F712" s="124" t="s">
        <v>380</v>
      </c>
      <c r="G712" s="124" t="s">
        <v>379</v>
      </c>
      <c r="H712" s="124" t="s">
        <v>5201</v>
      </c>
      <c r="I712" s="124" t="s">
        <v>5200</v>
      </c>
      <c r="J712" s="124" t="s">
        <v>5200</v>
      </c>
      <c r="K712" s="124" t="s">
        <v>5199</v>
      </c>
      <c r="L712" s="124" t="s">
        <v>5198</v>
      </c>
      <c r="M712" s="124" t="s">
        <v>5197</v>
      </c>
      <c r="N712" s="124" t="s">
        <v>341</v>
      </c>
      <c r="O712" s="124" t="s">
        <v>5064</v>
      </c>
      <c r="P712" s="124" t="s">
        <v>5196</v>
      </c>
      <c r="Q712" s="124" t="s">
        <v>341</v>
      </c>
      <c r="R712" s="125">
        <v>7</v>
      </c>
      <c r="S712" s="125">
        <v>12</v>
      </c>
      <c r="T712" s="124" t="s">
        <v>341</v>
      </c>
      <c r="U712" s="124" t="s">
        <v>371</v>
      </c>
      <c r="V712" s="124" t="s">
        <v>440</v>
      </c>
      <c r="W712" s="124" t="s">
        <v>4395</v>
      </c>
      <c r="X712" s="124" t="s">
        <v>217</v>
      </c>
    </row>
    <row r="713" spans="1:24" ht="33" customHeight="1" x14ac:dyDescent="0.25">
      <c r="A713" s="124" t="s">
        <v>5195</v>
      </c>
      <c r="B713" s="125">
        <v>71251</v>
      </c>
      <c r="C713" s="124" t="s">
        <v>381</v>
      </c>
      <c r="D713" s="124" t="s">
        <v>381</v>
      </c>
      <c r="E713" s="124" t="s">
        <v>341</v>
      </c>
      <c r="F713" s="124" t="s">
        <v>380</v>
      </c>
      <c r="G713" s="124" t="s">
        <v>360</v>
      </c>
      <c r="H713" s="124" t="s">
        <v>5194</v>
      </c>
      <c r="I713" s="124" t="s">
        <v>5193</v>
      </c>
      <c r="J713" s="124" t="s">
        <v>5193</v>
      </c>
      <c r="K713" s="124" t="s">
        <v>5192</v>
      </c>
      <c r="L713" s="124" t="s">
        <v>1327</v>
      </c>
      <c r="M713" s="124" t="s">
        <v>3649</v>
      </c>
      <c r="N713" s="124" t="s">
        <v>341</v>
      </c>
      <c r="O713" s="124" t="s">
        <v>5184</v>
      </c>
      <c r="P713" s="124" t="s">
        <v>5191</v>
      </c>
      <c r="Q713" s="124" t="s">
        <v>341</v>
      </c>
      <c r="R713" s="125">
        <v>7</v>
      </c>
      <c r="S713" s="125">
        <v>12</v>
      </c>
      <c r="T713" s="124" t="s">
        <v>341</v>
      </c>
      <c r="U713" s="124" t="s">
        <v>396</v>
      </c>
      <c r="V713" s="124" t="s">
        <v>339</v>
      </c>
      <c r="W713" s="124" t="s">
        <v>3769</v>
      </c>
      <c r="X713" s="124" t="s">
        <v>220</v>
      </c>
    </row>
    <row r="714" spans="1:24" ht="33" customHeight="1" x14ac:dyDescent="0.25">
      <c r="A714" s="124" t="s">
        <v>5190</v>
      </c>
      <c r="B714" s="125">
        <v>71252</v>
      </c>
      <c r="C714" s="124" t="s">
        <v>381</v>
      </c>
      <c r="D714" s="124" t="s">
        <v>381</v>
      </c>
      <c r="E714" s="124" t="s">
        <v>341</v>
      </c>
      <c r="F714" s="124" t="s">
        <v>380</v>
      </c>
      <c r="G714" s="124" t="s">
        <v>379</v>
      </c>
      <c r="H714" s="124" t="s">
        <v>5189</v>
      </c>
      <c r="I714" s="124" t="s">
        <v>5188</v>
      </c>
      <c r="J714" s="124" t="s">
        <v>5188</v>
      </c>
      <c r="K714" s="124" t="s">
        <v>5187</v>
      </c>
      <c r="L714" s="124" t="s">
        <v>5186</v>
      </c>
      <c r="M714" s="124" t="s">
        <v>5185</v>
      </c>
      <c r="N714" s="124" t="s">
        <v>341</v>
      </c>
      <c r="O714" s="124" t="s">
        <v>5184</v>
      </c>
      <c r="P714" s="124" t="s">
        <v>5183</v>
      </c>
      <c r="Q714" s="124" t="s">
        <v>341</v>
      </c>
      <c r="R714" s="125">
        <v>7</v>
      </c>
      <c r="S714" s="125">
        <v>12</v>
      </c>
      <c r="T714" s="124" t="s">
        <v>341</v>
      </c>
      <c r="U714" s="124" t="s">
        <v>396</v>
      </c>
      <c r="V714" s="124" t="s">
        <v>339</v>
      </c>
      <c r="W714" s="124" t="s">
        <v>481</v>
      </c>
      <c r="X714" s="124" t="s">
        <v>218</v>
      </c>
    </row>
    <row r="715" spans="1:24" ht="33" customHeight="1" x14ac:dyDescent="0.25">
      <c r="A715" s="124" t="s">
        <v>5182</v>
      </c>
      <c r="B715" s="125">
        <v>71253</v>
      </c>
      <c r="C715" s="124" t="s">
        <v>393</v>
      </c>
      <c r="D715" s="124" t="s">
        <v>392</v>
      </c>
      <c r="E715" s="124" t="s">
        <v>341</v>
      </c>
      <c r="F715" s="124" t="s">
        <v>391</v>
      </c>
      <c r="G715" s="124" t="s">
        <v>379</v>
      </c>
      <c r="H715" s="124" t="s">
        <v>5181</v>
      </c>
      <c r="I715" s="124" t="s">
        <v>5180</v>
      </c>
      <c r="J715" s="124" t="s">
        <v>5180</v>
      </c>
      <c r="K715" s="124" t="s">
        <v>5179</v>
      </c>
      <c r="L715" s="124" t="s">
        <v>5178</v>
      </c>
      <c r="M715" s="124" t="s">
        <v>5177</v>
      </c>
      <c r="N715" s="124" t="s">
        <v>341</v>
      </c>
      <c r="O715" s="124" t="s">
        <v>5176</v>
      </c>
      <c r="P715" s="124" t="s">
        <v>5175</v>
      </c>
      <c r="Q715" s="124" t="s">
        <v>341</v>
      </c>
      <c r="R715" s="125">
        <v>7</v>
      </c>
      <c r="S715" s="125">
        <v>12</v>
      </c>
      <c r="T715" s="124" t="s">
        <v>341</v>
      </c>
      <c r="U715" s="124" t="s">
        <v>396</v>
      </c>
      <c r="V715" s="124" t="s">
        <v>395</v>
      </c>
      <c r="W715" s="124" t="s">
        <v>1818</v>
      </c>
      <c r="X715" s="124" t="s">
        <v>220</v>
      </c>
    </row>
    <row r="716" spans="1:24" ht="33" customHeight="1" x14ac:dyDescent="0.25">
      <c r="A716" s="124" t="s">
        <v>5174</v>
      </c>
      <c r="B716" s="125">
        <v>71254</v>
      </c>
      <c r="C716" s="124" t="s">
        <v>381</v>
      </c>
      <c r="D716" s="124" t="s">
        <v>381</v>
      </c>
      <c r="E716" s="124" t="s">
        <v>341</v>
      </c>
      <c r="F716" s="124" t="s">
        <v>411</v>
      </c>
      <c r="G716" s="124" t="s">
        <v>379</v>
      </c>
      <c r="H716" s="124" t="s">
        <v>5173</v>
      </c>
      <c r="I716" s="124" t="s">
        <v>5172</v>
      </c>
      <c r="J716" s="124" t="s">
        <v>5172</v>
      </c>
      <c r="K716" s="124" t="s">
        <v>5171</v>
      </c>
      <c r="L716" s="124" t="s">
        <v>5170</v>
      </c>
      <c r="M716" s="124" t="s">
        <v>5169</v>
      </c>
      <c r="N716" s="124" t="s">
        <v>341</v>
      </c>
      <c r="O716" s="124" t="s">
        <v>5080</v>
      </c>
      <c r="P716" s="124" t="s">
        <v>5168</v>
      </c>
      <c r="Q716" s="124" t="s">
        <v>341</v>
      </c>
      <c r="R716" s="125">
        <v>7</v>
      </c>
      <c r="S716" s="125">
        <v>12</v>
      </c>
      <c r="T716" s="124" t="s">
        <v>341</v>
      </c>
      <c r="U716" s="124" t="s">
        <v>396</v>
      </c>
      <c r="V716" s="124" t="s">
        <v>370</v>
      </c>
      <c r="W716" s="124" t="s">
        <v>1792</v>
      </c>
      <c r="X716" s="124" t="s">
        <v>35</v>
      </c>
    </row>
    <row r="717" spans="1:24" ht="33" customHeight="1" x14ac:dyDescent="0.25">
      <c r="A717" s="124" t="s">
        <v>5167</v>
      </c>
      <c r="B717" s="125">
        <v>71255</v>
      </c>
      <c r="C717" s="124" t="s">
        <v>381</v>
      </c>
      <c r="D717" s="124" t="s">
        <v>381</v>
      </c>
      <c r="E717" s="124" t="s">
        <v>341</v>
      </c>
      <c r="F717" s="124" t="s">
        <v>380</v>
      </c>
      <c r="G717" s="124" t="s">
        <v>379</v>
      </c>
      <c r="H717" s="124" t="s">
        <v>5166</v>
      </c>
      <c r="I717" s="124" t="s">
        <v>5165</v>
      </c>
      <c r="J717" s="124" t="s">
        <v>5165</v>
      </c>
      <c r="K717" s="124" t="s">
        <v>5164</v>
      </c>
      <c r="L717" s="124" t="s">
        <v>5163</v>
      </c>
      <c r="M717" s="124" t="s">
        <v>5162</v>
      </c>
      <c r="N717" s="124" t="s">
        <v>341</v>
      </c>
      <c r="O717" s="124" t="s">
        <v>5056</v>
      </c>
      <c r="P717" s="124" t="s">
        <v>5161</v>
      </c>
      <c r="Q717" s="124" t="s">
        <v>341</v>
      </c>
      <c r="R717" s="125">
        <v>7</v>
      </c>
      <c r="S717" s="125">
        <v>12</v>
      </c>
      <c r="T717" s="124" t="s">
        <v>341</v>
      </c>
      <c r="U717" s="124" t="s">
        <v>340</v>
      </c>
      <c r="V717" s="124" t="s">
        <v>339</v>
      </c>
      <c r="W717" s="124" t="s">
        <v>1823</v>
      </c>
      <c r="X717" s="124" t="s">
        <v>220</v>
      </c>
    </row>
    <row r="718" spans="1:24" ht="33" customHeight="1" x14ac:dyDescent="0.25">
      <c r="A718" s="124" t="s">
        <v>5160</v>
      </c>
      <c r="B718" s="125">
        <v>71256</v>
      </c>
      <c r="C718" s="124" t="s">
        <v>381</v>
      </c>
      <c r="D718" s="124" t="s">
        <v>381</v>
      </c>
      <c r="E718" s="124" t="s">
        <v>341</v>
      </c>
      <c r="F718" s="124" t="s">
        <v>380</v>
      </c>
      <c r="G718" s="124" t="s">
        <v>379</v>
      </c>
      <c r="H718" s="124" t="s">
        <v>5159</v>
      </c>
      <c r="I718" s="124" t="s">
        <v>5158</v>
      </c>
      <c r="J718" s="124" t="s">
        <v>5158</v>
      </c>
      <c r="K718" s="124" t="s">
        <v>5157</v>
      </c>
      <c r="L718" s="124" t="s">
        <v>407</v>
      </c>
      <c r="M718" s="124" t="s">
        <v>5156</v>
      </c>
      <c r="N718" s="124" t="s">
        <v>341</v>
      </c>
      <c r="O718" s="124" t="s">
        <v>5056</v>
      </c>
      <c r="P718" s="124" t="s">
        <v>5155</v>
      </c>
      <c r="Q718" s="124" t="s">
        <v>341</v>
      </c>
      <c r="R718" s="125">
        <v>7</v>
      </c>
      <c r="S718" s="125">
        <v>12</v>
      </c>
      <c r="T718" s="124" t="s">
        <v>630</v>
      </c>
      <c r="U718" s="124" t="s">
        <v>340</v>
      </c>
      <c r="V718" s="124" t="s">
        <v>339</v>
      </c>
      <c r="W718" s="124" t="s">
        <v>1818</v>
      </c>
      <c r="X718" s="124" t="s">
        <v>220</v>
      </c>
    </row>
    <row r="719" spans="1:24" ht="33" customHeight="1" x14ac:dyDescent="0.25">
      <c r="A719" s="124" t="s">
        <v>5154</v>
      </c>
      <c r="B719" s="125">
        <v>71257</v>
      </c>
      <c r="C719" s="124" t="s">
        <v>381</v>
      </c>
      <c r="D719" s="124" t="s">
        <v>381</v>
      </c>
      <c r="E719" s="124" t="s">
        <v>341</v>
      </c>
      <c r="F719" s="124" t="s">
        <v>380</v>
      </c>
      <c r="G719" s="124" t="s">
        <v>360</v>
      </c>
      <c r="H719" s="124" t="s">
        <v>5153</v>
      </c>
      <c r="I719" s="124" t="s">
        <v>5152</v>
      </c>
      <c r="J719" s="124" t="s">
        <v>5152</v>
      </c>
      <c r="K719" s="124" t="s">
        <v>5151</v>
      </c>
      <c r="L719" s="124" t="s">
        <v>5150</v>
      </c>
      <c r="M719" s="124" t="s">
        <v>5149</v>
      </c>
      <c r="N719" s="124" t="s">
        <v>5148</v>
      </c>
      <c r="O719" s="124" t="s">
        <v>5071</v>
      </c>
      <c r="P719" s="124" t="s">
        <v>5147</v>
      </c>
      <c r="Q719" s="124" t="s">
        <v>341</v>
      </c>
      <c r="R719" s="125">
        <v>7</v>
      </c>
      <c r="S719" s="125">
        <v>12</v>
      </c>
      <c r="T719" s="124" t="s">
        <v>341</v>
      </c>
      <c r="U719" s="124" t="s">
        <v>396</v>
      </c>
      <c r="V719" s="124" t="s">
        <v>370</v>
      </c>
      <c r="W719" s="124" t="s">
        <v>3769</v>
      </c>
      <c r="X719" s="124" t="s">
        <v>220</v>
      </c>
    </row>
    <row r="720" spans="1:24" ht="33" customHeight="1" x14ac:dyDescent="0.25">
      <c r="A720" s="124" t="s">
        <v>5146</v>
      </c>
      <c r="B720" s="125">
        <v>71258</v>
      </c>
      <c r="C720" s="124" t="s">
        <v>381</v>
      </c>
      <c r="D720" s="124" t="s">
        <v>381</v>
      </c>
      <c r="E720" s="124" t="s">
        <v>341</v>
      </c>
      <c r="F720" s="124" t="s">
        <v>411</v>
      </c>
      <c r="G720" s="124" t="s">
        <v>379</v>
      </c>
      <c r="H720" s="124" t="s">
        <v>5145</v>
      </c>
      <c r="I720" s="124" t="s">
        <v>5144</v>
      </c>
      <c r="J720" s="124" t="s">
        <v>5144</v>
      </c>
      <c r="K720" s="124" t="s">
        <v>5143</v>
      </c>
      <c r="L720" s="124" t="s">
        <v>5142</v>
      </c>
      <c r="M720" s="124" t="s">
        <v>5141</v>
      </c>
      <c r="N720" s="124" t="s">
        <v>341</v>
      </c>
      <c r="O720" s="124" t="s">
        <v>5056</v>
      </c>
      <c r="P720" s="124" t="s">
        <v>5140</v>
      </c>
      <c r="Q720" s="124" t="s">
        <v>341</v>
      </c>
      <c r="R720" s="125">
        <v>7</v>
      </c>
      <c r="S720" s="125">
        <v>12</v>
      </c>
      <c r="T720" s="124" t="s">
        <v>341</v>
      </c>
      <c r="U720" s="124" t="s">
        <v>340</v>
      </c>
      <c r="V720" s="124" t="s">
        <v>339</v>
      </c>
      <c r="W720" s="124" t="s">
        <v>3769</v>
      </c>
      <c r="X720" s="124" t="s">
        <v>220</v>
      </c>
    </row>
    <row r="721" spans="1:24" ht="33" customHeight="1" x14ac:dyDescent="0.25">
      <c r="A721" s="124" t="s">
        <v>5139</v>
      </c>
      <c r="B721" s="125">
        <v>71259</v>
      </c>
      <c r="C721" s="124" t="s">
        <v>381</v>
      </c>
      <c r="D721" s="124" t="s">
        <v>349</v>
      </c>
      <c r="E721" s="124" t="s">
        <v>5138</v>
      </c>
      <c r="F721" s="124" t="s">
        <v>411</v>
      </c>
      <c r="G721" s="124" t="s">
        <v>379</v>
      </c>
      <c r="H721" s="124" t="s">
        <v>5137</v>
      </c>
      <c r="I721" s="124" t="s">
        <v>5136</v>
      </c>
      <c r="J721" s="124" t="s">
        <v>5136</v>
      </c>
      <c r="K721" s="124" t="s">
        <v>5135</v>
      </c>
      <c r="L721" s="124" t="s">
        <v>5134</v>
      </c>
      <c r="M721" s="124" t="s">
        <v>5133</v>
      </c>
      <c r="N721" s="124" t="s">
        <v>341</v>
      </c>
      <c r="O721" s="124" t="s">
        <v>5056</v>
      </c>
      <c r="P721" s="124" t="s">
        <v>5132</v>
      </c>
      <c r="Q721" s="124" t="s">
        <v>341</v>
      </c>
      <c r="R721" s="125">
        <v>7</v>
      </c>
      <c r="S721" s="125">
        <v>12</v>
      </c>
      <c r="T721" s="124" t="s">
        <v>341</v>
      </c>
      <c r="U721" s="124" t="s">
        <v>396</v>
      </c>
      <c r="V721" s="124" t="s">
        <v>395</v>
      </c>
      <c r="W721" s="124" t="s">
        <v>1823</v>
      </c>
      <c r="X721" s="124" t="s">
        <v>220</v>
      </c>
    </row>
    <row r="722" spans="1:24" ht="33" customHeight="1" x14ac:dyDescent="0.25">
      <c r="A722" s="124" t="s">
        <v>5131</v>
      </c>
      <c r="B722" s="125">
        <v>71260</v>
      </c>
      <c r="C722" s="124" t="s">
        <v>381</v>
      </c>
      <c r="D722" s="124" t="s">
        <v>349</v>
      </c>
      <c r="E722" s="124" t="s">
        <v>402</v>
      </c>
      <c r="F722" s="124" t="s">
        <v>380</v>
      </c>
      <c r="G722" s="124" t="s">
        <v>390</v>
      </c>
      <c r="H722" s="124" t="s">
        <v>5130</v>
      </c>
      <c r="I722" s="124" t="s">
        <v>5129</v>
      </c>
      <c r="J722" s="124" t="s">
        <v>5129</v>
      </c>
      <c r="K722" s="124" t="s">
        <v>5128</v>
      </c>
      <c r="L722" s="124" t="s">
        <v>5127</v>
      </c>
      <c r="M722" s="124" t="s">
        <v>5126</v>
      </c>
      <c r="N722" s="124" t="s">
        <v>341</v>
      </c>
      <c r="O722" s="124" t="s">
        <v>5125</v>
      </c>
      <c r="P722" s="124" t="s">
        <v>5124</v>
      </c>
      <c r="Q722" s="124" t="s">
        <v>341</v>
      </c>
      <c r="R722" s="125">
        <v>7</v>
      </c>
      <c r="S722" s="125">
        <v>12</v>
      </c>
      <c r="T722" s="124" t="s">
        <v>503</v>
      </c>
      <c r="U722" s="124" t="s">
        <v>340</v>
      </c>
      <c r="V722" s="124" t="s">
        <v>339</v>
      </c>
      <c r="W722" s="124" t="s">
        <v>1452</v>
      </c>
      <c r="X722" s="124" t="s">
        <v>226</v>
      </c>
    </row>
    <row r="723" spans="1:24" ht="33" customHeight="1" x14ac:dyDescent="0.25">
      <c r="A723" s="124" t="s">
        <v>5123</v>
      </c>
      <c r="B723" s="125">
        <v>71261</v>
      </c>
      <c r="C723" s="124" t="s">
        <v>393</v>
      </c>
      <c r="D723" s="124" t="s">
        <v>381</v>
      </c>
      <c r="E723" s="124" t="s">
        <v>402</v>
      </c>
      <c r="F723" s="124" t="s">
        <v>391</v>
      </c>
      <c r="G723" s="124" t="s">
        <v>379</v>
      </c>
      <c r="H723" s="124" t="s">
        <v>5122</v>
      </c>
      <c r="I723" s="124" t="s">
        <v>5121</v>
      </c>
      <c r="J723" s="124" t="s">
        <v>5121</v>
      </c>
      <c r="K723" s="124" t="s">
        <v>5120</v>
      </c>
      <c r="L723" s="124" t="s">
        <v>5119</v>
      </c>
      <c r="M723" s="124" t="s">
        <v>5118</v>
      </c>
      <c r="N723" s="124" t="s">
        <v>341</v>
      </c>
      <c r="O723" s="124" t="s">
        <v>5056</v>
      </c>
      <c r="P723" s="124" t="s">
        <v>5117</v>
      </c>
      <c r="Q723" s="124" t="s">
        <v>341</v>
      </c>
      <c r="R723" s="125">
        <v>7</v>
      </c>
      <c r="S723" s="125">
        <v>12</v>
      </c>
      <c r="T723" s="124" t="s">
        <v>341</v>
      </c>
      <c r="U723" s="124" t="s">
        <v>340</v>
      </c>
      <c r="V723" s="124" t="s">
        <v>339</v>
      </c>
      <c r="W723" s="124" t="s">
        <v>3769</v>
      </c>
      <c r="X723" s="124" t="s">
        <v>220</v>
      </c>
    </row>
    <row r="724" spans="1:24" ht="33" customHeight="1" x14ac:dyDescent="0.25">
      <c r="A724" s="124" t="s">
        <v>5116</v>
      </c>
      <c r="B724" s="125">
        <v>71262</v>
      </c>
      <c r="C724" s="124" t="s">
        <v>381</v>
      </c>
      <c r="D724" s="124" t="s">
        <v>381</v>
      </c>
      <c r="E724" s="124" t="s">
        <v>341</v>
      </c>
      <c r="F724" s="124" t="s">
        <v>411</v>
      </c>
      <c r="G724" s="124" t="s">
        <v>379</v>
      </c>
      <c r="H724" s="124" t="s">
        <v>5115</v>
      </c>
      <c r="I724" s="124" t="s">
        <v>5114</v>
      </c>
      <c r="J724" s="124" t="s">
        <v>5114</v>
      </c>
      <c r="K724" s="124" t="s">
        <v>5113</v>
      </c>
      <c r="L724" s="124" t="s">
        <v>5112</v>
      </c>
      <c r="M724" s="124" t="s">
        <v>5111</v>
      </c>
      <c r="N724" s="124" t="s">
        <v>341</v>
      </c>
      <c r="O724" s="124" t="s">
        <v>5056</v>
      </c>
      <c r="P724" s="124" t="s">
        <v>5110</v>
      </c>
      <c r="Q724" s="124" t="s">
        <v>341</v>
      </c>
      <c r="R724" s="125">
        <v>7</v>
      </c>
      <c r="S724" s="125">
        <v>12</v>
      </c>
      <c r="T724" s="124" t="s">
        <v>341</v>
      </c>
      <c r="U724" s="124" t="s">
        <v>340</v>
      </c>
      <c r="V724" s="124" t="s">
        <v>339</v>
      </c>
      <c r="W724" s="124" t="s">
        <v>338</v>
      </c>
      <c r="X724" s="124" t="s">
        <v>219</v>
      </c>
    </row>
    <row r="725" spans="1:24" ht="33" customHeight="1" x14ac:dyDescent="0.25">
      <c r="A725" s="124" t="s">
        <v>5109</v>
      </c>
      <c r="B725" s="125">
        <v>71263</v>
      </c>
      <c r="C725" s="124" t="s">
        <v>381</v>
      </c>
      <c r="D725" s="124" t="s">
        <v>349</v>
      </c>
      <c r="E725" s="124" t="s">
        <v>5108</v>
      </c>
      <c r="F725" s="124" t="s">
        <v>411</v>
      </c>
      <c r="G725" s="124" t="s">
        <v>390</v>
      </c>
      <c r="H725" s="124" t="s">
        <v>5107</v>
      </c>
      <c r="I725" s="124" t="s">
        <v>5106</v>
      </c>
      <c r="J725" s="124" t="s">
        <v>5106</v>
      </c>
      <c r="K725" s="124" t="s">
        <v>5105</v>
      </c>
      <c r="L725" s="124" t="s">
        <v>5104</v>
      </c>
      <c r="M725" s="124" t="s">
        <v>5103</v>
      </c>
      <c r="N725" s="124" t="s">
        <v>341</v>
      </c>
      <c r="O725" s="124" t="s">
        <v>5056</v>
      </c>
      <c r="P725" s="124" t="s">
        <v>5102</v>
      </c>
      <c r="Q725" s="124" t="s">
        <v>341</v>
      </c>
      <c r="R725" s="125">
        <v>7</v>
      </c>
      <c r="S725" s="125">
        <v>12</v>
      </c>
      <c r="T725" s="124" t="s">
        <v>341</v>
      </c>
      <c r="U725" s="124" t="s">
        <v>340</v>
      </c>
      <c r="V725" s="124" t="s">
        <v>339</v>
      </c>
      <c r="W725" s="124" t="s">
        <v>496</v>
      </c>
      <c r="X725" s="124" t="s">
        <v>219</v>
      </c>
    </row>
    <row r="726" spans="1:24" ht="33" customHeight="1" x14ac:dyDescent="0.25">
      <c r="A726" s="124" t="s">
        <v>5101</v>
      </c>
      <c r="B726" s="125">
        <v>71264</v>
      </c>
      <c r="C726" s="124" t="s">
        <v>381</v>
      </c>
      <c r="D726" s="124" t="s">
        <v>381</v>
      </c>
      <c r="E726" s="124" t="s">
        <v>341</v>
      </c>
      <c r="F726" s="124" t="s">
        <v>380</v>
      </c>
      <c r="G726" s="124" t="s">
        <v>379</v>
      </c>
      <c r="H726" s="124" t="s">
        <v>5100</v>
      </c>
      <c r="I726" s="124" t="s">
        <v>5099</v>
      </c>
      <c r="J726" s="124" t="s">
        <v>5099</v>
      </c>
      <c r="K726" s="124" t="s">
        <v>5098</v>
      </c>
      <c r="L726" s="124" t="s">
        <v>2239</v>
      </c>
      <c r="M726" s="124" t="s">
        <v>5097</v>
      </c>
      <c r="N726" s="124" t="s">
        <v>5096</v>
      </c>
      <c r="O726" s="124" t="s">
        <v>5088</v>
      </c>
      <c r="P726" s="124" t="s">
        <v>5095</v>
      </c>
      <c r="Q726" s="124" t="s">
        <v>341</v>
      </c>
      <c r="R726" s="125">
        <v>7</v>
      </c>
      <c r="S726" s="125">
        <v>12</v>
      </c>
      <c r="T726" s="124" t="s">
        <v>630</v>
      </c>
      <c r="U726" s="124" t="s">
        <v>371</v>
      </c>
      <c r="V726" s="124" t="s">
        <v>1608</v>
      </c>
      <c r="W726" s="124" t="s">
        <v>369</v>
      </c>
      <c r="X726" s="124" t="s">
        <v>35</v>
      </c>
    </row>
    <row r="727" spans="1:24" ht="33" customHeight="1" x14ac:dyDescent="0.25">
      <c r="A727" s="124" t="s">
        <v>5094</v>
      </c>
      <c r="B727" s="125">
        <v>71265</v>
      </c>
      <c r="C727" s="124" t="s">
        <v>393</v>
      </c>
      <c r="D727" s="124" t="s">
        <v>381</v>
      </c>
      <c r="E727" s="124" t="s">
        <v>402</v>
      </c>
      <c r="F727" s="124" t="s">
        <v>391</v>
      </c>
      <c r="G727" s="124" t="s">
        <v>379</v>
      </c>
      <c r="H727" s="124" t="s">
        <v>5093</v>
      </c>
      <c r="I727" s="124" t="s">
        <v>5092</v>
      </c>
      <c r="J727" s="124" t="s">
        <v>5092</v>
      </c>
      <c r="K727" s="124" t="s">
        <v>5091</v>
      </c>
      <c r="L727" s="124" t="s">
        <v>5090</v>
      </c>
      <c r="M727" s="124" t="s">
        <v>5089</v>
      </c>
      <c r="N727" s="124" t="s">
        <v>341</v>
      </c>
      <c r="O727" s="124" t="s">
        <v>5088</v>
      </c>
      <c r="P727" s="124" t="s">
        <v>5087</v>
      </c>
      <c r="Q727" s="124" t="s">
        <v>341</v>
      </c>
      <c r="R727" s="125">
        <v>7</v>
      </c>
      <c r="S727" s="125">
        <v>12</v>
      </c>
      <c r="T727" s="124" t="s">
        <v>341</v>
      </c>
      <c r="U727" s="124" t="s">
        <v>510</v>
      </c>
      <c r="V727" s="124" t="s">
        <v>1585</v>
      </c>
      <c r="W727" s="124" t="s">
        <v>1792</v>
      </c>
      <c r="X727" s="124" t="s">
        <v>35</v>
      </c>
    </row>
    <row r="728" spans="1:24" ht="33" customHeight="1" x14ac:dyDescent="0.25">
      <c r="A728" s="124" t="s">
        <v>5086</v>
      </c>
      <c r="B728" s="125">
        <v>71266</v>
      </c>
      <c r="C728" s="124" t="s">
        <v>381</v>
      </c>
      <c r="D728" s="124" t="s">
        <v>381</v>
      </c>
      <c r="E728" s="124" t="s">
        <v>341</v>
      </c>
      <c r="F728" s="124" t="s">
        <v>380</v>
      </c>
      <c r="G728" s="124" t="s">
        <v>379</v>
      </c>
      <c r="H728" s="124" t="s">
        <v>5085</v>
      </c>
      <c r="I728" s="124" t="s">
        <v>5084</v>
      </c>
      <c r="J728" s="124" t="s">
        <v>5084</v>
      </c>
      <c r="K728" s="124" t="s">
        <v>5083</v>
      </c>
      <c r="L728" s="124" t="s">
        <v>5082</v>
      </c>
      <c r="M728" s="124" t="s">
        <v>5081</v>
      </c>
      <c r="N728" s="124" t="s">
        <v>341</v>
      </c>
      <c r="O728" s="124" t="s">
        <v>5080</v>
      </c>
      <c r="P728" s="124" t="s">
        <v>5079</v>
      </c>
      <c r="Q728" s="124" t="s">
        <v>341</v>
      </c>
      <c r="R728" s="125">
        <v>7</v>
      </c>
      <c r="S728" s="125">
        <v>12</v>
      </c>
      <c r="T728" s="124" t="s">
        <v>341</v>
      </c>
      <c r="U728" s="124" t="s">
        <v>510</v>
      </c>
      <c r="V728" s="124" t="s">
        <v>370</v>
      </c>
      <c r="W728" s="124" t="s">
        <v>1792</v>
      </c>
      <c r="X728" s="124" t="s">
        <v>35</v>
      </c>
    </row>
    <row r="729" spans="1:24" ht="33" customHeight="1" x14ac:dyDescent="0.25">
      <c r="A729" s="124" t="s">
        <v>5078</v>
      </c>
      <c r="B729" s="125">
        <v>71267</v>
      </c>
      <c r="C729" s="124" t="s">
        <v>381</v>
      </c>
      <c r="D729" s="124" t="s">
        <v>349</v>
      </c>
      <c r="E729" s="124" t="s">
        <v>5077</v>
      </c>
      <c r="F729" s="124" t="s">
        <v>411</v>
      </c>
      <c r="G729" s="124" t="s">
        <v>379</v>
      </c>
      <c r="H729" s="124" t="s">
        <v>5076</v>
      </c>
      <c r="I729" s="124" t="s">
        <v>5075</v>
      </c>
      <c r="J729" s="124" t="s">
        <v>5075</v>
      </c>
      <c r="K729" s="124" t="s">
        <v>5074</v>
      </c>
      <c r="L729" s="124" t="s">
        <v>5073</v>
      </c>
      <c r="M729" s="124" t="s">
        <v>5072</v>
      </c>
      <c r="N729" s="124" t="s">
        <v>341</v>
      </c>
      <c r="O729" s="124" t="s">
        <v>5071</v>
      </c>
      <c r="P729" s="124" t="s">
        <v>5070</v>
      </c>
      <c r="Q729" s="124" t="s">
        <v>341</v>
      </c>
      <c r="R729" s="125">
        <v>7</v>
      </c>
      <c r="S729" s="125">
        <v>12</v>
      </c>
      <c r="T729" s="124" t="s">
        <v>511</v>
      </c>
      <c r="U729" s="124" t="s">
        <v>510</v>
      </c>
      <c r="V729" s="124" t="s">
        <v>509</v>
      </c>
      <c r="W729" s="124" t="s">
        <v>508</v>
      </c>
      <c r="X729" s="124" t="s">
        <v>44</v>
      </c>
    </row>
    <row r="730" spans="1:24" ht="33" customHeight="1" x14ac:dyDescent="0.25">
      <c r="A730" s="124" t="s">
        <v>5069</v>
      </c>
      <c r="B730" s="125">
        <v>71268</v>
      </c>
      <c r="C730" s="124" t="s">
        <v>381</v>
      </c>
      <c r="D730" s="124" t="s">
        <v>349</v>
      </c>
      <c r="E730" s="124" t="s">
        <v>402</v>
      </c>
      <c r="F730" s="124" t="s">
        <v>411</v>
      </c>
      <c r="G730" s="124" t="s">
        <v>379</v>
      </c>
      <c r="H730" s="124" t="s">
        <v>5068</v>
      </c>
      <c r="I730" s="124" t="s">
        <v>5067</v>
      </c>
      <c r="J730" s="124" t="s">
        <v>5067</v>
      </c>
      <c r="K730" s="124" t="s">
        <v>5066</v>
      </c>
      <c r="L730" s="124" t="s">
        <v>3622</v>
      </c>
      <c r="M730" s="124" t="s">
        <v>5065</v>
      </c>
      <c r="N730" s="124" t="s">
        <v>341</v>
      </c>
      <c r="O730" s="124" t="s">
        <v>5064</v>
      </c>
      <c r="P730" s="124" t="s">
        <v>5063</v>
      </c>
      <c r="Q730" s="124" t="s">
        <v>341</v>
      </c>
      <c r="R730" s="125">
        <v>7</v>
      </c>
      <c r="S730" s="125">
        <v>12</v>
      </c>
      <c r="T730" s="124" t="s">
        <v>341</v>
      </c>
      <c r="U730" s="124" t="s">
        <v>371</v>
      </c>
      <c r="V730" s="124" t="s">
        <v>440</v>
      </c>
      <c r="W730" s="124" t="s">
        <v>645</v>
      </c>
      <c r="X730" s="124" t="s">
        <v>217</v>
      </c>
    </row>
    <row r="731" spans="1:24" ht="33" customHeight="1" x14ac:dyDescent="0.25">
      <c r="A731" s="124" t="s">
        <v>5062</v>
      </c>
      <c r="B731" s="125">
        <v>71269</v>
      </c>
      <c r="C731" s="124" t="s">
        <v>381</v>
      </c>
      <c r="D731" s="124" t="s">
        <v>381</v>
      </c>
      <c r="E731" s="124" t="s">
        <v>341</v>
      </c>
      <c r="F731" s="124" t="s">
        <v>411</v>
      </c>
      <c r="G731" s="124" t="s">
        <v>379</v>
      </c>
      <c r="H731" s="124" t="s">
        <v>5061</v>
      </c>
      <c r="I731" s="124" t="s">
        <v>5060</v>
      </c>
      <c r="J731" s="124" t="s">
        <v>5060</v>
      </c>
      <c r="K731" s="124" t="s">
        <v>5059</v>
      </c>
      <c r="L731" s="124" t="s">
        <v>5058</v>
      </c>
      <c r="M731" s="124" t="s">
        <v>5057</v>
      </c>
      <c r="N731" s="124" t="s">
        <v>341</v>
      </c>
      <c r="O731" s="124" t="s">
        <v>5056</v>
      </c>
      <c r="P731" s="124" t="s">
        <v>5055</v>
      </c>
      <c r="Q731" s="124" t="s">
        <v>341</v>
      </c>
      <c r="R731" s="125">
        <v>7</v>
      </c>
      <c r="S731" s="125">
        <v>12</v>
      </c>
      <c r="T731" s="124" t="s">
        <v>341</v>
      </c>
      <c r="U731" s="124" t="s">
        <v>340</v>
      </c>
      <c r="V731" s="124" t="s">
        <v>339</v>
      </c>
      <c r="W731" s="124" t="s">
        <v>338</v>
      </c>
      <c r="X731" s="124" t="s">
        <v>219</v>
      </c>
    </row>
    <row r="732" spans="1:24" ht="33" customHeight="1" x14ac:dyDescent="0.25">
      <c r="A732" s="124" t="s">
        <v>5054</v>
      </c>
      <c r="B732" s="125">
        <v>80101</v>
      </c>
      <c r="C732" s="124" t="s">
        <v>393</v>
      </c>
      <c r="D732" s="124" t="s">
        <v>392</v>
      </c>
      <c r="E732" s="124" t="s">
        <v>341</v>
      </c>
      <c r="F732" s="124" t="s">
        <v>391</v>
      </c>
      <c r="G732" s="124" t="s">
        <v>379</v>
      </c>
      <c r="H732" s="124" t="s">
        <v>5053</v>
      </c>
      <c r="I732" s="124" t="s">
        <v>5052</v>
      </c>
      <c r="J732" s="124" t="s">
        <v>5052</v>
      </c>
      <c r="K732" s="124" t="s">
        <v>5051</v>
      </c>
      <c r="L732" s="124" t="s">
        <v>5050</v>
      </c>
      <c r="M732" s="124" t="s">
        <v>5049</v>
      </c>
      <c r="N732" s="124" t="s">
        <v>5048</v>
      </c>
      <c r="O732" s="124" t="s">
        <v>5047</v>
      </c>
      <c r="P732" s="124" t="s">
        <v>5046</v>
      </c>
      <c r="Q732" s="124" t="s">
        <v>341</v>
      </c>
      <c r="R732" s="125">
        <v>8</v>
      </c>
      <c r="S732" s="125">
        <v>1</v>
      </c>
      <c r="T732" s="124" t="s">
        <v>1706</v>
      </c>
      <c r="U732" s="124" t="s">
        <v>396</v>
      </c>
      <c r="V732" s="124" t="s">
        <v>440</v>
      </c>
      <c r="W732" s="124" t="s">
        <v>1705</v>
      </c>
      <c r="X732" s="124" t="s">
        <v>47</v>
      </c>
    </row>
    <row r="733" spans="1:24" ht="33" customHeight="1" x14ac:dyDescent="0.25">
      <c r="A733" s="124" t="s">
        <v>5045</v>
      </c>
      <c r="B733" s="125">
        <v>80102</v>
      </c>
      <c r="C733" s="124" t="s">
        <v>393</v>
      </c>
      <c r="D733" s="124" t="s">
        <v>381</v>
      </c>
      <c r="E733" s="124" t="s">
        <v>402</v>
      </c>
      <c r="F733" s="124" t="s">
        <v>391</v>
      </c>
      <c r="G733" s="124" t="s">
        <v>379</v>
      </c>
      <c r="H733" s="124" t="s">
        <v>5044</v>
      </c>
      <c r="I733" s="124" t="s">
        <v>5043</v>
      </c>
      <c r="J733" s="124" t="s">
        <v>5043</v>
      </c>
      <c r="K733" s="124" t="s">
        <v>5042</v>
      </c>
      <c r="L733" s="124" t="s">
        <v>5041</v>
      </c>
      <c r="M733" s="124" t="s">
        <v>5040</v>
      </c>
      <c r="N733" s="124" t="s">
        <v>5039</v>
      </c>
      <c r="O733" s="124" t="s">
        <v>5038</v>
      </c>
      <c r="P733" s="124" t="s">
        <v>5037</v>
      </c>
      <c r="Q733" s="124" t="s">
        <v>341</v>
      </c>
      <c r="R733" s="125">
        <v>8</v>
      </c>
      <c r="S733" s="125">
        <v>1</v>
      </c>
      <c r="T733" s="124" t="s">
        <v>1706</v>
      </c>
      <c r="U733" s="124" t="s">
        <v>510</v>
      </c>
      <c r="V733" s="124" t="s">
        <v>5036</v>
      </c>
      <c r="W733" s="124" t="s">
        <v>1715</v>
      </c>
      <c r="X733" s="124" t="s">
        <v>47</v>
      </c>
    </row>
    <row r="734" spans="1:24" ht="33" customHeight="1" x14ac:dyDescent="0.25">
      <c r="A734" s="124" t="s">
        <v>5035</v>
      </c>
      <c r="B734" s="125">
        <v>80103</v>
      </c>
      <c r="C734" s="124" t="s">
        <v>381</v>
      </c>
      <c r="D734" s="124" t="s">
        <v>381</v>
      </c>
      <c r="E734" s="124" t="s">
        <v>341</v>
      </c>
      <c r="F734" s="124" t="s">
        <v>380</v>
      </c>
      <c r="G734" s="124" t="s">
        <v>360</v>
      </c>
      <c r="H734" s="124" t="s">
        <v>5034</v>
      </c>
      <c r="I734" s="124" t="s">
        <v>5033</v>
      </c>
      <c r="J734" s="124" t="s">
        <v>5033</v>
      </c>
      <c r="K734" s="124" t="s">
        <v>5032</v>
      </c>
      <c r="L734" s="124" t="s">
        <v>5031</v>
      </c>
      <c r="M734" s="124" t="s">
        <v>5030</v>
      </c>
      <c r="N734" s="124" t="s">
        <v>5029</v>
      </c>
      <c r="O734" s="124" t="s">
        <v>5028</v>
      </c>
      <c r="P734" s="124" t="s">
        <v>5027</v>
      </c>
      <c r="Q734" s="124" t="s">
        <v>341</v>
      </c>
      <c r="R734" s="125">
        <v>8</v>
      </c>
      <c r="S734" s="125">
        <v>1</v>
      </c>
      <c r="T734" s="124" t="s">
        <v>1706</v>
      </c>
      <c r="U734" s="124" t="s">
        <v>510</v>
      </c>
      <c r="V734" s="124" t="s">
        <v>620</v>
      </c>
      <c r="W734" s="124" t="s">
        <v>1715</v>
      </c>
      <c r="X734" s="124" t="s">
        <v>47</v>
      </c>
    </row>
    <row r="735" spans="1:24" ht="33" customHeight="1" x14ac:dyDescent="0.25">
      <c r="A735" s="124" t="s">
        <v>5026</v>
      </c>
      <c r="B735" s="125">
        <v>80104</v>
      </c>
      <c r="C735" s="124" t="s">
        <v>381</v>
      </c>
      <c r="D735" s="124" t="s">
        <v>349</v>
      </c>
      <c r="E735" s="124" t="s">
        <v>5025</v>
      </c>
      <c r="F735" s="124" t="s">
        <v>380</v>
      </c>
      <c r="G735" s="124" t="s">
        <v>390</v>
      </c>
      <c r="H735" s="124" t="s">
        <v>5024</v>
      </c>
      <c r="I735" s="124" t="s">
        <v>5023</v>
      </c>
      <c r="J735" s="124" t="s">
        <v>5023</v>
      </c>
      <c r="K735" s="124" t="s">
        <v>5022</v>
      </c>
      <c r="L735" s="124" t="s">
        <v>5021</v>
      </c>
      <c r="M735" s="124" t="s">
        <v>5020</v>
      </c>
      <c r="N735" s="124" t="s">
        <v>5019</v>
      </c>
      <c r="O735" s="124" t="s">
        <v>5018</v>
      </c>
      <c r="P735" s="124" t="s">
        <v>5017</v>
      </c>
      <c r="Q735" s="124" t="s">
        <v>341</v>
      </c>
      <c r="R735" s="125">
        <v>8</v>
      </c>
      <c r="S735" s="125">
        <v>1</v>
      </c>
      <c r="T735" s="124" t="s">
        <v>511</v>
      </c>
      <c r="U735" s="124" t="s">
        <v>510</v>
      </c>
      <c r="V735" s="124" t="s">
        <v>509</v>
      </c>
      <c r="W735" s="124" t="s">
        <v>1483</v>
      </c>
      <c r="X735" s="124" t="s">
        <v>44</v>
      </c>
    </row>
    <row r="736" spans="1:24" ht="33" customHeight="1" x14ac:dyDescent="0.25">
      <c r="A736" s="124" t="s">
        <v>5016</v>
      </c>
      <c r="B736" s="125">
        <v>80105</v>
      </c>
      <c r="C736" s="124" t="s">
        <v>381</v>
      </c>
      <c r="D736" s="124" t="s">
        <v>349</v>
      </c>
      <c r="E736" s="124" t="s">
        <v>5015</v>
      </c>
      <c r="F736" s="124" t="s">
        <v>380</v>
      </c>
      <c r="G736" s="124" t="s">
        <v>360</v>
      </c>
      <c r="H736" s="124" t="s">
        <v>5014</v>
      </c>
      <c r="I736" s="124" t="s">
        <v>5013</v>
      </c>
      <c r="J736" s="124" t="s">
        <v>5013</v>
      </c>
      <c r="K736" s="124" t="s">
        <v>5012</v>
      </c>
      <c r="L736" s="124" t="s">
        <v>5011</v>
      </c>
      <c r="M736" s="124" t="s">
        <v>5010</v>
      </c>
      <c r="N736" s="124" t="s">
        <v>5009</v>
      </c>
      <c r="O736" s="124" t="s">
        <v>5008</v>
      </c>
      <c r="P736" s="124" t="s">
        <v>5007</v>
      </c>
      <c r="Q736" s="124" t="s">
        <v>341</v>
      </c>
      <c r="R736" s="125">
        <v>8</v>
      </c>
      <c r="S736" s="125">
        <v>1</v>
      </c>
      <c r="T736" s="124" t="s">
        <v>511</v>
      </c>
      <c r="U736" s="124" t="s">
        <v>340</v>
      </c>
      <c r="V736" s="124" t="s">
        <v>339</v>
      </c>
      <c r="W736" s="124" t="s">
        <v>4782</v>
      </c>
      <c r="X736" s="124" t="s">
        <v>229</v>
      </c>
    </row>
    <row r="737" spans="1:24" ht="33" customHeight="1" x14ac:dyDescent="0.25">
      <c r="A737" s="124" t="s">
        <v>5006</v>
      </c>
      <c r="B737" s="125">
        <v>80201</v>
      </c>
      <c r="C737" s="124" t="s">
        <v>381</v>
      </c>
      <c r="D737" s="124" t="s">
        <v>381</v>
      </c>
      <c r="E737" s="124" t="s">
        <v>341</v>
      </c>
      <c r="F737" s="124" t="s">
        <v>380</v>
      </c>
      <c r="G737" s="124" t="s">
        <v>379</v>
      </c>
      <c r="H737" s="124" t="s">
        <v>5005</v>
      </c>
      <c r="I737" s="124" t="s">
        <v>5004</v>
      </c>
      <c r="J737" s="124" t="s">
        <v>5004</v>
      </c>
      <c r="K737" s="124" t="s">
        <v>5003</v>
      </c>
      <c r="L737" s="124" t="s">
        <v>5002</v>
      </c>
      <c r="M737" s="124" t="s">
        <v>5001</v>
      </c>
      <c r="N737" s="124" t="s">
        <v>5000</v>
      </c>
      <c r="O737" s="124" t="s">
        <v>4999</v>
      </c>
      <c r="P737" s="124" t="s">
        <v>4998</v>
      </c>
      <c r="Q737" s="124" t="s">
        <v>341</v>
      </c>
      <c r="R737" s="125">
        <v>8</v>
      </c>
      <c r="S737" s="125">
        <v>2</v>
      </c>
      <c r="T737" s="124" t="s">
        <v>341</v>
      </c>
      <c r="U737" s="124" t="s">
        <v>396</v>
      </c>
      <c r="V737" s="124" t="s">
        <v>395</v>
      </c>
      <c r="W737" s="124" t="s">
        <v>1558</v>
      </c>
      <c r="X737" s="124" t="s">
        <v>35</v>
      </c>
    </row>
    <row r="738" spans="1:24" ht="33" customHeight="1" x14ac:dyDescent="0.25">
      <c r="A738" s="124" t="s">
        <v>4997</v>
      </c>
      <c r="B738" s="125">
        <v>80202</v>
      </c>
      <c r="C738" s="124" t="s">
        <v>381</v>
      </c>
      <c r="D738" s="124" t="s">
        <v>349</v>
      </c>
      <c r="E738" s="124" t="s">
        <v>4996</v>
      </c>
      <c r="F738" s="124" t="s">
        <v>380</v>
      </c>
      <c r="G738" s="124" t="s">
        <v>390</v>
      </c>
      <c r="H738" s="124" t="s">
        <v>4995</v>
      </c>
      <c r="I738" s="124" t="s">
        <v>4994</v>
      </c>
      <c r="J738" s="124" t="s">
        <v>4994</v>
      </c>
      <c r="K738" s="124" t="s">
        <v>4993</v>
      </c>
      <c r="L738" s="124" t="s">
        <v>4992</v>
      </c>
      <c r="M738" s="124" t="s">
        <v>4991</v>
      </c>
      <c r="N738" s="124" t="s">
        <v>4990</v>
      </c>
      <c r="O738" s="124" t="s">
        <v>4989</v>
      </c>
      <c r="P738" s="124" t="s">
        <v>4988</v>
      </c>
      <c r="Q738" s="124" t="s">
        <v>341</v>
      </c>
      <c r="R738" s="125">
        <v>8</v>
      </c>
      <c r="S738" s="125">
        <v>2</v>
      </c>
      <c r="T738" s="124" t="s">
        <v>341</v>
      </c>
      <c r="U738" s="124" t="s">
        <v>371</v>
      </c>
      <c r="V738" s="124" t="s">
        <v>440</v>
      </c>
      <c r="W738" s="124" t="s">
        <v>1551</v>
      </c>
      <c r="X738" s="124" t="s">
        <v>217</v>
      </c>
    </row>
    <row r="739" spans="1:24" ht="33" customHeight="1" x14ac:dyDescent="0.25">
      <c r="A739" s="124" t="s">
        <v>4987</v>
      </c>
      <c r="B739" s="125">
        <v>80203</v>
      </c>
      <c r="C739" s="124" t="s">
        <v>381</v>
      </c>
      <c r="D739" s="124" t="s">
        <v>381</v>
      </c>
      <c r="E739" s="124" t="s">
        <v>341</v>
      </c>
      <c r="F739" s="124" t="s">
        <v>380</v>
      </c>
      <c r="G739" s="124" t="s">
        <v>379</v>
      </c>
      <c r="H739" s="124" t="s">
        <v>4986</v>
      </c>
      <c r="I739" s="124" t="s">
        <v>4985</v>
      </c>
      <c r="J739" s="124" t="s">
        <v>4985</v>
      </c>
      <c r="K739" s="124" t="s">
        <v>4984</v>
      </c>
      <c r="L739" s="124" t="s">
        <v>1327</v>
      </c>
      <c r="M739" s="124" t="s">
        <v>4658</v>
      </c>
      <c r="N739" s="124" t="s">
        <v>4983</v>
      </c>
      <c r="O739" s="124" t="s">
        <v>4982</v>
      </c>
      <c r="P739" s="124" t="s">
        <v>4981</v>
      </c>
      <c r="Q739" s="124" t="s">
        <v>341</v>
      </c>
      <c r="R739" s="125">
        <v>8</v>
      </c>
      <c r="S739" s="125">
        <v>2</v>
      </c>
      <c r="T739" s="124" t="s">
        <v>341</v>
      </c>
      <c r="U739" s="124" t="s">
        <v>396</v>
      </c>
      <c r="V739" s="124" t="s">
        <v>370</v>
      </c>
      <c r="W739" s="124" t="s">
        <v>2930</v>
      </c>
      <c r="X739" s="124" t="s">
        <v>35</v>
      </c>
    </row>
    <row r="740" spans="1:24" ht="33" customHeight="1" x14ac:dyDescent="0.25">
      <c r="A740" s="124" t="s">
        <v>4980</v>
      </c>
      <c r="B740" s="125">
        <v>80204</v>
      </c>
      <c r="C740" s="124" t="s">
        <v>381</v>
      </c>
      <c r="D740" s="124" t="s">
        <v>381</v>
      </c>
      <c r="E740" s="124" t="s">
        <v>341</v>
      </c>
      <c r="F740" s="124" t="s">
        <v>380</v>
      </c>
      <c r="G740" s="124" t="s">
        <v>379</v>
      </c>
      <c r="H740" s="124" t="s">
        <v>4979</v>
      </c>
      <c r="I740" s="124" t="s">
        <v>4978</v>
      </c>
      <c r="J740" s="124" t="s">
        <v>4978</v>
      </c>
      <c r="K740" s="124" t="s">
        <v>4977</v>
      </c>
      <c r="L740" s="124" t="s">
        <v>1327</v>
      </c>
      <c r="M740" s="124" t="s">
        <v>4658</v>
      </c>
      <c r="N740" s="124" t="s">
        <v>4976</v>
      </c>
      <c r="O740" s="124" t="s">
        <v>4975</v>
      </c>
      <c r="P740" s="124" t="s">
        <v>4974</v>
      </c>
      <c r="Q740" s="124" t="s">
        <v>341</v>
      </c>
      <c r="R740" s="125">
        <v>8</v>
      </c>
      <c r="S740" s="125">
        <v>2</v>
      </c>
      <c r="T740" s="124" t="s">
        <v>511</v>
      </c>
      <c r="U740" s="124" t="s">
        <v>371</v>
      </c>
      <c r="V740" s="124" t="s">
        <v>1445</v>
      </c>
      <c r="W740" s="124" t="s">
        <v>1483</v>
      </c>
      <c r="X740" s="124" t="s">
        <v>44</v>
      </c>
    </row>
    <row r="741" spans="1:24" ht="33" customHeight="1" x14ac:dyDescent="0.25">
      <c r="A741" s="124" t="s">
        <v>4973</v>
      </c>
      <c r="B741" s="125">
        <v>80205</v>
      </c>
      <c r="C741" s="124" t="s">
        <v>381</v>
      </c>
      <c r="D741" s="124" t="s">
        <v>381</v>
      </c>
      <c r="E741" s="124" t="s">
        <v>341</v>
      </c>
      <c r="F741" s="124" t="s">
        <v>411</v>
      </c>
      <c r="G741" s="124" t="s">
        <v>390</v>
      </c>
      <c r="H741" s="124" t="s">
        <v>4972</v>
      </c>
      <c r="I741" s="124" t="s">
        <v>4971</v>
      </c>
      <c r="J741" s="124" t="s">
        <v>4971</v>
      </c>
      <c r="K741" s="124" t="s">
        <v>4970</v>
      </c>
      <c r="L741" s="124" t="s">
        <v>1327</v>
      </c>
      <c r="M741" s="124" t="s">
        <v>4658</v>
      </c>
      <c r="N741" s="124" t="s">
        <v>4969</v>
      </c>
      <c r="O741" s="124" t="s">
        <v>4968</v>
      </c>
      <c r="P741" s="124" t="s">
        <v>4967</v>
      </c>
      <c r="Q741" s="124" t="s">
        <v>341</v>
      </c>
      <c r="R741" s="125">
        <v>8</v>
      </c>
      <c r="S741" s="125">
        <v>2</v>
      </c>
      <c r="T741" s="124" t="s">
        <v>341</v>
      </c>
      <c r="U741" s="124" t="s">
        <v>371</v>
      </c>
      <c r="V741" s="124" t="s">
        <v>440</v>
      </c>
      <c r="W741" s="124" t="s">
        <v>1681</v>
      </c>
      <c r="X741" s="124" t="s">
        <v>217</v>
      </c>
    </row>
    <row r="742" spans="1:24" ht="33" customHeight="1" x14ac:dyDescent="0.25">
      <c r="A742" s="124" t="s">
        <v>4966</v>
      </c>
      <c r="B742" s="125">
        <v>80206</v>
      </c>
      <c r="C742" s="124" t="s">
        <v>381</v>
      </c>
      <c r="D742" s="124" t="s">
        <v>381</v>
      </c>
      <c r="E742" s="124" t="s">
        <v>341</v>
      </c>
      <c r="F742" s="124" t="s">
        <v>380</v>
      </c>
      <c r="G742" s="124" t="s">
        <v>379</v>
      </c>
      <c r="H742" s="124" t="s">
        <v>4965</v>
      </c>
      <c r="I742" s="124" t="s">
        <v>4964</v>
      </c>
      <c r="J742" s="124" t="s">
        <v>4964</v>
      </c>
      <c r="K742" s="124" t="s">
        <v>4963</v>
      </c>
      <c r="L742" s="124" t="s">
        <v>4962</v>
      </c>
      <c r="M742" s="124" t="s">
        <v>4961</v>
      </c>
      <c r="N742" s="124" t="s">
        <v>4960</v>
      </c>
      <c r="O742" s="124" t="s">
        <v>4959</v>
      </c>
      <c r="P742" s="124" t="s">
        <v>4958</v>
      </c>
      <c r="Q742" s="124" t="s">
        <v>341</v>
      </c>
      <c r="R742" s="125">
        <v>8</v>
      </c>
      <c r="S742" s="125">
        <v>2</v>
      </c>
      <c r="T742" s="124" t="s">
        <v>341</v>
      </c>
      <c r="U742" s="124" t="s">
        <v>396</v>
      </c>
      <c r="V742" s="124" t="s">
        <v>395</v>
      </c>
      <c r="W742" s="124" t="s">
        <v>2456</v>
      </c>
      <c r="X742" s="124" t="s">
        <v>220</v>
      </c>
    </row>
    <row r="743" spans="1:24" ht="33" customHeight="1" x14ac:dyDescent="0.25">
      <c r="A743" s="124" t="s">
        <v>4957</v>
      </c>
      <c r="B743" s="125">
        <v>80207</v>
      </c>
      <c r="C743" s="124" t="s">
        <v>381</v>
      </c>
      <c r="D743" s="124" t="s">
        <v>349</v>
      </c>
      <c r="E743" s="124" t="s">
        <v>4956</v>
      </c>
      <c r="F743" s="124" t="s">
        <v>380</v>
      </c>
      <c r="G743" s="124" t="s">
        <v>379</v>
      </c>
      <c r="H743" s="124" t="s">
        <v>4955</v>
      </c>
      <c r="I743" s="124" t="s">
        <v>4954</v>
      </c>
      <c r="J743" s="124" t="s">
        <v>4954</v>
      </c>
      <c r="K743" s="124" t="s">
        <v>4953</v>
      </c>
      <c r="L743" s="124" t="s">
        <v>4952</v>
      </c>
      <c r="M743" s="124" t="s">
        <v>4951</v>
      </c>
      <c r="N743" s="124" t="s">
        <v>4950</v>
      </c>
      <c r="O743" s="124" t="s">
        <v>4949</v>
      </c>
      <c r="P743" s="124" t="s">
        <v>4948</v>
      </c>
      <c r="Q743" s="124" t="s">
        <v>341</v>
      </c>
      <c r="R743" s="125">
        <v>8</v>
      </c>
      <c r="S743" s="125">
        <v>2</v>
      </c>
      <c r="T743" s="124" t="s">
        <v>630</v>
      </c>
      <c r="U743" s="124" t="s">
        <v>510</v>
      </c>
      <c r="V743" s="124" t="s">
        <v>395</v>
      </c>
      <c r="W743" s="124" t="s">
        <v>4782</v>
      </c>
      <c r="X743" s="124" t="s">
        <v>229</v>
      </c>
    </row>
    <row r="744" spans="1:24" ht="33" customHeight="1" x14ac:dyDescent="0.25">
      <c r="A744" s="124" t="s">
        <v>4947</v>
      </c>
      <c r="B744" s="125">
        <v>80208</v>
      </c>
      <c r="C744" s="124" t="s">
        <v>393</v>
      </c>
      <c r="D744" s="124" t="s">
        <v>392</v>
      </c>
      <c r="E744" s="124" t="s">
        <v>341</v>
      </c>
      <c r="F744" s="124" t="s">
        <v>391</v>
      </c>
      <c r="G744" s="124" t="s">
        <v>379</v>
      </c>
      <c r="H744" s="124" t="s">
        <v>4946</v>
      </c>
      <c r="I744" s="124" t="s">
        <v>4945</v>
      </c>
      <c r="J744" s="124" t="s">
        <v>4945</v>
      </c>
      <c r="K744" s="124" t="s">
        <v>4944</v>
      </c>
      <c r="L744" s="124" t="s">
        <v>4943</v>
      </c>
      <c r="M744" s="124" t="s">
        <v>4942</v>
      </c>
      <c r="N744" s="124" t="s">
        <v>4941</v>
      </c>
      <c r="O744" s="124" t="s">
        <v>4940</v>
      </c>
      <c r="P744" s="124" t="s">
        <v>4939</v>
      </c>
      <c r="Q744" s="124" t="s">
        <v>341</v>
      </c>
      <c r="R744" s="125">
        <v>8</v>
      </c>
      <c r="S744" s="125">
        <v>2</v>
      </c>
      <c r="T744" s="124" t="s">
        <v>341</v>
      </c>
      <c r="U744" s="124" t="s">
        <v>340</v>
      </c>
      <c r="V744" s="124" t="s">
        <v>395</v>
      </c>
      <c r="W744" s="124" t="s">
        <v>2456</v>
      </c>
      <c r="X744" s="124" t="s">
        <v>220</v>
      </c>
    </row>
    <row r="745" spans="1:24" ht="33" customHeight="1" x14ac:dyDescent="0.25">
      <c r="A745" s="124" t="s">
        <v>4938</v>
      </c>
      <c r="B745" s="125">
        <v>80209</v>
      </c>
      <c r="C745" s="124" t="s">
        <v>381</v>
      </c>
      <c r="D745" s="124" t="s">
        <v>349</v>
      </c>
      <c r="E745" s="124" t="s">
        <v>4937</v>
      </c>
      <c r="F745" s="124" t="s">
        <v>411</v>
      </c>
      <c r="G745" s="124" t="s">
        <v>390</v>
      </c>
      <c r="H745" s="124" t="s">
        <v>4936</v>
      </c>
      <c r="I745" s="124" t="s">
        <v>4935</v>
      </c>
      <c r="J745" s="124" t="s">
        <v>4935</v>
      </c>
      <c r="K745" s="124" t="s">
        <v>4934</v>
      </c>
      <c r="L745" s="124" t="s">
        <v>4933</v>
      </c>
      <c r="M745" s="124" t="s">
        <v>4932</v>
      </c>
      <c r="N745" s="124" t="s">
        <v>4931</v>
      </c>
      <c r="O745" s="124" t="s">
        <v>4930</v>
      </c>
      <c r="P745" s="124" t="s">
        <v>4929</v>
      </c>
      <c r="Q745" s="124" t="s">
        <v>341</v>
      </c>
      <c r="R745" s="125">
        <v>8</v>
      </c>
      <c r="S745" s="125">
        <v>2</v>
      </c>
      <c r="T745" s="124" t="s">
        <v>341</v>
      </c>
      <c r="U745" s="124" t="s">
        <v>510</v>
      </c>
      <c r="V745" s="124" t="s">
        <v>620</v>
      </c>
      <c r="W745" s="124" t="s">
        <v>2692</v>
      </c>
      <c r="X745" s="124" t="s">
        <v>38</v>
      </c>
    </row>
    <row r="746" spans="1:24" ht="33" customHeight="1" x14ac:dyDescent="0.25">
      <c r="A746" s="124" t="s">
        <v>4928</v>
      </c>
      <c r="B746" s="125">
        <v>80210</v>
      </c>
      <c r="C746" s="124" t="s">
        <v>381</v>
      </c>
      <c r="D746" s="124" t="s">
        <v>381</v>
      </c>
      <c r="E746" s="124" t="s">
        <v>341</v>
      </c>
      <c r="F746" s="124" t="s">
        <v>411</v>
      </c>
      <c r="G746" s="124" t="s">
        <v>379</v>
      </c>
      <c r="H746" s="124" t="s">
        <v>4927</v>
      </c>
      <c r="I746" s="124" t="s">
        <v>4926</v>
      </c>
      <c r="J746" s="124" t="s">
        <v>4926</v>
      </c>
      <c r="K746" s="124" t="s">
        <v>4925</v>
      </c>
      <c r="L746" s="124" t="s">
        <v>1327</v>
      </c>
      <c r="M746" s="124" t="s">
        <v>4658</v>
      </c>
      <c r="N746" s="124" t="s">
        <v>4924</v>
      </c>
      <c r="O746" s="124" t="s">
        <v>4923</v>
      </c>
      <c r="P746" s="124" t="s">
        <v>4922</v>
      </c>
      <c r="Q746" s="124" t="s">
        <v>341</v>
      </c>
      <c r="R746" s="125">
        <v>8</v>
      </c>
      <c r="S746" s="125">
        <v>2</v>
      </c>
      <c r="T746" s="124" t="s">
        <v>341</v>
      </c>
      <c r="U746" s="124" t="s">
        <v>510</v>
      </c>
      <c r="V746" s="124" t="s">
        <v>4921</v>
      </c>
      <c r="W746" s="124" t="s">
        <v>1577</v>
      </c>
      <c r="X746" s="124" t="s">
        <v>35</v>
      </c>
    </row>
    <row r="747" spans="1:24" ht="33" customHeight="1" x14ac:dyDescent="0.25">
      <c r="A747" s="124" t="s">
        <v>4920</v>
      </c>
      <c r="B747" s="125">
        <v>80211</v>
      </c>
      <c r="C747" s="124" t="s">
        <v>381</v>
      </c>
      <c r="D747" s="124" t="s">
        <v>381</v>
      </c>
      <c r="E747" s="124" t="s">
        <v>341</v>
      </c>
      <c r="F747" s="124" t="s">
        <v>411</v>
      </c>
      <c r="G747" s="124" t="s">
        <v>379</v>
      </c>
      <c r="H747" s="124" t="s">
        <v>4919</v>
      </c>
      <c r="I747" s="124" t="s">
        <v>4918</v>
      </c>
      <c r="J747" s="124" t="s">
        <v>4918</v>
      </c>
      <c r="K747" s="124" t="s">
        <v>4917</v>
      </c>
      <c r="L747" s="124" t="s">
        <v>4916</v>
      </c>
      <c r="M747" s="124" t="s">
        <v>4915</v>
      </c>
      <c r="N747" s="124" t="s">
        <v>4914</v>
      </c>
      <c r="O747" s="124" t="s">
        <v>4913</v>
      </c>
      <c r="P747" s="124" t="s">
        <v>4912</v>
      </c>
      <c r="Q747" s="124" t="s">
        <v>341</v>
      </c>
      <c r="R747" s="125">
        <v>8</v>
      </c>
      <c r="S747" s="125">
        <v>2</v>
      </c>
      <c r="T747" s="124" t="s">
        <v>511</v>
      </c>
      <c r="U747" s="124" t="s">
        <v>396</v>
      </c>
      <c r="V747" s="124" t="s">
        <v>440</v>
      </c>
      <c r="W747" s="124" t="s">
        <v>4782</v>
      </c>
      <c r="X747" s="124" t="s">
        <v>229</v>
      </c>
    </row>
    <row r="748" spans="1:24" ht="33" customHeight="1" x14ac:dyDescent="0.25">
      <c r="A748" s="124" t="s">
        <v>4911</v>
      </c>
      <c r="B748" s="125">
        <v>80212</v>
      </c>
      <c r="C748" s="124" t="s">
        <v>381</v>
      </c>
      <c r="D748" s="124" t="s">
        <v>381</v>
      </c>
      <c r="E748" s="124" t="s">
        <v>341</v>
      </c>
      <c r="F748" s="124" t="s">
        <v>380</v>
      </c>
      <c r="G748" s="124" t="s">
        <v>360</v>
      </c>
      <c r="H748" s="124" t="s">
        <v>4910</v>
      </c>
      <c r="I748" s="124" t="s">
        <v>4909</v>
      </c>
      <c r="J748" s="124" t="s">
        <v>4909</v>
      </c>
      <c r="K748" s="124" t="s">
        <v>4908</v>
      </c>
      <c r="L748" s="124" t="s">
        <v>4907</v>
      </c>
      <c r="M748" s="124" t="s">
        <v>4658</v>
      </c>
      <c r="N748" s="124" t="s">
        <v>4906</v>
      </c>
      <c r="O748" s="124" t="s">
        <v>4905</v>
      </c>
      <c r="P748" s="124" t="s">
        <v>4904</v>
      </c>
      <c r="Q748" s="124" t="s">
        <v>341</v>
      </c>
      <c r="R748" s="125">
        <v>8</v>
      </c>
      <c r="S748" s="125">
        <v>11</v>
      </c>
      <c r="T748" s="124" t="s">
        <v>341</v>
      </c>
      <c r="U748" s="124" t="s">
        <v>510</v>
      </c>
      <c r="V748" s="124" t="s">
        <v>339</v>
      </c>
      <c r="W748" s="124" t="s">
        <v>3769</v>
      </c>
      <c r="X748" s="124" t="s">
        <v>220</v>
      </c>
    </row>
    <row r="749" spans="1:24" ht="33" customHeight="1" x14ac:dyDescent="0.25">
      <c r="A749" s="124" t="s">
        <v>4903</v>
      </c>
      <c r="B749" s="125">
        <v>80213</v>
      </c>
      <c r="C749" s="124" t="s">
        <v>349</v>
      </c>
      <c r="D749" s="124" t="s">
        <v>349</v>
      </c>
      <c r="E749" s="124" t="s">
        <v>341</v>
      </c>
      <c r="F749" s="124" t="s">
        <v>361</v>
      </c>
      <c r="G749" s="124" t="s">
        <v>360</v>
      </c>
      <c r="H749" s="124" t="s">
        <v>4902</v>
      </c>
      <c r="I749" s="124" t="s">
        <v>4901</v>
      </c>
      <c r="J749" s="124" t="s">
        <v>4901</v>
      </c>
      <c r="K749" s="124" t="s">
        <v>4900</v>
      </c>
      <c r="L749" s="124" t="s">
        <v>4899</v>
      </c>
      <c r="M749" s="124" t="s">
        <v>4898</v>
      </c>
      <c r="N749" s="124" t="s">
        <v>4897</v>
      </c>
      <c r="O749" s="124" t="s">
        <v>341</v>
      </c>
      <c r="P749" s="124" t="s">
        <v>4896</v>
      </c>
      <c r="Q749" s="124" t="s">
        <v>341</v>
      </c>
      <c r="R749" s="125">
        <v>8</v>
      </c>
      <c r="S749" s="125">
        <v>2</v>
      </c>
      <c r="T749" s="124" t="s">
        <v>630</v>
      </c>
      <c r="U749" s="124" t="s">
        <v>396</v>
      </c>
      <c r="V749" s="124" t="s">
        <v>395</v>
      </c>
      <c r="W749" s="124" t="s">
        <v>2456</v>
      </c>
      <c r="X749" s="124" t="s">
        <v>220</v>
      </c>
    </row>
    <row r="750" spans="1:24" ht="33" customHeight="1" x14ac:dyDescent="0.25">
      <c r="A750" s="124" t="s">
        <v>4895</v>
      </c>
      <c r="B750" s="125">
        <v>80214</v>
      </c>
      <c r="C750" s="124" t="s">
        <v>381</v>
      </c>
      <c r="D750" s="124" t="s">
        <v>381</v>
      </c>
      <c r="E750" s="124" t="s">
        <v>341</v>
      </c>
      <c r="F750" s="124" t="s">
        <v>380</v>
      </c>
      <c r="G750" s="124" t="s">
        <v>379</v>
      </c>
      <c r="H750" s="124" t="s">
        <v>4894</v>
      </c>
      <c r="I750" s="124" t="s">
        <v>4893</v>
      </c>
      <c r="J750" s="124" t="s">
        <v>4893</v>
      </c>
      <c r="K750" s="124" t="s">
        <v>4892</v>
      </c>
      <c r="L750" s="124" t="s">
        <v>4891</v>
      </c>
      <c r="M750" s="124" t="s">
        <v>4890</v>
      </c>
      <c r="N750" s="124" t="s">
        <v>4889</v>
      </c>
      <c r="O750" s="124" t="s">
        <v>341</v>
      </c>
      <c r="P750" s="124" t="s">
        <v>4888</v>
      </c>
      <c r="Q750" s="124" t="s">
        <v>341</v>
      </c>
      <c r="R750" s="125">
        <v>8</v>
      </c>
      <c r="S750" s="125">
        <v>2</v>
      </c>
      <c r="T750" s="124" t="s">
        <v>341</v>
      </c>
      <c r="U750" s="124" t="s">
        <v>396</v>
      </c>
      <c r="V750" s="124" t="s">
        <v>370</v>
      </c>
      <c r="W750" s="124" t="s">
        <v>2456</v>
      </c>
      <c r="X750" s="124" t="s">
        <v>220</v>
      </c>
    </row>
    <row r="751" spans="1:24" ht="33" customHeight="1" x14ac:dyDescent="0.25">
      <c r="A751" s="124" t="s">
        <v>4887</v>
      </c>
      <c r="B751" s="125">
        <v>80301</v>
      </c>
      <c r="C751" s="124" t="s">
        <v>381</v>
      </c>
      <c r="D751" s="124" t="s">
        <v>349</v>
      </c>
      <c r="E751" s="124" t="s">
        <v>402</v>
      </c>
      <c r="F751" s="124" t="s">
        <v>380</v>
      </c>
      <c r="G751" s="124" t="s">
        <v>360</v>
      </c>
      <c r="H751" s="124" t="s">
        <v>4886</v>
      </c>
      <c r="I751" s="124" t="s">
        <v>4885</v>
      </c>
      <c r="J751" s="124" t="s">
        <v>4884</v>
      </c>
      <c r="K751" s="124" t="s">
        <v>4883</v>
      </c>
      <c r="L751" s="124" t="s">
        <v>4882</v>
      </c>
      <c r="M751" s="124" t="s">
        <v>4881</v>
      </c>
      <c r="N751" s="124" t="s">
        <v>4880</v>
      </c>
      <c r="O751" s="124" t="s">
        <v>4879</v>
      </c>
      <c r="P751" s="124" t="s">
        <v>4878</v>
      </c>
      <c r="Q751" s="124" t="s">
        <v>341</v>
      </c>
      <c r="R751" s="125">
        <v>8</v>
      </c>
      <c r="S751" s="125">
        <v>3</v>
      </c>
      <c r="T751" s="124" t="s">
        <v>522</v>
      </c>
      <c r="U751" s="124" t="s">
        <v>371</v>
      </c>
      <c r="V751" s="124" t="s">
        <v>440</v>
      </c>
      <c r="W751" s="124" t="s">
        <v>1542</v>
      </c>
      <c r="X751" s="124" t="s">
        <v>217</v>
      </c>
    </row>
    <row r="752" spans="1:24" ht="33" customHeight="1" x14ac:dyDescent="0.25">
      <c r="A752" s="124" t="s">
        <v>4877</v>
      </c>
      <c r="B752" s="125">
        <v>80302</v>
      </c>
      <c r="C752" s="124" t="s">
        <v>349</v>
      </c>
      <c r="D752" s="124" t="s">
        <v>349</v>
      </c>
      <c r="E752" s="124" t="s">
        <v>341</v>
      </c>
      <c r="F752" s="124" t="s">
        <v>361</v>
      </c>
      <c r="G752" s="124" t="s">
        <v>360</v>
      </c>
      <c r="H752" s="124" t="s">
        <v>4876</v>
      </c>
      <c r="I752" s="124" t="s">
        <v>4875</v>
      </c>
      <c r="J752" s="124" t="s">
        <v>4875</v>
      </c>
      <c r="K752" s="124" t="s">
        <v>4874</v>
      </c>
      <c r="L752" s="124" t="s">
        <v>4873</v>
      </c>
      <c r="M752" s="124" t="s">
        <v>4872</v>
      </c>
      <c r="N752" s="124" t="s">
        <v>4871</v>
      </c>
      <c r="O752" s="124" t="s">
        <v>4870</v>
      </c>
      <c r="P752" s="124" t="s">
        <v>4869</v>
      </c>
      <c r="Q752" s="124" t="s">
        <v>341</v>
      </c>
      <c r="R752" s="125">
        <v>8</v>
      </c>
      <c r="S752" s="125">
        <v>3</v>
      </c>
      <c r="T752" s="124" t="s">
        <v>503</v>
      </c>
      <c r="U752" s="124" t="s">
        <v>340</v>
      </c>
      <c r="V752" s="124" t="s">
        <v>339</v>
      </c>
      <c r="W752" s="124" t="s">
        <v>1452</v>
      </c>
      <c r="X752" s="124" t="s">
        <v>226</v>
      </c>
    </row>
    <row r="753" spans="1:24" ht="33" customHeight="1" x14ac:dyDescent="0.25">
      <c r="A753" s="124" t="s">
        <v>4868</v>
      </c>
      <c r="B753" s="125">
        <v>80303</v>
      </c>
      <c r="C753" s="124" t="s">
        <v>393</v>
      </c>
      <c r="D753" s="124" t="s">
        <v>381</v>
      </c>
      <c r="E753" s="124" t="s">
        <v>4867</v>
      </c>
      <c r="F753" s="124" t="s">
        <v>391</v>
      </c>
      <c r="G753" s="124" t="s">
        <v>360</v>
      </c>
      <c r="H753" s="124" t="s">
        <v>4866</v>
      </c>
      <c r="I753" s="124" t="s">
        <v>4865</v>
      </c>
      <c r="J753" s="124" t="s">
        <v>4865</v>
      </c>
      <c r="K753" s="124" t="s">
        <v>4864</v>
      </c>
      <c r="L753" s="124" t="s">
        <v>4863</v>
      </c>
      <c r="M753" s="124" t="s">
        <v>4862</v>
      </c>
      <c r="N753" s="124" t="s">
        <v>4861</v>
      </c>
      <c r="O753" s="124" t="s">
        <v>4860</v>
      </c>
      <c r="P753" s="124" t="s">
        <v>4859</v>
      </c>
      <c r="Q753" s="124" t="s">
        <v>341</v>
      </c>
      <c r="R753" s="125">
        <v>8</v>
      </c>
      <c r="S753" s="125">
        <v>3</v>
      </c>
      <c r="T753" s="124" t="s">
        <v>522</v>
      </c>
      <c r="U753" s="124" t="s">
        <v>396</v>
      </c>
      <c r="V753" s="124" t="s">
        <v>395</v>
      </c>
      <c r="W753" s="124" t="s">
        <v>3420</v>
      </c>
      <c r="X753" s="124" t="s">
        <v>229</v>
      </c>
    </row>
    <row r="754" spans="1:24" ht="33" customHeight="1" x14ac:dyDescent="0.25">
      <c r="A754" s="124" t="s">
        <v>4858</v>
      </c>
      <c r="B754" s="125">
        <v>80304</v>
      </c>
      <c r="C754" s="124" t="s">
        <v>349</v>
      </c>
      <c r="D754" s="124" t="s">
        <v>349</v>
      </c>
      <c r="E754" s="124" t="s">
        <v>4857</v>
      </c>
      <c r="F754" s="124" t="s">
        <v>361</v>
      </c>
      <c r="G754" s="124" t="s">
        <v>360</v>
      </c>
      <c r="H754" s="124" t="s">
        <v>4856</v>
      </c>
      <c r="I754" s="124" t="s">
        <v>4855</v>
      </c>
      <c r="J754" s="124" t="s">
        <v>4855</v>
      </c>
      <c r="K754" s="124" t="s">
        <v>4854</v>
      </c>
      <c r="L754" s="124" t="s">
        <v>1035</v>
      </c>
      <c r="M754" s="124" t="s">
        <v>4853</v>
      </c>
      <c r="N754" s="124" t="s">
        <v>4852</v>
      </c>
      <c r="O754" s="124" t="s">
        <v>4851</v>
      </c>
      <c r="P754" s="124" t="s">
        <v>4850</v>
      </c>
      <c r="Q754" s="124" t="s">
        <v>341</v>
      </c>
      <c r="R754" s="125">
        <v>8</v>
      </c>
      <c r="S754" s="125">
        <v>3</v>
      </c>
      <c r="T754" s="124" t="s">
        <v>511</v>
      </c>
      <c r="U754" s="124" t="s">
        <v>510</v>
      </c>
      <c r="V754" s="124" t="s">
        <v>4849</v>
      </c>
      <c r="W754" s="124" t="s">
        <v>1483</v>
      </c>
      <c r="X754" s="124" t="s">
        <v>44</v>
      </c>
    </row>
    <row r="755" spans="1:24" ht="33" customHeight="1" x14ac:dyDescent="0.25">
      <c r="A755" s="124" t="s">
        <v>4848</v>
      </c>
      <c r="B755" s="125">
        <v>80305</v>
      </c>
      <c r="C755" s="124" t="s">
        <v>381</v>
      </c>
      <c r="D755" s="124" t="s">
        <v>349</v>
      </c>
      <c r="E755" s="124" t="s">
        <v>4847</v>
      </c>
      <c r="F755" s="124" t="s">
        <v>436</v>
      </c>
      <c r="G755" s="124" t="s">
        <v>360</v>
      </c>
      <c r="H755" s="124" t="s">
        <v>4846</v>
      </c>
      <c r="I755" s="124" t="s">
        <v>4845</v>
      </c>
      <c r="J755" s="124" t="s">
        <v>4845</v>
      </c>
      <c r="K755" s="124" t="s">
        <v>4844</v>
      </c>
      <c r="L755" s="124" t="s">
        <v>4843</v>
      </c>
      <c r="M755" s="124" t="s">
        <v>4842</v>
      </c>
      <c r="N755" s="124" t="s">
        <v>4841</v>
      </c>
      <c r="O755" s="124" t="s">
        <v>4840</v>
      </c>
      <c r="P755" s="124" t="s">
        <v>4839</v>
      </c>
      <c r="Q755" s="124" t="s">
        <v>341</v>
      </c>
      <c r="R755" s="125">
        <v>8</v>
      </c>
      <c r="S755" s="125">
        <v>3</v>
      </c>
      <c r="T755" s="124" t="s">
        <v>341</v>
      </c>
      <c r="U755" s="124" t="s">
        <v>340</v>
      </c>
      <c r="V755" s="124" t="s">
        <v>395</v>
      </c>
      <c r="W755" s="124" t="s">
        <v>2456</v>
      </c>
      <c r="X755" s="124" t="s">
        <v>220</v>
      </c>
    </row>
    <row r="756" spans="1:24" ht="33" customHeight="1" x14ac:dyDescent="0.25">
      <c r="A756" s="124" t="s">
        <v>4838</v>
      </c>
      <c r="B756" s="125">
        <v>80306</v>
      </c>
      <c r="C756" s="124" t="s">
        <v>381</v>
      </c>
      <c r="D756" s="124" t="s">
        <v>349</v>
      </c>
      <c r="E756" s="124" t="s">
        <v>402</v>
      </c>
      <c r="F756" s="124" t="s">
        <v>436</v>
      </c>
      <c r="G756" s="124" t="s">
        <v>360</v>
      </c>
      <c r="H756" s="124" t="s">
        <v>4837</v>
      </c>
      <c r="I756" s="124" t="s">
        <v>4836</v>
      </c>
      <c r="J756" s="124" t="s">
        <v>4836</v>
      </c>
      <c r="K756" s="124" t="s">
        <v>4835</v>
      </c>
      <c r="L756" s="124" t="s">
        <v>4834</v>
      </c>
      <c r="M756" s="124" t="s">
        <v>4833</v>
      </c>
      <c r="N756" s="124" t="s">
        <v>4832</v>
      </c>
      <c r="O756" s="124" t="s">
        <v>4831</v>
      </c>
      <c r="P756" s="124" t="s">
        <v>4830</v>
      </c>
      <c r="Q756" s="124" t="s">
        <v>341</v>
      </c>
      <c r="R756" s="125">
        <v>8</v>
      </c>
      <c r="S756" s="125">
        <v>3</v>
      </c>
      <c r="T756" s="124" t="s">
        <v>503</v>
      </c>
      <c r="U756" s="124" t="s">
        <v>396</v>
      </c>
      <c r="V756" s="124" t="s">
        <v>395</v>
      </c>
      <c r="W756" s="124" t="s">
        <v>2456</v>
      </c>
      <c r="X756" s="124" t="s">
        <v>220</v>
      </c>
    </row>
    <row r="757" spans="1:24" ht="33" customHeight="1" x14ac:dyDescent="0.25">
      <c r="A757" s="124" t="s">
        <v>4829</v>
      </c>
      <c r="B757" s="125">
        <v>80308</v>
      </c>
      <c r="C757" s="124" t="s">
        <v>381</v>
      </c>
      <c r="D757" s="124" t="s">
        <v>381</v>
      </c>
      <c r="E757" s="124" t="s">
        <v>341</v>
      </c>
      <c r="F757" s="124" t="s">
        <v>380</v>
      </c>
      <c r="G757" s="124" t="s">
        <v>379</v>
      </c>
      <c r="H757" s="124" t="s">
        <v>4828</v>
      </c>
      <c r="I757" s="124" t="s">
        <v>4827</v>
      </c>
      <c r="J757" s="124" t="s">
        <v>4827</v>
      </c>
      <c r="K757" s="124" t="s">
        <v>4826</v>
      </c>
      <c r="L757" s="124" t="s">
        <v>3848</v>
      </c>
      <c r="M757" s="124" t="s">
        <v>4658</v>
      </c>
      <c r="N757" s="124" t="s">
        <v>4825</v>
      </c>
      <c r="O757" s="124" t="s">
        <v>4824</v>
      </c>
      <c r="P757" s="124" t="s">
        <v>4823</v>
      </c>
      <c r="Q757" s="124" t="s">
        <v>341</v>
      </c>
      <c r="R757" s="125">
        <v>8</v>
      </c>
      <c r="S757" s="125">
        <v>3</v>
      </c>
      <c r="T757" s="124" t="s">
        <v>522</v>
      </c>
      <c r="U757" s="124" t="s">
        <v>396</v>
      </c>
      <c r="V757" s="124" t="s">
        <v>395</v>
      </c>
      <c r="W757" s="124" t="s">
        <v>3769</v>
      </c>
      <c r="X757" s="124" t="s">
        <v>220</v>
      </c>
    </row>
    <row r="758" spans="1:24" ht="33" customHeight="1" x14ac:dyDescent="0.25">
      <c r="A758" s="124" t="s">
        <v>4822</v>
      </c>
      <c r="B758" s="125">
        <v>80309</v>
      </c>
      <c r="C758" s="124" t="s">
        <v>381</v>
      </c>
      <c r="D758" s="124" t="s">
        <v>381</v>
      </c>
      <c r="E758" s="124" t="s">
        <v>341</v>
      </c>
      <c r="F758" s="124" t="s">
        <v>380</v>
      </c>
      <c r="G758" s="124" t="s">
        <v>379</v>
      </c>
      <c r="H758" s="124" t="s">
        <v>4821</v>
      </c>
      <c r="I758" s="124" t="s">
        <v>4820</v>
      </c>
      <c r="J758" s="124" t="s">
        <v>4820</v>
      </c>
      <c r="K758" s="124" t="s">
        <v>341</v>
      </c>
      <c r="L758" s="124" t="s">
        <v>407</v>
      </c>
      <c r="M758" s="124" t="s">
        <v>4772</v>
      </c>
      <c r="N758" s="124" t="s">
        <v>4819</v>
      </c>
      <c r="O758" s="124" t="s">
        <v>4818</v>
      </c>
      <c r="P758" s="124" t="s">
        <v>4817</v>
      </c>
      <c r="Q758" s="124" t="s">
        <v>341</v>
      </c>
      <c r="R758" s="125">
        <v>8</v>
      </c>
      <c r="S758" s="125">
        <v>3</v>
      </c>
      <c r="T758" s="124" t="s">
        <v>341</v>
      </c>
      <c r="U758" s="124" t="s">
        <v>371</v>
      </c>
      <c r="V758" s="124" t="s">
        <v>440</v>
      </c>
      <c r="W758" s="124" t="s">
        <v>765</v>
      </c>
      <c r="X758" s="124" t="s">
        <v>217</v>
      </c>
    </row>
    <row r="759" spans="1:24" ht="33" customHeight="1" x14ac:dyDescent="0.25">
      <c r="A759" s="124" t="s">
        <v>4816</v>
      </c>
      <c r="B759" s="125">
        <v>80310</v>
      </c>
      <c r="C759" s="124" t="s">
        <v>381</v>
      </c>
      <c r="D759" s="124" t="s">
        <v>381</v>
      </c>
      <c r="E759" s="124" t="s">
        <v>341</v>
      </c>
      <c r="F759" s="124" t="s">
        <v>380</v>
      </c>
      <c r="G759" s="124" t="s">
        <v>379</v>
      </c>
      <c r="H759" s="124" t="s">
        <v>4815</v>
      </c>
      <c r="I759" s="124" t="s">
        <v>4814</v>
      </c>
      <c r="J759" s="124" t="s">
        <v>4814</v>
      </c>
      <c r="K759" s="124" t="s">
        <v>4813</v>
      </c>
      <c r="L759" s="124" t="s">
        <v>4812</v>
      </c>
      <c r="M759" s="124" t="s">
        <v>4811</v>
      </c>
      <c r="N759" s="124" t="s">
        <v>4810</v>
      </c>
      <c r="O759" s="124" t="s">
        <v>4809</v>
      </c>
      <c r="P759" s="124" t="s">
        <v>4808</v>
      </c>
      <c r="Q759" s="124" t="s">
        <v>341</v>
      </c>
      <c r="R759" s="125">
        <v>8</v>
      </c>
      <c r="S759" s="125">
        <v>3</v>
      </c>
      <c r="T759" s="124" t="s">
        <v>341</v>
      </c>
      <c r="U759" s="124" t="s">
        <v>371</v>
      </c>
      <c r="V759" s="124" t="s">
        <v>440</v>
      </c>
      <c r="W759" s="124" t="s">
        <v>765</v>
      </c>
      <c r="X759" s="124" t="s">
        <v>217</v>
      </c>
    </row>
    <row r="760" spans="1:24" ht="33" customHeight="1" x14ac:dyDescent="0.25">
      <c r="A760" s="124" t="s">
        <v>4807</v>
      </c>
      <c r="B760" s="125">
        <v>80311</v>
      </c>
      <c r="C760" s="124" t="s">
        <v>349</v>
      </c>
      <c r="D760" s="124" t="s">
        <v>349</v>
      </c>
      <c r="E760" s="124" t="s">
        <v>341</v>
      </c>
      <c r="F760" s="124" t="s">
        <v>348</v>
      </c>
      <c r="G760" s="124" t="s">
        <v>360</v>
      </c>
      <c r="H760" s="124" t="s">
        <v>4806</v>
      </c>
      <c r="I760" s="124" t="s">
        <v>4805</v>
      </c>
      <c r="J760" s="124" t="s">
        <v>4805</v>
      </c>
      <c r="K760" s="124" t="s">
        <v>4804</v>
      </c>
      <c r="L760" s="124" t="s">
        <v>1035</v>
      </c>
      <c r="M760" s="124" t="s">
        <v>4803</v>
      </c>
      <c r="N760" s="124" t="s">
        <v>4802</v>
      </c>
      <c r="O760" s="124" t="s">
        <v>4801</v>
      </c>
      <c r="P760" s="124" t="s">
        <v>4800</v>
      </c>
      <c r="Q760" s="124" t="s">
        <v>341</v>
      </c>
      <c r="R760" s="125">
        <v>8</v>
      </c>
      <c r="S760" s="125">
        <v>3</v>
      </c>
      <c r="T760" s="124" t="s">
        <v>511</v>
      </c>
      <c r="U760" s="124" t="s">
        <v>396</v>
      </c>
      <c r="V760" s="124" t="s">
        <v>395</v>
      </c>
      <c r="W760" s="124" t="s">
        <v>4782</v>
      </c>
      <c r="X760" s="124" t="s">
        <v>229</v>
      </c>
    </row>
    <row r="761" spans="1:24" ht="33" customHeight="1" x14ac:dyDescent="0.25">
      <c r="A761" s="124" t="s">
        <v>4799</v>
      </c>
      <c r="B761" s="125">
        <v>80312</v>
      </c>
      <c r="C761" s="124" t="s">
        <v>349</v>
      </c>
      <c r="D761" s="124" t="s">
        <v>349</v>
      </c>
      <c r="E761" s="124" t="s">
        <v>341</v>
      </c>
      <c r="F761" s="124" t="s">
        <v>348</v>
      </c>
      <c r="G761" s="124" t="s">
        <v>360</v>
      </c>
      <c r="H761" s="124" t="s">
        <v>4798</v>
      </c>
      <c r="I761" s="124" t="s">
        <v>4797</v>
      </c>
      <c r="J761" s="124" t="s">
        <v>4797</v>
      </c>
      <c r="K761" s="124" t="s">
        <v>4796</v>
      </c>
      <c r="L761" s="124" t="s">
        <v>1035</v>
      </c>
      <c r="M761" s="124" t="s">
        <v>4795</v>
      </c>
      <c r="N761" s="124" t="s">
        <v>4794</v>
      </c>
      <c r="O761" s="124" t="s">
        <v>4793</v>
      </c>
      <c r="P761" s="124" t="s">
        <v>4792</v>
      </c>
      <c r="Q761" s="124" t="s">
        <v>341</v>
      </c>
      <c r="R761" s="125">
        <v>8</v>
      </c>
      <c r="S761" s="125">
        <v>3</v>
      </c>
      <c r="T761" s="124" t="s">
        <v>630</v>
      </c>
      <c r="U761" s="124" t="s">
        <v>510</v>
      </c>
      <c r="V761" s="124" t="s">
        <v>620</v>
      </c>
      <c r="W761" s="124" t="s">
        <v>2692</v>
      </c>
      <c r="X761" s="124" t="s">
        <v>38</v>
      </c>
    </row>
    <row r="762" spans="1:24" ht="33" customHeight="1" x14ac:dyDescent="0.25">
      <c r="A762" s="124" t="s">
        <v>4791</v>
      </c>
      <c r="B762" s="125">
        <v>80313</v>
      </c>
      <c r="C762" s="124" t="s">
        <v>381</v>
      </c>
      <c r="D762" s="124" t="s">
        <v>349</v>
      </c>
      <c r="E762" s="124" t="s">
        <v>402</v>
      </c>
      <c r="F762" s="124" t="s">
        <v>380</v>
      </c>
      <c r="G762" s="124" t="s">
        <v>360</v>
      </c>
      <c r="H762" s="124" t="s">
        <v>4790</v>
      </c>
      <c r="I762" s="124" t="s">
        <v>4789</v>
      </c>
      <c r="J762" s="124" t="s">
        <v>4789</v>
      </c>
      <c r="K762" s="124" t="s">
        <v>4788</v>
      </c>
      <c r="L762" s="124" t="s">
        <v>4787</v>
      </c>
      <c r="M762" s="124" t="s">
        <v>4786</v>
      </c>
      <c r="N762" s="124" t="s">
        <v>4785</v>
      </c>
      <c r="O762" s="124" t="s">
        <v>4784</v>
      </c>
      <c r="P762" s="124" t="s">
        <v>4783</v>
      </c>
      <c r="Q762" s="124" t="s">
        <v>341</v>
      </c>
      <c r="R762" s="125">
        <v>8</v>
      </c>
      <c r="S762" s="125">
        <v>3</v>
      </c>
      <c r="T762" s="124" t="s">
        <v>511</v>
      </c>
      <c r="U762" s="124" t="s">
        <v>510</v>
      </c>
      <c r="V762" s="124" t="s">
        <v>339</v>
      </c>
      <c r="W762" s="124" t="s">
        <v>4782</v>
      </c>
      <c r="X762" s="124" t="s">
        <v>229</v>
      </c>
    </row>
    <row r="763" spans="1:24" ht="33" customHeight="1" x14ac:dyDescent="0.25">
      <c r="A763" s="124" t="s">
        <v>4781</v>
      </c>
      <c r="B763" s="125">
        <v>80314</v>
      </c>
      <c r="C763" s="124" t="s">
        <v>381</v>
      </c>
      <c r="D763" s="124" t="s">
        <v>349</v>
      </c>
      <c r="E763" s="124" t="s">
        <v>402</v>
      </c>
      <c r="F763" s="124" t="s">
        <v>380</v>
      </c>
      <c r="G763" s="124" t="s">
        <v>343</v>
      </c>
      <c r="H763" s="124" t="s">
        <v>4780</v>
      </c>
      <c r="I763" s="124" t="s">
        <v>4779</v>
      </c>
      <c r="J763" s="124" t="s">
        <v>4779</v>
      </c>
      <c r="K763" s="124" t="s">
        <v>341</v>
      </c>
      <c r="L763" s="124" t="s">
        <v>344</v>
      </c>
      <c r="M763" s="124" t="s">
        <v>343</v>
      </c>
      <c r="N763" s="124" t="s">
        <v>4778</v>
      </c>
      <c r="O763" s="124" t="s">
        <v>4777</v>
      </c>
      <c r="P763" s="124" t="s">
        <v>4776</v>
      </c>
      <c r="Q763" s="124" t="s">
        <v>341</v>
      </c>
      <c r="R763" s="125">
        <v>8</v>
      </c>
      <c r="S763" s="125">
        <v>3</v>
      </c>
      <c r="T763" s="124" t="s">
        <v>503</v>
      </c>
      <c r="U763" s="124" t="s">
        <v>510</v>
      </c>
      <c r="V763" s="124" t="s">
        <v>620</v>
      </c>
      <c r="W763" s="124" t="s">
        <v>2692</v>
      </c>
      <c r="X763" s="124" t="s">
        <v>38</v>
      </c>
    </row>
    <row r="764" spans="1:24" ht="33" customHeight="1" x14ac:dyDescent="0.25">
      <c r="A764" s="124" t="s">
        <v>4775</v>
      </c>
      <c r="B764" s="125">
        <v>80315</v>
      </c>
      <c r="C764" s="124" t="s">
        <v>381</v>
      </c>
      <c r="D764" s="124" t="s">
        <v>381</v>
      </c>
      <c r="E764" s="124" t="s">
        <v>341</v>
      </c>
      <c r="F764" s="124" t="s">
        <v>411</v>
      </c>
      <c r="G764" s="124" t="s">
        <v>360</v>
      </c>
      <c r="H764" s="124" t="s">
        <v>4774</v>
      </c>
      <c r="I764" s="124" t="s">
        <v>4773</v>
      </c>
      <c r="J764" s="124" t="s">
        <v>4773</v>
      </c>
      <c r="K764" s="124" t="s">
        <v>341</v>
      </c>
      <c r="L764" s="124" t="s">
        <v>1035</v>
      </c>
      <c r="M764" s="124" t="s">
        <v>4772</v>
      </c>
      <c r="N764" s="124" t="s">
        <v>4771</v>
      </c>
      <c r="O764" s="124" t="s">
        <v>341</v>
      </c>
      <c r="P764" s="124" t="s">
        <v>4770</v>
      </c>
      <c r="Q764" s="124" t="s">
        <v>341</v>
      </c>
      <c r="R764" s="125">
        <v>8</v>
      </c>
      <c r="S764" s="125">
        <v>3</v>
      </c>
      <c r="T764" s="124" t="s">
        <v>522</v>
      </c>
      <c r="U764" s="124" t="s">
        <v>510</v>
      </c>
      <c r="V764" s="124" t="s">
        <v>1585</v>
      </c>
      <c r="W764" s="124" t="s">
        <v>4299</v>
      </c>
      <c r="X764" s="124" t="s">
        <v>273</v>
      </c>
    </row>
    <row r="765" spans="1:24" ht="33" customHeight="1" x14ac:dyDescent="0.25">
      <c r="A765" s="124" t="s">
        <v>4769</v>
      </c>
      <c r="B765" s="125">
        <v>80501</v>
      </c>
      <c r="C765" s="124" t="s">
        <v>349</v>
      </c>
      <c r="D765" s="124" t="s">
        <v>349</v>
      </c>
      <c r="E765" s="124" t="s">
        <v>402</v>
      </c>
      <c r="F765" s="124" t="s">
        <v>361</v>
      </c>
      <c r="G765" s="124" t="s">
        <v>343</v>
      </c>
      <c r="H765" s="124" t="s">
        <v>4768</v>
      </c>
      <c r="I765" s="124" t="s">
        <v>4767</v>
      </c>
      <c r="J765" s="124" t="s">
        <v>4767</v>
      </c>
      <c r="K765" s="124" t="s">
        <v>341</v>
      </c>
      <c r="L765" s="124" t="s">
        <v>4751</v>
      </c>
      <c r="M765" s="124" t="s">
        <v>343</v>
      </c>
      <c r="N765" s="124" t="s">
        <v>4766</v>
      </c>
      <c r="O765" s="124" t="s">
        <v>4765</v>
      </c>
      <c r="P765" s="124" t="s">
        <v>4764</v>
      </c>
      <c r="Q765" s="124" t="s">
        <v>341</v>
      </c>
      <c r="R765" s="125">
        <v>8</v>
      </c>
      <c r="S765" s="125">
        <v>5</v>
      </c>
      <c r="T765" s="124" t="s">
        <v>341</v>
      </c>
      <c r="U765" s="124" t="s">
        <v>396</v>
      </c>
      <c r="V765" s="124" t="s">
        <v>395</v>
      </c>
      <c r="W765" s="124" t="s">
        <v>2456</v>
      </c>
      <c r="X765" s="124" t="s">
        <v>220</v>
      </c>
    </row>
    <row r="766" spans="1:24" ht="33" customHeight="1" x14ac:dyDescent="0.25">
      <c r="A766" s="124" t="s">
        <v>4763</v>
      </c>
      <c r="B766" s="125">
        <v>80502</v>
      </c>
      <c r="C766" s="124" t="s">
        <v>349</v>
      </c>
      <c r="D766" s="124" t="s">
        <v>349</v>
      </c>
      <c r="E766" s="124" t="s">
        <v>4734</v>
      </c>
      <c r="F766" s="124" t="s">
        <v>361</v>
      </c>
      <c r="G766" s="124" t="s">
        <v>360</v>
      </c>
      <c r="H766" s="124" t="s">
        <v>4762</v>
      </c>
      <c r="I766" s="124" t="s">
        <v>4761</v>
      </c>
      <c r="J766" s="124" t="s">
        <v>4761</v>
      </c>
      <c r="K766" s="124" t="s">
        <v>4760</v>
      </c>
      <c r="L766" s="124" t="s">
        <v>4751</v>
      </c>
      <c r="M766" s="124" t="s">
        <v>4759</v>
      </c>
      <c r="N766" s="124" t="s">
        <v>4758</v>
      </c>
      <c r="O766" s="124" t="s">
        <v>4757</v>
      </c>
      <c r="P766" s="124" t="s">
        <v>4756</v>
      </c>
      <c r="Q766" s="124" t="s">
        <v>341</v>
      </c>
      <c r="R766" s="125">
        <v>8</v>
      </c>
      <c r="S766" s="125">
        <v>5</v>
      </c>
      <c r="T766" s="124" t="s">
        <v>341</v>
      </c>
      <c r="U766" s="124" t="s">
        <v>340</v>
      </c>
      <c r="V766" s="124" t="s">
        <v>339</v>
      </c>
      <c r="W766" s="124" t="s">
        <v>1452</v>
      </c>
      <c r="X766" s="124" t="s">
        <v>226</v>
      </c>
    </row>
    <row r="767" spans="1:24" ht="33" customHeight="1" x14ac:dyDescent="0.25">
      <c r="A767" s="124" t="s">
        <v>4755</v>
      </c>
      <c r="B767" s="125">
        <v>80503</v>
      </c>
      <c r="C767" s="124" t="s">
        <v>381</v>
      </c>
      <c r="D767" s="124" t="s">
        <v>349</v>
      </c>
      <c r="E767" s="124" t="s">
        <v>402</v>
      </c>
      <c r="F767" s="124" t="s">
        <v>380</v>
      </c>
      <c r="G767" s="124" t="s">
        <v>360</v>
      </c>
      <c r="H767" s="124" t="s">
        <v>4754</v>
      </c>
      <c r="I767" s="124" t="s">
        <v>4753</v>
      </c>
      <c r="J767" s="124" t="s">
        <v>4753</v>
      </c>
      <c r="K767" s="124" t="s">
        <v>4752</v>
      </c>
      <c r="L767" s="124" t="s">
        <v>4751</v>
      </c>
      <c r="M767" s="124" t="s">
        <v>4750</v>
      </c>
      <c r="N767" s="124" t="s">
        <v>4749</v>
      </c>
      <c r="O767" s="124" t="s">
        <v>4748</v>
      </c>
      <c r="P767" s="124" t="s">
        <v>4747</v>
      </c>
      <c r="Q767" s="124" t="s">
        <v>341</v>
      </c>
      <c r="R767" s="125">
        <v>8</v>
      </c>
      <c r="S767" s="125">
        <v>5</v>
      </c>
      <c r="T767" s="124" t="s">
        <v>341</v>
      </c>
      <c r="U767" s="124" t="s">
        <v>340</v>
      </c>
      <c r="V767" s="124" t="s">
        <v>339</v>
      </c>
      <c r="W767" s="124" t="s">
        <v>338</v>
      </c>
      <c r="X767" s="124" t="s">
        <v>219</v>
      </c>
    </row>
    <row r="768" spans="1:24" ht="33" customHeight="1" x14ac:dyDescent="0.25">
      <c r="A768" s="124" t="s">
        <v>4746</v>
      </c>
      <c r="B768" s="125">
        <v>80505</v>
      </c>
      <c r="C768" s="124" t="s">
        <v>381</v>
      </c>
      <c r="D768" s="124" t="s">
        <v>349</v>
      </c>
      <c r="E768" s="124" t="s">
        <v>402</v>
      </c>
      <c r="F768" s="124" t="s">
        <v>380</v>
      </c>
      <c r="G768" s="124" t="s">
        <v>343</v>
      </c>
      <c r="H768" s="124" t="s">
        <v>4745</v>
      </c>
      <c r="I768" s="124" t="s">
        <v>4744</v>
      </c>
      <c r="J768" s="124" t="s">
        <v>4744</v>
      </c>
      <c r="K768" s="124" t="s">
        <v>341</v>
      </c>
      <c r="L768" s="124" t="s">
        <v>4743</v>
      </c>
      <c r="M768" s="124" t="s">
        <v>343</v>
      </c>
      <c r="N768" s="124" t="s">
        <v>4742</v>
      </c>
      <c r="O768" s="124" t="s">
        <v>341</v>
      </c>
      <c r="P768" s="124" t="s">
        <v>4741</v>
      </c>
      <c r="Q768" s="124" t="s">
        <v>341</v>
      </c>
      <c r="R768" s="125">
        <v>8</v>
      </c>
      <c r="S768" s="125">
        <v>5</v>
      </c>
      <c r="T768" s="124" t="s">
        <v>341</v>
      </c>
      <c r="U768" s="124" t="s">
        <v>340</v>
      </c>
      <c r="V768" s="124" t="s">
        <v>339</v>
      </c>
      <c r="W768" s="124" t="s">
        <v>2456</v>
      </c>
      <c r="X768" s="124" t="s">
        <v>220</v>
      </c>
    </row>
    <row r="769" spans="1:24" ht="33" customHeight="1" x14ac:dyDescent="0.25">
      <c r="A769" s="124" t="s">
        <v>4740</v>
      </c>
      <c r="B769" s="125">
        <v>80506</v>
      </c>
      <c r="C769" s="124" t="s">
        <v>381</v>
      </c>
      <c r="D769" s="124" t="s">
        <v>381</v>
      </c>
      <c r="E769" s="124" t="s">
        <v>341</v>
      </c>
      <c r="F769" s="124" t="s">
        <v>380</v>
      </c>
      <c r="G769" s="124" t="s">
        <v>379</v>
      </c>
      <c r="H769" s="124" t="s">
        <v>4739</v>
      </c>
      <c r="I769" s="124" t="s">
        <v>4738</v>
      </c>
      <c r="J769" s="124" t="s">
        <v>4738</v>
      </c>
      <c r="K769" s="124" t="s">
        <v>341</v>
      </c>
      <c r="L769" s="124" t="s">
        <v>1035</v>
      </c>
      <c r="M769" s="124" t="s">
        <v>4423</v>
      </c>
      <c r="N769" s="124" t="s">
        <v>4737</v>
      </c>
      <c r="O769" s="124" t="s">
        <v>341</v>
      </c>
      <c r="P769" s="124" t="s">
        <v>4736</v>
      </c>
      <c r="Q769" s="124" t="s">
        <v>341</v>
      </c>
      <c r="R769" s="125">
        <v>8</v>
      </c>
      <c r="S769" s="125">
        <v>5</v>
      </c>
      <c r="T769" s="124" t="s">
        <v>341</v>
      </c>
      <c r="U769" s="124" t="s">
        <v>340</v>
      </c>
      <c r="V769" s="124" t="s">
        <v>339</v>
      </c>
      <c r="W769" s="124" t="s">
        <v>1452</v>
      </c>
      <c r="X769" s="124" t="s">
        <v>226</v>
      </c>
    </row>
    <row r="770" spans="1:24" ht="33" customHeight="1" x14ac:dyDescent="0.25">
      <c r="A770" s="124" t="s">
        <v>4735</v>
      </c>
      <c r="B770" s="125">
        <v>80507</v>
      </c>
      <c r="C770" s="124" t="s">
        <v>381</v>
      </c>
      <c r="D770" s="124" t="s">
        <v>381</v>
      </c>
      <c r="E770" s="124" t="s">
        <v>4734</v>
      </c>
      <c r="F770" s="124" t="s">
        <v>380</v>
      </c>
      <c r="G770" s="124" t="s">
        <v>379</v>
      </c>
      <c r="H770" s="124" t="s">
        <v>4733</v>
      </c>
      <c r="I770" s="124" t="s">
        <v>4732</v>
      </c>
      <c r="J770" s="124" t="s">
        <v>4732</v>
      </c>
      <c r="K770" s="124" t="s">
        <v>4731</v>
      </c>
      <c r="L770" s="124" t="s">
        <v>4065</v>
      </c>
      <c r="M770" s="124" t="s">
        <v>4658</v>
      </c>
      <c r="N770" s="124" t="s">
        <v>4730</v>
      </c>
      <c r="O770" s="124" t="s">
        <v>341</v>
      </c>
      <c r="P770" s="124" t="s">
        <v>4729</v>
      </c>
      <c r="Q770" s="124" t="s">
        <v>341</v>
      </c>
      <c r="R770" s="125">
        <v>8</v>
      </c>
      <c r="S770" s="125">
        <v>5</v>
      </c>
      <c r="T770" s="124" t="s">
        <v>341</v>
      </c>
      <c r="U770" s="124" t="s">
        <v>340</v>
      </c>
      <c r="V770" s="124" t="s">
        <v>339</v>
      </c>
      <c r="W770" s="124" t="s">
        <v>1452</v>
      </c>
      <c r="X770" s="124" t="s">
        <v>226</v>
      </c>
    </row>
    <row r="771" spans="1:24" ht="33" customHeight="1" x14ac:dyDescent="0.25">
      <c r="A771" s="124" t="s">
        <v>4728</v>
      </c>
      <c r="B771" s="125">
        <v>80801</v>
      </c>
      <c r="C771" s="124" t="s">
        <v>381</v>
      </c>
      <c r="D771" s="124" t="s">
        <v>381</v>
      </c>
      <c r="E771" s="124" t="s">
        <v>341</v>
      </c>
      <c r="F771" s="124" t="s">
        <v>380</v>
      </c>
      <c r="G771" s="124" t="s">
        <v>390</v>
      </c>
      <c r="H771" s="124" t="s">
        <v>4727</v>
      </c>
      <c r="I771" s="124" t="s">
        <v>4726</v>
      </c>
      <c r="J771" s="124" t="s">
        <v>4725</v>
      </c>
      <c r="K771" s="124" t="s">
        <v>4613</v>
      </c>
      <c r="L771" s="124" t="s">
        <v>344</v>
      </c>
      <c r="M771" s="124" t="s">
        <v>4724</v>
      </c>
      <c r="N771" s="124" t="s">
        <v>4723</v>
      </c>
      <c r="O771" s="124" t="s">
        <v>4397</v>
      </c>
      <c r="P771" s="124" t="s">
        <v>4722</v>
      </c>
      <c r="Q771" s="124" t="s">
        <v>341</v>
      </c>
      <c r="R771" s="125">
        <v>8</v>
      </c>
      <c r="S771" s="125">
        <v>8</v>
      </c>
      <c r="T771" s="124" t="s">
        <v>341</v>
      </c>
      <c r="U771" s="124" t="s">
        <v>371</v>
      </c>
      <c r="V771" s="124" t="s">
        <v>440</v>
      </c>
      <c r="W771" s="124" t="s">
        <v>4413</v>
      </c>
      <c r="X771" s="124" t="s">
        <v>217</v>
      </c>
    </row>
    <row r="772" spans="1:24" ht="33" customHeight="1" x14ac:dyDescent="0.25">
      <c r="A772" s="124" t="s">
        <v>4721</v>
      </c>
      <c r="B772" s="125">
        <v>80901</v>
      </c>
      <c r="C772" s="124" t="s">
        <v>381</v>
      </c>
      <c r="D772" s="124" t="s">
        <v>381</v>
      </c>
      <c r="E772" s="124" t="s">
        <v>341</v>
      </c>
      <c r="F772" s="124" t="s">
        <v>380</v>
      </c>
      <c r="G772" s="124" t="s">
        <v>390</v>
      </c>
      <c r="H772" s="124" t="s">
        <v>4720</v>
      </c>
      <c r="I772" s="124" t="s">
        <v>4719</v>
      </c>
      <c r="J772" s="124" t="s">
        <v>4719</v>
      </c>
      <c r="K772" s="124" t="s">
        <v>4718</v>
      </c>
      <c r="L772" s="124" t="s">
        <v>4266</v>
      </c>
      <c r="M772" s="124" t="s">
        <v>4658</v>
      </c>
      <c r="N772" s="124" t="s">
        <v>4717</v>
      </c>
      <c r="O772" s="124" t="s">
        <v>341</v>
      </c>
      <c r="P772" s="124" t="s">
        <v>4716</v>
      </c>
      <c r="Q772" s="124" t="s">
        <v>341</v>
      </c>
      <c r="R772" s="125">
        <v>8</v>
      </c>
      <c r="S772" s="125">
        <v>9</v>
      </c>
      <c r="T772" s="124" t="s">
        <v>341</v>
      </c>
      <c r="U772" s="124" t="s">
        <v>340</v>
      </c>
      <c r="V772" s="124" t="s">
        <v>339</v>
      </c>
      <c r="W772" s="124" t="s">
        <v>3769</v>
      </c>
      <c r="X772" s="124" t="s">
        <v>220</v>
      </c>
    </row>
    <row r="773" spans="1:24" ht="33" customHeight="1" x14ac:dyDescent="0.25">
      <c r="A773" s="124" t="s">
        <v>4715</v>
      </c>
      <c r="B773" s="125">
        <v>81001</v>
      </c>
      <c r="C773" s="124" t="s">
        <v>381</v>
      </c>
      <c r="D773" s="124" t="s">
        <v>381</v>
      </c>
      <c r="E773" s="124" t="s">
        <v>341</v>
      </c>
      <c r="F773" s="124" t="s">
        <v>411</v>
      </c>
      <c r="G773" s="124" t="s">
        <v>379</v>
      </c>
      <c r="H773" s="124" t="s">
        <v>4714</v>
      </c>
      <c r="I773" s="124" t="s">
        <v>4713</v>
      </c>
      <c r="J773" s="124" t="s">
        <v>4713</v>
      </c>
      <c r="K773" s="124" t="s">
        <v>4712</v>
      </c>
      <c r="L773" s="124" t="s">
        <v>1636</v>
      </c>
      <c r="M773" s="124" t="s">
        <v>4711</v>
      </c>
      <c r="N773" s="124" t="s">
        <v>4710</v>
      </c>
      <c r="O773" s="124" t="s">
        <v>341</v>
      </c>
      <c r="P773" s="124" t="s">
        <v>4709</v>
      </c>
      <c r="Q773" s="124" t="s">
        <v>341</v>
      </c>
      <c r="R773" s="125">
        <v>8</v>
      </c>
      <c r="S773" s="125">
        <v>10</v>
      </c>
      <c r="T773" s="124" t="s">
        <v>341</v>
      </c>
      <c r="U773" s="124" t="s">
        <v>371</v>
      </c>
      <c r="V773" s="124" t="s">
        <v>395</v>
      </c>
      <c r="W773" s="124" t="s">
        <v>1792</v>
      </c>
      <c r="X773" s="124" t="s">
        <v>35</v>
      </c>
    </row>
    <row r="774" spans="1:24" ht="33" customHeight="1" x14ac:dyDescent="0.25">
      <c r="A774" s="124" t="s">
        <v>4708</v>
      </c>
      <c r="B774" s="125">
        <v>81101</v>
      </c>
      <c r="C774" s="124" t="s">
        <v>381</v>
      </c>
      <c r="D774" s="124" t="s">
        <v>381</v>
      </c>
      <c r="E774" s="124" t="s">
        <v>341</v>
      </c>
      <c r="F774" s="124" t="s">
        <v>380</v>
      </c>
      <c r="G774" s="124" t="s">
        <v>360</v>
      </c>
      <c r="H774" s="124" t="s">
        <v>4707</v>
      </c>
      <c r="I774" s="124" t="s">
        <v>4706</v>
      </c>
      <c r="J774" s="124" t="s">
        <v>4706</v>
      </c>
      <c r="K774" s="124" t="s">
        <v>341</v>
      </c>
      <c r="L774" s="124" t="s">
        <v>1035</v>
      </c>
      <c r="M774" s="124" t="s">
        <v>4705</v>
      </c>
      <c r="N774" s="124" t="s">
        <v>4704</v>
      </c>
      <c r="O774" s="124" t="s">
        <v>4703</v>
      </c>
      <c r="P774" s="124" t="s">
        <v>4702</v>
      </c>
      <c r="Q774" s="124" t="s">
        <v>341</v>
      </c>
      <c r="R774" s="125">
        <v>8</v>
      </c>
      <c r="S774" s="125">
        <v>11</v>
      </c>
      <c r="T774" s="124" t="s">
        <v>341</v>
      </c>
      <c r="U774" s="124" t="s">
        <v>340</v>
      </c>
      <c r="V774" s="124" t="s">
        <v>339</v>
      </c>
      <c r="W774" s="124" t="s">
        <v>1823</v>
      </c>
      <c r="X774" s="124" t="s">
        <v>220</v>
      </c>
    </row>
    <row r="775" spans="1:24" ht="33" customHeight="1" x14ac:dyDescent="0.25">
      <c r="A775" s="124" t="s">
        <v>4701</v>
      </c>
      <c r="B775" s="125">
        <v>81102</v>
      </c>
      <c r="C775" s="124" t="s">
        <v>381</v>
      </c>
      <c r="D775" s="124" t="s">
        <v>381</v>
      </c>
      <c r="E775" s="124" t="s">
        <v>341</v>
      </c>
      <c r="F775" s="124" t="s">
        <v>380</v>
      </c>
      <c r="G775" s="124" t="s">
        <v>379</v>
      </c>
      <c r="H775" s="124" t="s">
        <v>4700</v>
      </c>
      <c r="I775" s="124" t="s">
        <v>4699</v>
      </c>
      <c r="J775" s="124" t="s">
        <v>4699</v>
      </c>
      <c r="K775" s="124" t="s">
        <v>4698</v>
      </c>
      <c r="L775" s="124" t="s">
        <v>4697</v>
      </c>
      <c r="M775" s="124" t="s">
        <v>4696</v>
      </c>
      <c r="N775" s="124" t="s">
        <v>4695</v>
      </c>
      <c r="O775" s="124" t="s">
        <v>4694</v>
      </c>
      <c r="P775" s="124" t="s">
        <v>4693</v>
      </c>
      <c r="Q775" s="124" t="s">
        <v>341</v>
      </c>
      <c r="R775" s="125">
        <v>8</v>
      </c>
      <c r="S775" s="125">
        <v>11</v>
      </c>
      <c r="T775" s="124" t="s">
        <v>341</v>
      </c>
      <c r="U775" s="124" t="s">
        <v>371</v>
      </c>
      <c r="V775" s="124" t="s">
        <v>440</v>
      </c>
      <c r="W775" s="124" t="s">
        <v>4413</v>
      </c>
      <c r="X775" s="124" t="s">
        <v>217</v>
      </c>
    </row>
    <row r="776" spans="1:24" ht="33" customHeight="1" x14ac:dyDescent="0.25">
      <c r="A776" s="124" t="s">
        <v>4692</v>
      </c>
      <c r="B776" s="125">
        <v>81103</v>
      </c>
      <c r="C776" s="124" t="s">
        <v>393</v>
      </c>
      <c r="D776" s="124" t="s">
        <v>381</v>
      </c>
      <c r="E776" s="124" t="s">
        <v>402</v>
      </c>
      <c r="F776" s="124" t="s">
        <v>391</v>
      </c>
      <c r="G776" s="124" t="s">
        <v>390</v>
      </c>
      <c r="H776" s="124" t="s">
        <v>4691</v>
      </c>
      <c r="I776" s="124" t="s">
        <v>4690</v>
      </c>
      <c r="J776" s="124" t="s">
        <v>4690</v>
      </c>
      <c r="K776" s="124" t="s">
        <v>4689</v>
      </c>
      <c r="L776" s="124" t="s">
        <v>4688</v>
      </c>
      <c r="M776" s="124" t="s">
        <v>4687</v>
      </c>
      <c r="N776" s="124" t="s">
        <v>4686</v>
      </c>
      <c r="O776" s="124" t="s">
        <v>4685</v>
      </c>
      <c r="P776" s="124" t="s">
        <v>4684</v>
      </c>
      <c r="Q776" s="124" t="s">
        <v>341</v>
      </c>
      <c r="R776" s="125">
        <v>8</v>
      </c>
      <c r="S776" s="125">
        <v>11</v>
      </c>
      <c r="T776" s="124" t="s">
        <v>341</v>
      </c>
      <c r="U776" s="124" t="s">
        <v>396</v>
      </c>
      <c r="V776" s="124" t="s">
        <v>395</v>
      </c>
      <c r="W776" s="124" t="s">
        <v>1818</v>
      </c>
      <c r="X776" s="124" t="s">
        <v>220</v>
      </c>
    </row>
    <row r="777" spans="1:24" ht="33" customHeight="1" x14ac:dyDescent="0.25">
      <c r="A777" s="124" t="s">
        <v>4683</v>
      </c>
      <c r="B777" s="125">
        <v>81104</v>
      </c>
      <c r="C777" s="124" t="s">
        <v>349</v>
      </c>
      <c r="D777" s="124" t="s">
        <v>349</v>
      </c>
      <c r="E777" s="124" t="s">
        <v>341</v>
      </c>
      <c r="F777" s="124" t="s">
        <v>361</v>
      </c>
      <c r="G777" s="124" t="s">
        <v>360</v>
      </c>
      <c r="H777" s="124" t="s">
        <v>4682</v>
      </c>
      <c r="I777" s="124" t="s">
        <v>4681</v>
      </c>
      <c r="J777" s="124" t="s">
        <v>4681</v>
      </c>
      <c r="K777" s="124" t="s">
        <v>4680</v>
      </c>
      <c r="L777" s="124" t="s">
        <v>4679</v>
      </c>
      <c r="M777" s="124" t="s">
        <v>4651</v>
      </c>
      <c r="N777" s="124" t="s">
        <v>4678</v>
      </c>
      <c r="O777" s="124" t="s">
        <v>4677</v>
      </c>
      <c r="P777" s="124" t="s">
        <v>4676</v>
      </c>
      <c r="Q777" s="124" t="s">
        <v>341</v>
      </c>
      <c r="R777" s="125">
        <v>8</v>
      </c>
      <c r="S777" s="125">
        <v>11</v>
      </c>
      <c r="T777" s="124" t="s">
        <v>341</v>
      </c>
      <c r="U777" s="124" t="s">
        <v>340</v>
      </c>
      <c r="V777" s="124" t="s">
        <v>339</v>
      </c>
      <c r="W777" s="124" t="s">
        <v>1823</v>
      </c>
      <c r="X777" s="124" t="s">
        <v>220</v>
      </c>
    </row>
    <row r="778" spans="1:24" ht="33" customHeight="1" x14ac:dyDescent="0.25">
      <c r="A778" s="124" t="s">
        <v>4675</v>
      </c>
      <c r="B778" s="125">
        <v>81105</v>
      </c>
      <c r="C778" s="124" t="s">
        <v>381</v>
      </c>
      <c r="D778" s="124" t="s">
        <v>381</v>
      </c>
      <c r="E778" s="124" t="s">
        <v>341</v>
      </c>
      <c r="F778" s="124" t="s">
        <v>411</v>
      </c>
      <c r="G778" s="124" t="s">
        <v>343</v>
      </c>
      <c r="H778" s="124" t="s">
        <v>4674</v>
      </c>
      <c r="I778" s="124" t="s">
        <v>4673</v>
      </c>
      <c r="J778" s="124" t="s">
        <v>4673</v>
      </c>
      <c r="K778" s="124" t="s">
        <v>341</v>
      </c>
      <c r="L778" s="124" t="s">
        <v>1035</v>
      </c>
      <c r="M778" s="124" t="s">
        <v>343</v>
      </c>
      <c r="N778" s="124" t="s">
        <v>4672</v>
      </c>
      <c r="O778" s="124" t="s">
        <v>4671</v>
      </c>
      <c r="P778" s="124" t="s">
        <v>4670</v>
      </c>
      <c r="Q778" s="124" t="s">
        <v>341</v>
      </c>
      <c r="R778" s="125">
        <v>8</v>
      </c>
      <c r="S778" s="125">
        <v>11</v>
      </c>
      <c r="T778" s="124" t="s">
        <v>341</v>
      </c>
      <c r="U778" s="124" t="s">
        <v>340</v>
      </c>
      <c r="V778" s="124" t="s">
        <v>395</v>
      </c>
      <c r="W778" s="124" t="s">
        <v>1818</v>
      </c>
      <c r="X778" s="124" t="s">
        <v>220</v>
      </c>
    </row>
    <row r="779" spans="1:24" ht="33" customHeight="1" x14ac:dyDescent="0.25">
      <c r="A779" s="124" t="s">
        <v>4669</v>
      </c>
      <c r="B779" s="125">
        <v>81106</v>
      </c>
      <c r="C779" s="124" t="s">
        <v>381</v>
      </c>
      <c r="D779" s="124" t="s">
        <v>381</v>
      </c>
      <c r="E779" s="124" t="s">
        <v>341</v>
      </c>
      <c r="F779" s="124" t="s">
        <v>380</v>
      </c>
      <c r="G779" s="124" t="s">
        <v>390</v>
      </c>
      <c r="H779" s="124" t="s">
        <v>4668</v>
      </c>
      <c r="I779" s="124" t="s">
        <v>4667</v>
      </c>
      <c r="J779" s="124" t="s">
        <v>4667</v>
      </c>
      <c r="K779" s="124" t="s">
        <v>4666</v>
      </c>
      <c r="L779" s="124" t="s">
        <v>4665</v>
      </c>
      <c r="M779" s="124" t="s">
        <v>4658</v>
      </c>
      <c r="N779" s="124" t="s">
        <v>4664</v>
      </c>
      <c r="O779" s="124" t="s">
        <v>341</v>
      </c>
      <c r="P779" s="124" t="s">
        <v>4663</v>
      </c>
      <c r="Q779" s="124" t="s">
        <v>341</v>
      </c>
      <c r="R779" s="125">
        <v>8</v>
      </c>
      <c r="S779" s="125">
        <v>11</v>
      </c>
      <c r="T779" s="124" t="s">
        <v>341</v>
      </c>
      <c r="U779" s="124" t="s">
        <v>396</v>
      </c>
      <c r="V779" s="124" t="s">
        <v>395</v>
      </c>
      <c r="W779" s="124" t="s">
        <v>3769</v>
      </c>
      <c r="X779" s="124" t="s">
        <v>220</v>
      </c>
    </row>
    <row r="780" spans="1:24" ht="33" customHeight="1" x14ac:dyDescent="0.25">
      <c r="A780" s="124" t="s">
        <v>4662</v>
      </c>
      <c r="B780" s="125">
        <v>81107</v>
      </c>
      <c r="C780" s="124" t="s">
        <v>381</v>
      </c>
      <c r="D780" s="124" t="s">
        <v>381</v>
      </c>
      <c r="E780" s="124" t="s">
        <v>341</v>
      </c>
      <c r="F780" s="124" t="s">
        <v>411</v>
      </c>
      <c r="G780" s="124" t="s">
        <v>379</v>
      </c>
      <c r="H780" s="124" t="s">
        <v>4661</v>
      </c>
      <c r="I780" s="124" t="s">
        <v>4660</v>
      </c>
      <c r="J780" s="124" t="s">
        <v>4660</v>
      </c>
      <c r="K780" s="124" t="s">
        <v>4659</v>
      </c>
      <c r="L780" s="124" t="s">
        <v>1636</v>
      </c>
      <c r="M780" s="124" t="s">
        <v>4658</v>
      </c>
      <c r="N780" s="124" t="s">
        <v>4657</v>
      </c>
      <c r="O780" s="124" t="s">
        <v>341</v>
      </c>
      <c r="P780" s="124" t="s">
        <v>4656</v>
      </c>
      <c r="Q780" s="124" t="s">
        <v>341</v>
      </c>
      <c r="R780" s="125">
        <v>8</v>
      </c>
      <c r="S780" s="125">
        <v>11</v>
      </c>
      <c r="T780" s="124" t="s">
        <v>341</v>
      </c>
      <c r="U780" s="124" t="s">
        <v>396</v>
      </c>
      <c r="V780" s="124" t="s">
        <v>2467</v>
      </c>
      <c r="W780" s="124" t="s">
        <v>1792</v>
      </c>
      <c r="X780" s="124" t="s">
        <v>35</v>
      </c>
    </row>
    <row r="781" spans="1:24" ht="33" customHeight="1" x14ac:dyDescent="0.25">
      <c r="A781" s="124" t="s">
        <v>4655</v>
      </c>
      <c r="B781" s="125">
        <v>81108</v>
      </c>
      <c r="C781" s="124" t="s">
        <v>393</v>
      </c>
      <c r="D781" s="124" t="s">
        <v>392</v>
      </c>
      <c r="E781" s="124" t="s">
        <v>341</v>
      </c>
      <c r="F781" s="124" t="s">
        <v>391</v>
      </c>
      <c r="G781" s="124" t="s">
        <v>360</v>
      </c>
      <c r="H781" s="124" t="s">
        <v>4654</v>
      </c>
      <c r="I781" s="124" t="s">
        <v>4653</v>
      </c>
      <c r="J781" s="124" t="s">
        <v>4653</v>
      </c>
      <c r="K781" s="124" t="s">
        <v>4652</v>
      </c>
      <c r="L781" s="124" t="s">
        <v>1636</v>
      </c>
      <c r="M781" s="124" t="s">
        <v>4651</v>
      </c>
      <c r="N781" s="124" t="s">
        <v>4650</v>
      </c>
      <c r="O781" s="124" t="s">
        <v>341</v>
      </c>
      <c r="P781" s="124" t="s">
        <v>4649</v>
      </c>
      <c r="Q781" s="124" t="s">
        <v>341</v>
      </c>
      <c r="R781" s="125">
        <v>8</v>
      </c>
      <c r="S781" s="125">
        <v>11</v>
      </c>
      <c r="T781" s="124" t="s">
        <v>341</v>
      </c>
      <c r="U781" s="124" t="s">
        <v>340</v>
      </c>
      <c r="V781" s="124" t="s">
        <v>339</v>
      </c>
      <c r="W781" s="124" t="s">
        <v>735</v>
      </c>
      <c r="X781" s="124" t="s">
        <v>220</v>
      </c>
    </row>
    <row r="782" spans="1:24" ht="33" customHeight="1" x14ac:dyDescent="0.25">
      <c r="A782" s="124" t="s">
        <v>4648</v>
      </c>
      <c r="B782" s="125">
        <v>81109</v>
      </c>
      <c r="C782" s="124" t="s">
        <v>381</v>
      </c>
      <c r="D782" s="124" t="s">
        <v>381</v>
      </c>
      <c r="E782" s="124" t="s">
        <v>341</v>
      </c>
      <c r="F782" s="124" t="s">
        <v>411</v>
      </c>
      <c r="G782" s="124" t="s">
        <v>379</v>
      </c>
      <c r="H782" s="124" t="s">
        <v>4647</v>
      </c>
      <c r="I782" s="124" t="s">
        <v>4646</v>
      </c>
      <c r="J782" s="124" t="s">
        <v>4646</v>
      </c>
      <c r="K782" s="124" t="s">
        <v>4645</v>
      </c>
      <c r="L782" s="124" t="s">
        <v>4644</v>
      </c>
      <c r="M782" s="124" t="s">
        <v>4643</v>
      </c>
      <c r="N782" s="124" t="s">
        <v>4642</v>
      </c>
      <c r="O782" s="124" t="s">
        <v>341</v>
      </c>
      <c r="P782" s="124" t="s">
        <v>4641</v>
      </c>
      <c r="Q782" s="124" t="s">
        <v>341</v>
      </c>
      <c r="R782" s="125">
        <v>8</v>
      </c>
      <c r="S782" s="125">
        <v>11</v>
      </c>
      <c r="T782" s="124" t="s">
        <v>341</v>
      </c>
      <c r="U782" s="124" t="s">
        <v>340</v>
      </c>
      <c r="V782" s="124" t="s">
        <v>620</v>
      </c>
      <c r="W782" s="124" t="s">
        <v>1206</v>
      </c>
      <c r="X782" s="124" t="s">
        <v>38</v>
      </c>
    </row>
    <row r="783" spans="1:24" ht="33" customHeight="1" x14ac:dyDescent="0.25">
      <c r="A783" s="124" t="s">
        <v>4640</v>
      </c>
      <c r="B783" s="125">
        <v>81110</v>
      </c>
      <c r="C783" s="124" t="s">
        <v>381</v>
      </c>
      <c r="D783" s="124" t="s">
        <v>381</v>
      </c>
      <c r="E783" s="124" t="s">
        <v>341</v>
      </c>
      <c r="F783" s="124" t="s">
        <v>380</v>
      </c>
      <c r="G783" s="124" t="s">
        <v>379</v>
      </c>
      <c r="H783" s="124" t="s">
        <v>4639</v>
      </c>
      <c r="I783" s="124" t="s">
        <v>4638</v>
      </c>
      <c r="J783" s="124" t="s">
        <v>4638</v>
      </c>
      <c r="K783" s="124" t="s">
        <v>4637</v>
      </c>
      <c r="L783" s="124" t="s">
        <v>4621</v>
      </c>
      <c r="M783" s="124" t="s">
        <v>4636</v>
      </c>
      <c r="N783" s="124" t="s">
        <v>4635</v>
      </c>
      <c r="O783" s="124" t="s">
        <v>341</v>
      </c>
      <c r="P783" s="124" t="s">
        <v>4634</v>
      </c>
      <c r="Q783" s="124" t="s">
        <v>341</v>
      </c>
      <c r="R783" s="125">
        <v>8</v>
      </c>
      <c r="S783" s="125">
        <v>11</v>
      </c>
      <c r="T783" s="124" t="s">
        <v>341</v>
      </c>
      <c r="U783" s="124" t="s">
        <v>371</v>
      </c>
      <c r="V783" s="124" t="s">
        <v>1046</v>
      </c>
      <c r="W783" s="124" t="s">
        <v>1792</v>
      </c>
      <c r="X783" s="124" t="s">
        <v>35</v>
      </c>
    </row>
    <row r="784" spans="1:24" ht="33" customHeight="1" x14ac:dyDescent="0.25">
      <c r="A784" s="124" t="s">
        <v>4633</v>
      </c>
      <c r="B784" s="125">
        <v>81111</v>
      </c>
      <c r="C784" s="124" t="s">
        <v>381</v>
      </c>
      <c r="D784" s="124" t="s">
        <v>381</v>
      </c>
      <c r="E784" s="124" t="s">
        <v>402</v>
      </c>
      <c r="F784" s="124" t="s">
        <v>411</v>
      </c>
      <c r="G784" s="124" t="s">
        <v>360</v>
      </c>
      <c r="H784" s="124" t="s">
        <v>4632</v>
      </c>
      <c r="I784" s="124" t="s">
        <v>4631</v>
      </c>
      <c r="J784" s="124" t="s">
        <v>4631</v>
      </c>
      <c r="K784" s="124" t="s">
        <v>4630</v>
      </c>
      <c r="L784" s="124" t="s">
        <v>4629</v>
      </c>
      <c r="M784" s="124" t="s">
        <v>4628</v>
      </c>
      <c r="N784" s="124" t="s">
        <v>4627</v>
      </c>
      <c r="O784" s="124" t="s">
        <v>341</v>
      </c>
      <c r="P784" s="124" t="s">
        <v>4626</v>
      </c>
      <c r="Q784" s="124" t="s">
        <v>341</v>
      </c>
      <c r="R784" s="125">
        <v>8</v>
      </c>
      <c r="S784" s="125">
        <v>11</v>
      </c>
      <c r="T784" s="124" t="s">
        <v>341</v>
      </c>
      <c r="U784" s="124" t="s">
        <v>371</v>
      </c>
      <c r="V784" s="124" t="s">
        <v>440</v>
      </c>
      <c r="W784" s="124" t="s">
        <v>4413</v>
      </c>
      <c r="X784" s="124" t="s">
        <v>217</v>
      </c>
    </row>
    <row r="785" spans="1:24" ht="33" customHeight="1" x14ac:dyDescent="0.25">
      <c r="A785" s="124" t="s">
        <v>4625</v>
      </c>
      <c r="B785" s="125">
        <v>81112</v>
      </c>
      <c r="C785" s="124" t="s">
        <v>381</v>
      </c>
      <c r="D785" s="124" t="s">
        <v>381</v>
      </c>
      <c r="E785" s="124" t="s">
        <v>341</v>
      </c>
      <c r="F785" s="124" t="s">
        <v>411</v>
      </c>
      <c r="G785" s="124" t="s">
        <v>379</v>
      </c>
      <c r="H785" s="124" t="s">
        <v>4624</v>
      </c>
      <c r="I785" s="124" t="s">
        <v>4623</v>
      </c>
      <c r="J785" s="124" t="s">
        <v>4623</v>
      </c>
      <c r="K785" s="124" t="s">
        <v>4622</v>
      </c>
      <c r="L785" s="124" t="s">
        <v>4621</v>
      </c>
      <c r="M785" s="124" t="s">
        <v>4620</v>
      </c>
      <c r="N785" s="124" t="s">
        <v>4619</v>
      </c>
      <c r="O785" s="124" t="s">
        <v>341</v>
      </c>
      <c r="P785" s="124" t="s">
        <v>4618</v>
      </c>
      <c r="Q785" s="124" t="s">
        <v>341</v>
      </c>
      <c r="R785" s="125">
        <v>8</v>
      </c>
      <c r="S785" s="125">
        <v>11</v>
      </c>
      <c r="T785" s="124" t="s">
        <v>341</v>
      </c>
      <c r="U785" s="124" t="s">
        <v>4617</v>
      </c>
      <c r="V785" s="124" t="s">
        <v>1046</v>
      </c>
      <c r="W785" s="124" t="s">
        <v>1818</v>
      </c>
      <c r="X785" s="124" t="s">
        <v>220</v>
      </c>
    </row>
    <row r="786" spans="1:24" ht="33" customHeight="1" x14ac:dyDescent="0.25">
      <c r="A786" s="124" t="s">
        <v>4616</v>
      </c>
      <c r="B786" s="125">
        <v>81201</v>
      </c>
      <c r="C786" s="124" t="s">
        <v>393</v>
      </c>
      <c r="D786" s="124" t="s">
        <v>392</v>
      </c>
      <c r="E786" s="124" t="s">
        <v>341</v>
      </c>
      <c r="F786" s="124" t="s">
        <v>391</v>
      </c>
      <c r="G786" s="124" t="s">
        <v>379</v>
      </c>
      <c r="H786" s="124" t="s">
        <v>4615</v>
      </c>
      <c r="I786" s="124" t="s">
        <v>4614</v>
      </c>
      <c r="J786" s="124" t="s">
        <v>4614</v>
      </c>
      <c r="K786" s="124" t="s">
        <v>4613</v>
      </c>
      <c r="L786" s="124" t="s">
        <v>445</v>
      </c>
      <c r="M786" s="124" t="s">
        <v>4612</v>
      </c>
      <c r="N786" s="124" t="s">
        <v>4611</v>
      </c>
      <c r="O786" s="124" t="s">
        <v>4397</v>
      </c>
      <c r="P786" s="124" t="s">
        <v>4610</v>
      </c>
      <c r="Q786" s="124" t="s">
        <v>341</v>
      </c>
      <c r="R786" s="125">
        <v>8</v>
      </c>
      <c r="S786" s="125">
        <v>12</v>
      </c>
      <c r="T786" s="124" t="s">
        <v>341</v>
      </c>
      <c r="U786" s="124" t="s">
        <v>371</v>
      </c>
      <c r="V786" s="124" t="s">
        <v>440</v>
      </c>
      <c r="W786" s="124" t="s">
        <v>4413</v>
      </c>
      <c r="X786" s="124" t="s">
        <v>217</v>
      </c>
    </row>
    <row r="787" spans="1:24" ht="33" customHeight="1" x14ac:dyDescent="0.25">
      <c r="A787" s="124" t="s">
        <v>4609</v>
      </c>
      <c r="B787" s="125">
        <v>81202</v>
      </c>
      <c r="C787" s="124" t="s">
        <v>393</v>
      </c>
      <c r="D787" s="124" t="s">
        <v>392</v>
      </c>
      <c r="E787" s="124" t="s">
        <v>341</v>
      </c>
      <c r="F787" s="124" t="s">
        <v>391</v>
      </c>
      <c r="G787" s="124" t="s">
        <v>379</v>
      </c>
      <c r="H787" s="124" t="s">
        <v>4608</v>
      </c>
      <c r="I787" s="124" t="s">
        <v>4607</v>
      </c>
      <c r="J787" s="124" t="s">
        <v>4607</v>
      </c>
      <c r="K787" s="124" t="s">
        <v>4606</v>
      </c>
      <c r="L787" s="124" t="s">
        <v>344</v>
      </c>
      <c r="M787" s="124" t="s">
        <v>4605</v>
      </c>
      <c r="N787" s="124" t="s">
        <v>4604</v>
      </c>
      <c r="O787" s="124" t="s">
        <v>4397</v>
      </c>
      <c r="P787" s="124" t="s">
        <v>4603</v>
      </c>
      <c r="Q787" s="124" t="s">
        <v>341</v>
      </c>
      <c r="R787" s="125">
        <v>8</v>
      </c>
      <c r="S787" s="125">
        <v>12</v>
      </c>
      <c r="T787" s="124" t="s">
        <v>341</v>
      </c>
      <c r="U787" s="124" t="s">
        <v>371</v>
      </c>
      <c r="V787" s="124" t="s">
        <v>440</v>
      </c>
      <c r="W787" s="124" t="s">
        <v>4413</v>
      </c>
      <c r="X787" s="124" t="s">
        <v>217</v>
      </c>
    </row>
    <row r="788" spans="1:24" ht="33" customHeight="1" x14ac:dyDescent="0.25">
      <c r="A788" s="124" t="s">
        <v>4602</v>
      </c>
      <c r="B788" s="125">
        <v>81203</v>
      </c>
      <c r="C788" s="124" t="s">
        <v>393</v>
      </c>
      <c r="D788" s="124" t="s">
        <v>392</v>
      </c>
      <c r="E788" s="124" t="s">
        <v>341</v>
      </c>
      <c r="F788" s="124" t="s">
        <v>391</v>
      </c>
      <c r="G788" s="124" t="s">
        <v>379</v>
      </c>
      <c r="H788" s="124" t="s">
        <v>4601</v>
      </c>
      <c r="I788" s="124" t="s">
        <v>4600</v>
      </c>
      <c r="J788" s="124" t="s">
        <v>4599</v>
      </c>
      <c r="K788" s="124" t="s">
        <v>4598</v>
      </c>
      <c r="L788" s="124" t="s">
        <v>4597</v>
      </c>
      <c r="M788" s="124" t="s">
        <v>4596</v>
      </c>
      <c r="N788" s="124" t="s">
        <v>4595</v>
      </c>
      <c r="O788" s="124" t="s">
        <v>4594</v>
      </c>
      <c r="P788" s="124" t="s">
        <v>4593</v>
      </c>
      <c r="Q788" s="124" t="s">
        <v>341</v>
      </c>
      <c r="R788" s="125">
        <v>8</v>
      </c>
      <c r="S788" s="125">
        <v>12</v>
      </c>
      <c r="T788" s="124" t="s">
        <v>341</v>
      </c>
      <c r="U788" s="124" t="s">
        <v>371</v>
      </c>
      <c r="V788" s="124" t="s">
        <v>440</v>
      </c>
      <c r="W788" s="124" t="s">
        <v>4413</v>
      </c>
      <c r="X788" s="124" t="s">
        <v>217</v>
      </c>
    </row>
    <row r="789" spans="1:24" ht="33" customHeight="1" x14ac:dyDescent="0.25">
      <c r="A789" s="124" t="s">
        <v>4592</v>
      </c>
      <c r="B789" s="125">
        <v>81204</v>
      </c>
      <c r="C789" s="124" t="s">
        <v>381</v>
      </c>
      <c r="D789" s="124" t="s">
        <v>381</v>
      </c>
      <c r="E789" s="124" t="s">
        <v>341</v>
      </c>
      <c r="F789" s="124" t="s">
        <v>380</v>
      </c>
      <c r="G789" s="124" t="s">
        <v>379</v>
      </c>
      <c r="H789" s="124" t="s">
        <v>4591</v>
      </c>
      <c r="I789" s="124" t="s">
        <v>4590</v>
      </c>
      <c r="J789" s="124" t="s">
        <v>4590</v>
      </c>
      <c r="K789" s="124" t="s">
        <v>4589</v>
      </c>
      <c r="L789" s="124" t="s">
        <v>344</v>
      </c>
      <c r="M789" s="124" t="s">
        <v>4382</v>
      </c>
      <c r="N789" s="124" t="s">
        <v>4588</v>
      </c>
      <c r="O789" s="124" t="s">
        <v>4555</v>
      </c>
      <c r="P789" s="124" t="s">
        <v>4587</v>
      </c>
      <c r="Q789" s="124" t="s">
        <v>341</v>
      </c>
      <c r="R789" s="125">
        <v>8</v>
      </c>
      <c r="S789" s="125">
        <v>12</v>
      </c>
      <c r="T789" s="124" t="s">
        <v>341</v>
      </c>
      <c r="U789" s="124" t="s">
        <v>396</v>
      </c>
      <c r="V789" s="124" t="s">
        <v>395</v>
      </c>
      <c r="W789" s="124" t="s">
        <v>481</v>
      </c>
      <c r="X789" s="124" t="s">
        <v>218</v>
      </c>
    </row>
    <row r="790" spans="1:24" ht="33" customHeight="1" x14ac:dyDescent="0.25">
      <c r="A790" s="124" t="s">
        <v>4586</v>
      </c>
      <c r="B790" s="125">
        <v>81205</v>
      </c>
      <c r="C790" s="124" t="s">
        <v>393</v>
      </c>
      <c r="D790" s="124" t="s">
        <v>392</v>
      </c>
      <c r="E790" s="124" t="s">
        <v>341</v>
      </c>
      <c r="F790" s="124" t="s">
        <v>391</v>
      </c>
      <c r="G790" s="124" t="s">
        <v>390</v>
      </c>
      <c r="H790" s="124" t="s">
        <v>4585</v>
      </c>
      <c r="I790" s="124" t="s">
        <v>4584</v>
      </c>
      <c r="J790" s="124" t="s">
        <v>4584</v>
      </c>
      <c r="K790" s="124" t="s">
        <v>4583</v>
      </c>
      <c r="L790" s="124" t="s">
        <v>4582</v>
      </c>
      <c r="M790" s="124" t="s">
        <v>4581</v>
      </c>
      <c r="N790" s="124" t="s">
        <v>4580</v>
      </c>
      <c r="O790" s="124" t="s">
        <v>4579</v>
      </c>
      <c r="P790" s="124" t="s">
        <v>4578</v>
      </c>
      <c r="Q790" s="124" t="s">
        <v>341</v>
      </c>
      <c r="R790" s="125">
        <v>8</v>
      </c>
      <c r="S790" s="125">
        <v>12</v>
      </c>
      <c r="T790" s="124" t="s">
        <v>341</v>
      </c>
      <c r="U790" s="124" t="s">
        <v>396</v>
      </c>
      <c r="V790" s="124" t="s">
        <v>395</v>
      </c>
      <c r="W790" s="124" t="s">
        <v>3769</v>
      </c>
      <c r="X790" s="124" t="s">
        <v>220</v>
      </c>
    </row>
    <row r="791" spans="1:24" ht="33" customHeight="1" x14ac:dyDescent="0.25">
      <c r="A791" s="124" t="s">
        <v>4577</v>
      </c>
      <c r="B791" s="125">
        <v>81206</v>
      </c>
      <c r="C791" s="124" t="s">
        <v>393</v>
      </c>
      <c r="D791" s="124" t="s">
        <v>392</v>
      </c>
      <c r="E791" s="124" t="s">
        <v>341</v>
      </c>
      <c r="F791" s="124" t="s">
        <v>391</v>
      </c>
      <c r="G791" s="124" t="s">
        <v>360</v>
      </c>
      <c r="H791" s="124" t="s">
        <v>4576</v>
      </c>
      <c r="I791" s="124" t="s">
        <v>4575</v>
      </c>
      <c r="J791" s="124" t="s">
        <v>4575</v>
      </c>
      <c r="K791" s="124" t="s">
        <v>4574</v>
      </c>
      <c r="L791" s="124" t="s">
        <v>4573</v>
      </c>
      <c r="M791" s="124" t="s">
        <v>4572</v>
      </c>
      <c r="N791" s="124" t="s">
        <v>4571</v>
      </c>
      <c r="O791" s="124" t="s">
        <v>4570</v>
      </c>
      <c r="P791" s="124" t="s">
        <v>4569</v>
      </c>
      <c r="Q791" s="124" t="s">
        <v>341</v>
      </c>
      <c r="R791" s="125">
        <v>8</v>
      </c>
      <c r="S791" s="125">
        <v>12</v>
      </c>
      <c r="T791" s="124" t="s">
        <v>341</v>
      </c>
      <c r="U791" s="124" t="s">
        <v>340</v>
      </c>
      <c r="V791" s="124" t="s">
        <v>339</v>
      </c>
      <c r="W791" s="124" t="s">
        <v>1823</v>
      </c>
      <c r="X791" s="124" t="s">
        <v>220</v>
      </c>
    </row>
    <row r="792" spans="1:24" ht="33" customHeight="1" x14ac:dyDescent="0.25">
      <c r="A792" s="124" t="s">
        <v>4568</v>
      </c>
      <c r="B792" s="125">
        <v>81207</v>
      </c>
      <c r="C792" s="124" t="s">
        <v>393</v>
      </c>
      <c r="D792" s="124" t="s">
        <v>392</v>
      </c>
      <c r="E792" s="124" t="s">
        <v>341</v>
      </c>
      <c r="F792" s="124" t="s">
        <v>391</v>
      </c>
      <c r="G792" s="124" t="s">
        <v>390</v>
      </c>
      <c r="H792" s="124" t="s">
        <v>4567</v>
      </c>
      <c r="I792" s="124" t="s">
        <v>4566</v>
      </c>
      <c r="J792" s="124" t="s">
        <v>4566</v>
      </c>
      <c r="K792" s="124" t="s">
        <v>4565</v>
      </c>
      <c r="L792" s="124" t="s">
        <v>4390</v>
      </c>
      <c r="M792" s="124" t="s">
        <v>4564</v>
      </c>
      <c r="N792" s="124" t="s">
        <v>4563</v>
      </c>
      <c r="O792" s="124" t="s">
        <v>4562</v>
      </c>
      <c r="P792" s="124" t="s">
        <v>4561</v>
      </c>
      <c r="Q792" s="124" t="s">
        <v>341</v>
      </c>
      <c r="R792" s="125">
        <v>8</v>
      </c>
      <c r="S792" s="125">
        <v>12</v>
      </c>
      <c r="T792" s="124" t="s">
        <v>341</v>
      </c>
      <c r="U792" s="124" t="s">
        <v>396</v>
      </c>
      <c r="V792" s="124" t="s">
        <v>395</v>
      </c>
      <c r="W792" s="124" t="s">
        <v>735</v>
      </c>
      <c r="X792" s="124" t="s">
        <v>220</v>
      </c>
    </row>
    <row r="793" spans="1:24" ht="33" customHeight="1" x14ac:dyDescent="0.25">
      <c r="A793" s="124" t="s">
        <v>4560</v>
      </c>
      <c r="B793" s="125">
        <v>81208</v>
      </c>
      <c r="C793" s="124" t="s">
        <v>381</v>
      </c>
      <c r="D793" s="124" t="s">
        <v>381</v>
      </c>
      <c r="E793" s="124" t="s">
        <v>341</v>
      </c>
      <c r="F793" s="124" t="s">
        <v>380</v>
      </c>
      <c r="G793" s="124" t="s">
        <v>379</v>
      </c>
      <c r="H793" s="124" t="s">
        <v>4559</v>
      </c>
      <c r="I793" s="124" t="s">
        <v>4558</v>
      </c>
      <c r="J793" s="124" t="s">
        <v>4558</v>
      </c>
      <c r="K793" s="124" t="s">
        <v>4557</v>
      </c>
      <c r="L793" s="124" t="s">
        <v>344</v>
      </c>
      <c r="M793" s="124" t="s">
        <v>4382</v>
      </c>
      <c r="N793" s="124" t="s">
        <v>4556</v>
      </c>
      <c r="O793" s="124" t="s">
        <v>4555</v>
      </c>
      <c r="P793" s="124" t="s">
        <v>4554</v>
      </c>
      <c r="Q793" s="124" t="s">
        <v>341</v>
      </c>
      <c r="R793" s="125">
        <v>8</v>
      </c>
      <c r="S793" s="125">
        <v>12</v>
      </c>
      <c r="T793" s="124" t="s">
        <v>341</v>
      </c>
      <c r="U793" s="124" t="s">
        <v>396</v>
      </c>
      <c r="V793" s="124" t="s">
        <v>395</v>
      </c>
      <c r="W793" s="124" t="s">
        <v>481</v>
      </c>
      <c r="X793" s="124" t="s">
        <v>218</v>
      </c>
    </row>
    <row r="794" spans="1:24" ht="33" customHeight="1" x14ac:dyDescent="0.25">
      <c r="A794" s="124" t="s">
        <v>4553</v>
      </c>
      <c r="B794" s="125">
        <v>81209</v>
      </c>
      <c r="C794" s="124" t="s">
        <v>393</v>
      </c>
      <c r="D794" s="124" t="s">
        <v>381</v>
      </c>
      <c r="E794" s="124" t="s">
        <v>4552</v>
      </c>
      <c r="F794" s="124" t="s">
        <v>391</v>
      </c>
      <c r="G794" s="124" t="s">
        <v>360</v>
      </c>
      <c r="H794" s="124" t="s">
        <v>4551</v>
      </c>
      <c r="I794" s="124" t="s">
        <v>4550</v>
      </c>
      <c r="J794" s="124" t="s">
        <v>4550</v>
      </c>
      <c r="K794" s="124" t="s">
        <v>341</v>
      </c>
      <c r="L794" s="124" t="s">
        <v>344</v>
      </c>
      <c r="M794" s="124" t="s">
        <v>4549</v>
      </c>
      <c r="N794" s="124" t="s">
        <v>4548</v>
      </c>
      <c r="O794" s="124" t="s">
        <v>4547</v>
      </c>
      <c r="P794" s="124" t="s">
        <v>4546</v>
      </c>
      <c r="Q794" s="124" t="s">
        <v>341</v>
      </c>
      <c r="R794" s="125">
        <v>8</v>
      </c>
      <c r="S794" s="125">
        <v>12</v>
      </c>
      <c r="T794" s="124" t="s">
        <v>341</v>
      </c>
      <c r="U794" s="124" t="s">
        <v>396</v>
      </c>
      <c r="V794" s="124" t="s">
        <v>339</v>
      </c>
      <c r="W794" s="124" t="s">
        <v>1818</v>
      </c>
      <c r="X794" s="124" t="s">
        <v>220</v>
      </c>
    </row>
    <row r="795" spans="1:24" ht="33" customHeight="1" x14ac:dyDescent="0.25">
      <c r="A795" s="124" t="s">
        <v>4545</v>
      </c>
      <c r="B795" s="125">
        <v>81210</v>
      </c>
      <c r="C795" s="124" t="s">
        <v>381</v>
      </c>
      <c r="D795" s="124" t="s">
        <v>381</v>
      </c>
      <c r="E795" s="124" t="s">
        <v>341</v>
      </c>
      <c r="F795" s="124" t="s">
        <v>380</v>
      </c>
      <c r="G795" s="124" t="s">
        <v>390</v>
      </c>
      <c r="H795" s="124" t="s">
        <v>4544</v>
      </c>
      <c r="I795" s="124" t="s">
        <v>4543</v>
      </c>
      <c r="J795" s="124" t="s">
        <v>4543</v>
      </c>
      <c r="K795" s="124" t="s">
        <v>4542</v>
      </c>
      <c r="L795" s="124" t="s">
        <v>4541</v>
      </c>
      <c r="M795" s="124" t="s">
        <v>4540</v>
      </c>
      <c r="N795" s="124" t="s">
        <v>4539</v>
      </c>
      <c r="O795" s="124" t="s">
        <v>4538</v>
      </c>
      <c r="P795" s="124" t="s">
        <v>4537</v>
      </c>
      <c r="Q795" s="124" t="s">
        <v>341</v>
      </c>
      <c r="R795" s="125">
        <v>8</v>
      </c>
      <c r="S795" s="125">
        <v>12</v>
      </c>
      <c r="T795" s="124" t="s">
        <v>341</v>
      </c>
      <c r="U795" s="124" t="s">
        <v>371</v>
      </c>
      <c r="V795" s="124" t="s">
        <v>370</v>
      </c>
      <c r="W795" s="124" t="s">
        <v>1792</v>
      </c>
      <c r="X795" s="124" t="s">
        <v>35</v>
      </c>
    </row>
    <row r="796" spans="1:24" ht="33" customHeight="1" x14ac:dyDescent="0.25">
      <c r="A796" s="124" t="s">
        <v>4536</v>
      </c>
      <c r="B796" s="125">
        <v>81211</v>
      </c>
      <c r="C796" s="124" t="s">
        <v>393</v>
      </c>
      <c r="D796" s="124" t="s">
        <v>381</v>
      </c>
      <c r="E796" s="124" t="s">
        <v>402</v>
      </c>
      <c r="F796" s="124" t="s">
        <v>391</v>
      </c>
      <c r="G796" s="124" t="s">
        <v>379</v>
      </c>
      <c r="H796" s="124" t="s">
        <v>4535</v>
      </c>
      <c r="I796" s="124" t="s">
        <v>4534</v>
      </c>
      <c r="J796" s="124" t="s">
        <v>4534</v>
      </c>
      <c r="K796" s="124" t="s">
        <v>4533</v>
      </c>
      <c r="L796" s="124" t="s">
        <v>4532</v>
      </c>
      <c r="M796" s="124" t="s">
        <v>4531</v>
      </c>
      <c r="N796" s="124" t="s">
        <v>4530</v>
      </c>
      <c r="O796" s="124" t="s">
        <v>4529</v>
      </c>
      <c r="P796" s="124" t="s">
        <v>4528</v>
      </c>
      <c r="Q796" s="124" t="s">
        <v>341</v>
      </c>
      <c r="R796" s="125">
        <v>8</v>
      </c>
      <c r="S796" s="125">
        <v>12</v>
      </c>
      <c r="T796" s="124" t="s">
        <v>341</v>
      </c>
      <c r="U796" s="124" t="s">
        <v>371</v>
      </c>
      <c r="V796" s="124" t="s">
        <v>440</v>
      </c>
      <c r="W796" s="124" t="s">
        <v>4413</v>
      </c>
      <c r="X796" s="124" t="s">
        <v>217</v>
      </c>
    </row>
    <row r="797" spans="1:24" ht="33" customHeight="1" x14ac:dyDescent="0.25">
      <c r="A797" s="124" t="s">
        <v>4527</v>
      </c>
      <c r="B797" s="125">
        <v>81212</v>
      </c>
      <c r="C797" s="124" t="s">
        <v>393</v>
      </c>
      <c r="D797" s="124" t="s">
        <v>392</v>
      </c>
      <c r="E797" s="124" t="s">
        <v>341</v>
      </c>
      <c r="F797" s="124" t="s">
        <v>391</v>
      </c>
      <c r="G797" s="124" t="s">
        <v>390</v>
      </c>
      <c r="H797" s="124" t="s">
        <v>4526</v>
      </c>
      <c r="I797" s="124" t="s">
        <v>4525</v>
      </c>
      <c r="J797" s="124" t="s">
        <v>4525</v>
      </c>
      <c r="K797" s="124" t="s">
        <v>4524</v>
      </c>
      <c r="L797" s="124" t="s">
        <v>4523</v>
      </c>
      <c r="M797" s="124" t="s">
        <v>4522</v>
      </c>
      <c r="N797" s="124" t="s">
        <v>4521</v>
      </c>
      <c r="O797" s="124" t="s">
        <v>4520</v>
      </c>
      <c r="P797" s="124" t="s">
        <v>4519</v>
      </c>
      <c r="Q797" s="124" t="s">
        <v>341</v>
      </c>
      <c r="R797" s="125">
        <v>8</v>
      </c>
      <c r="S797" s="125">
        <v>12</v>
      </c>
      <c r="T797" s="124" t="s">
        <v>341</v>
      </c>
      <c r="U797" s="124" t="s">
        <v>396</v>
      </c>
      <c r="V797" s="124" t="s">
        <v>395</v>
      </c>
      <c r="W797" s="124" t="s">
        <v>1818</v>
      </c>
      <c r="X797" s="124" t="s">
        <v>220</v>
      </c>
    </row>
    <row r="798" spans="1:24" ht="33" customHeight="1" x14ac:dyDescent="0.25">
      <c r="A798" s="124" t="s">
        <v>4518</v>
      </c>
      <c r="B798" s="125">
        <v>81213</v>
      </c>
      <c r="C798" s="124" t="s">
        <v>381</v>
      </c>
      <c r="D798" s="124" t="s">
        <v>381</v>
      </c>
      <c r="E798" s="124" t="s">
        <v>341</v>
      </c>
      <c r="F798" s="124" t="s">
        <v>380</v>
      </c>
      <c r="G798" s="124" t="s">
        <v>379</v>
      </c>
      <c r="H798" s="124" t="s">
        <v>4517</v>
      </c>
      <c r="I798" s="124" t="s">
        <v>4516</v>
      </c>
      <c r="J798" s="124" t="s">
        <v>4516</v>
      </c>
      <c r="K798" s="124" t="s">
        <v>4515</v>
      </c>
      <c r="L798" s="124" t="s">
        <v>4514</v>
      </c>
      <c r="M798" s="124" t="s">
        <v>4513</v>
      </c>
      <c r="N798" s="124" t="s">
        <v>4512</v>
      </c>
      <c r="O798" s="124" t="s">
        <v>4511</v>
      </c>
      <c r="P798" s="124" t="s">
        <v>4510</v>
      </c>
      <c r="Q798" s="124" t="s">
        <v>341</v>
      </c>
      <c r="R798" s="125">
        <v>8</v>
      </c>
      <c r="S798" s="125">
        <v>12</v>
      </c>
      <c r="T798" s="124" t="s">
        <v>341</v>
      </c>
      <c r="U798" s="124" t="s">
        <v>340</v>
      </c>
      <c r="V798" s="124" t="s">
        <v>370</v>
      </c>
      <c r="W798" s="124" t="s">
        <v>1206</v>
      </c>
      <c r="X798" s="124" t="s">
        <v>38</v>
      </c>
    </row>
    <row r="799" spans="1:24" ht="33" customHeight="1" x14ac:dyDescent="0.25">
      <c r="A799" s="124" t="s">
        <v>4509</v>
      </c>
      <c r="B799" s="125">
        <v>81214</v>
      </c>
      <c r="C799" s="124" t="s">
        <v>393</v>
      </c>
      <c r="D799" s="124" t="s">
        <v>392</v>
      </c>
      <c r="E799" s="124" t="s">
        <v>341</v>
      </c>
      <c r="F799" s="124" t="s">
        <v>391</v>
      </c>
      <c r="G799" s="124" t="s">
        <v>379</v>
      </c>
      <c r="H799" s="124" t="s">
        <v>4508</v>
      </c>
      <c r="I799" s="124" t="s">
        <v>4507</v>
      </c>
      <c r="J799" s="124" t="s">
        <v>4507</v>
      </c>
      <c r="K799" s="124" t="s">
        <v>4506</v>
      </c>
      <c r="L799" s="124" t="s">
        <v>4505</v>
      </c>
      <c r="M799" s="124" t="s">
        <v>4504</v>
      </c>
      <c r="N799" s="124" t="s">
        <v>4503</v>
      </c>
      <c r="O799" s="124" t="s">
        <v>4502</v>
      </c>
      <c r="P799" s="124" t="s">
        <v>4501</v>
      </c>
      <c r="Q799" s="124" t="s">
        <v>341</v>
      </c>
      <c r="R799" s="125">
        <v>8</v>
      </c>
      <c r="S799" s="125">
        <v>12</v>
      </c>
      <c r="T799" s="124" t="s">
        <v>341</v>
      </c>
      <c r="U799" s="124" t="s">
        <v>396</v>
      </c>
      <c r="V799" s="124" t="s">
        <v>395</v>
      </c>
      <c r="W799" s="124" t="s">
        <v>1818</v>
      </c>
      <c r="X799" s="124" t="s">
        <v>220</v>
      </c>
    </row>
    <row r="800" spans="1:24" ht="33" customHeight="1" x14ac:dyDescent="0.25">
      <c r="A800" s="124" t="s">
        <v>4500</v>
      </c>
      <c r="B800" s="125">
        <v>81216</v>
      </c>
      <c r="C800" s="124" t="s">
        <v>381</v>
      </c>
      <c r="D800" s="124" t="s">
        <v>381</v>
      </c>
      <c r="E800" s="124" t="s">
        <v>341</v>
      </c>
      <c r="F800" s="124" t="s">
        <v>380</v>
      </c>
      <c r="G800" s="124" t="s">
        <v>390</v>
      </c>
      <c r="H800" s="124" t="s">
        <v>4499</v>
      </c>
      <c r="I800" s="124" t="s">
        <v>4498</v>
      </c>
      <c r="J800" s="124" t="s">
        <v>4498</v>
      </c>
      <c r="K800" s="124" t="s">
        <v>4416</v>
      </c>
      <c r="L800" s="124" t="s">
        <v>4497</v>
      </c>
      <c r="M800" s="124" t="s">
        <v>4496</v>
      </c>
      <c r="N800" s="124" t="s">
        <v>4495</v>
      </c>
      <c r="O800" s="124" t="s">
        <v>4494</v>
      </c>
      <c r="P800" s="124" t="s">
        <v>4493</v>
      </c>
      <c r="Q800" s="124" t="s">
        <v>341</v>
      </c>
      <c r="R800" s="125">
        <v>8</v>
      </c>
      <c r="S800" s="125">
        <v>12</v>
      </c>
      <c r="T800" s="124" t="s">
        <v>341</v>
      </c>
      <c r="U800" s="124" t="s">
        <v>371</v>
      </c>
      <c r="V800" s="124" t="s">
        <v>440</v>
      </c>
      <c r="W800" s="124" t="s">
        <v>439</v>
      </c>
      <c r="X800" s="124" t="s">
        <v>217</v>
      </c>
    </row>
    <row r="801" spans="1:24" ht="33" customHeight="1" x14ac:dyDescent="0.25">
      <c r="A801" s="124" t="s">
        <v>4492</v>
      </c>
      <c r="B801" s="125">
        <v>81217</v>
      </c>
      <c r="C801" s="124" t="s">
        <v>381</v>
      </c>
      <c r="D801" s="124" t="s">
        <v>381</v>
      </c>
      <c r="E801" s="124" t="s">
        <v>341</v>
      </c>
      <c r="F801" s="124" t="s">
        <v>380</v>
      </c>
      <c r="G801" s="124" t="s">
        <v>379</v>
      </c>
      <c r="H801" s="124" t="s">
        <v>4491</v>
      </c>
      <c r="I801" s="124" t="s">
        <v>4490</v>
      </c>
      <c r="J801" s="124" t="s">
        <v>4490</v>
      </c>
      <c r="K801" s="124" t="s">
        <v>4489</v>
      </c>
      <c r="L801" s="124" t="s">
        <v>4488</v>
      </c>
      <c r="M801" s="124" t="s">
        <v>4487</v>
      </c>
      <c r="N801" s="124" t="s">
        <v>4486</v>
      </c>
      <c r="O801" s="124" t="s">
        <v>4397</v>
      </c>
      <c r="P801" s="124" t="s">
        <v>4485</v>
      </c>
      <c r="Q801" s="124" t="s">
        <v>341</v>
      </c>
      <c r="R801" s="125">
        <v>8</v>
      </c>
      <c r="S801" s="125">
        <v>12</v>
      </c>
      <c r="T801" s="124" t="s">
        <v>341</v>
      </c>
      <c r="U801" s="124" t="s">
        <v>371</v>
      </c>
      <c r="V801" s="124" t="s">
        <v>440</v>
      </c>
      <c r="W801" s="124" t="s">
        <v>4395</v>
      </c>
      <c r="X801" s="124" t="s">
        <v>217</v>
      </c>
    </row>
    <row r="802" spans="1:24" ht="33" customHeight="1" x14ac:dyDescent="0.25">
      <c r="A802" s="124" t="s">
        <v>4484</v>
      </c>
      <c r="B802" s="125">
        <v>81218</v>
      </c>
      <c r="C802" s="124" t="s">
        <v>393</v>
      </c>
      <c r="D802" s="124" t="s">
        <v>392</v>
      </c>
      <c r="E802" s="124" t="s">
        <v>341</v>
      </c>
      <c r="F802" s="124" t="s">
        <v>391</v>
      </c>
      <c r="G802" s="124" t="s">
        <v>379</v>
      </c>
      <c r="H802" s="124" t="s">
        <v>4483</v>
      </c>
      <c r="I802" s="124" t="s">
        <v>4482</v>
      </c>
      <c r="J802" s="124" t="s">
        <v>4482</v>
      </c>
      <c r="K802" s="124" t="s">
        <v>4481</v>
      </c>
      <c r="L802" s="124" t="s">
        <v>407</v>
      </c>
      <c r="M802" s="124" t="s">
        <v>4480</v>
      </c>
      <c r="N802" s="124" t="s">
        <v>4479</v>
      </c>
      <c r="O802" s="124" t="s">
        <v>4397</v>
      </c>
      <c r="P802" s="124" t="s">
        <v>4478</v>
      </c>
      <c r="Q802" s="124" t="s">
        <v>341</v>
      </c>
      <c r="R802" s="125">
        <v>8</v>
      </c>
      <c r="S802" s="125">
        <v>12</v>
      </c>
      <c r="T802" s="124" t="s">
        <v>341</v>
      </c>
      <c r="U802" s="124" t="s">
        <v>371</v>
      </c>
      <c r="V802" s="124" t="s">
        <v>440</v>
      </c>
      <c r="W802" s="124" t="s">
        <v>4413</v>
      </c>
      <c r="X802" s="124" t="s">
        <v>217</v>
      </c>
    </row>
    <row r="803" spans="1:24" ht="33" customHeight="1" x14ac:dyDescent="0.25">
      <c r="A803" s="124" t="s">
        <v>4477</v>
      </c>
      <c r="B803" s="125">
        <v>81219</v>
      </c>
      <c r="C803" s="124" t="s">
        <v>393</v>
      </c>
      <c r="D803" s="124" t="s">
        <v>381</v>
      </c>
      <c r="E803" s="124" t="s">
        <v>402</v>
      </c>
      <c r="F803" s="124" t="s">
        <v>391</v>
      </c>
      <c r="G803" s="124" t="s">
        <v>379</v>
      </c>
      <c r="H803" s="124" t="s">
        <v>4476</v>
      </c>
      <c r="I803" s="124" t="s">
        <v>4475</v>
      </c>
      <c r="J803" s="124" t="s">
        <v>4474</v>
      </c>
      <c r="K803" s="124" t="s">
        <v>341</v>
      </c>
      <c r="L803" s="124" t="s">
        <v>445</v>
      </c>
      <c r="M803" s="124" t="s">
        <v>4473</v>
      </c>
      <c r="N803" s="124" t="s">
        <v>4472</v>
      </c>
      <c r="O803" s="124" t="s">
        <v>4397</v>
      </c>
      <c r="P803" s="124" t="s">
        <v>4471</v>
      </c>
      <c r="Q803" s="124" t="s">
        <v>341</v>
      </c>
      <c r="R803" s="125">
        <v>8</v>
      </c>
      <c r="S803" s="125">
        <v>12</v>
      </c>
      <c r="T803" s="124" t="s">
        <v>341</v>
      </c>
      <c r="U803" s="124" t="s">
        <v>371</v>
      </c>
      <c r="V803" s="124" t="s">
        <v>440</v>
      </c>
      <c r="W803" s="124" t="s">
        <v>4413</v>
      </c>
      <c r="X803" s="124" t="s">
        <v>217</v>
      </c>
    </row>
    <row r="804" spans="1:24" ht="33" customHeight="1" x14ac:dyDescent="0.25">
      <c r="A804" s="124" t="s">
        <v>4470</v>
      </c>
      <c r="B804" s="125">
        <v>81220</v>
      </c>
      <c r="C804" s="124" t="s">
        <v>393</v>
      </c>
      <c r="D804" s="124" t="s">
        <v>381</v>
      </c>
      <c r="E804" s="124" t="s">
        <v>402</v>
      </c>
      <c r="F804" s="124" t="s">
        <v>391</v>
      </c>
      <c r="G804" s="124" t="s">
        <v>360</v>
      </c>
      <c r="H804" s="124" t="s">
        <v>4469</v>
      </c>
      <c r="I804" s="124" t="s">
        <v>4468</v>
      </c>
      <c r="J804" s="124" t="s">
        <v>4468</v>
      </c>
      <c r="K804" s="124" t="s">
        <v>4467</v>
      </c>
      <c r="L804" s="124" t="s">
        <v>4466</v>
      </c>
      <c r="M804" s="124" t="s">
        <v>4465</v>
      </c>
      <c r="N804" s="124" t="s">
        <v>4464</v>
      </c>
      <c r="O804" s="124" t="s">
        <v>4463</v>
      </c>
      <c r="P804" s="124" t="s">
        <v>4462</v>
      </c>
      <c r="Q804" s="124" t="s">
        <v>341</v>
      </c>
      <c r="R804" s="125">
        <v>8</v>
      </c>
      <c r="S804" s="125">
        <v>12</v>
      </c>
      <c r="T804" s="124" t="s">
        <v>341</v>
      </c>
      <c r="U804" s="124" t="s">
        <v>340</v>
      </c>
      <c r="V804" s="124" t="s">
        <v>339</v>
      </c>
      <c r="W804" s="124" t="s">
        <v>1823</v>
      </c>
      <c r="X804" s="124" t="s">
        <v>220</v>
      </c>
    </row>
    <row r="805" spans="1:24" ht="33" customHeight="1" x14ac:dyDescent="0.25">
      <c r="A805" s="124" t="s">
        <v>4461</v>
      </c>
      <c r="B805" s="125">
        <v>81222</v>
      </c>
      <c r="C805" s="124" t="s">
        <v>393</v>
      </c>
      <c r="D805" s="124" t="s">
        <v>392</v>
      </c>
      <c r="E805" s="124" t="s">
        <v>341</v>
      </c>
      <c r="F805" s="124" t="s">
        <v>391</v>
      </c>
      <c r="G805" s="124" t="s">
        <v>360</v>
      </c>
      <c r="H805" s="124" t="s">
        <v>4460</v>
      </c>
      <c r="I805" s="124" t="s">
        <v>4459</v>
      </c>
      <c r="J805" s="124" t="s">
        <v>4459</v>
      </c>
      <c r="K805" s="124" t="s">
        <v>4458</v>
      </c>
      <c r="L805" s="124" t="s">
        <v>4457</v>
      </c>
      <c r="M805" s="124" t="s">
        <v>4456</v>
      </c>
      <c r="N805" s="124" t="s">
        <v>4455</v>
      </c>
      <c r="O805" s="124" t="s">
        <v>4454</v>
      </c>
      <c r="P805" s="124" t="s">
        <v>4453</v>
      </c>
      <c r="Q805" s="124" t="s">
        <v>341</v>
      </c>
      <c r="R805" s="125">
        <v>8</v>
      </c>
      <c r="S805" s="125">
        <v>12</v>
      </c>
      <c r="T805" s="124" t="s">
        <v>341</v>
      </c>
      <c r="U805" s="124" t="s">
        <v>340</v>
      </c>
      <c r="V805" s="124" t="s">
        <v>339</v>
      </c>
      <c r="W805" s="124" t="s">
        <v>338</v>
      </c>
      <c r="X805" s="124" t="s">
        <v>219</v>
      </c>
    </row>
    <row r="806" spans="1:24" ht="33" customHeight="1" x14ac:dyDescent="0.25">
      <c r="A806" s="124" t="s">
        <v>4452</v>
      </c>
      <c r="B806" s="125">
        <v>81223</v>
      </c>
      <c r="C806" s="124" t="s">
        <v>381</v>
      </c>
      <c r="D806" s="124" t="s">
        <v>381</v>
      </c>
      <c r="E806" s="124" t="s">
        <v>341</v>
      </c>
      <c r="F806" s="124" t="s">
        <v>380</v>
      </c>
      <c r="G806" s="124" t="s">
        <v>379</v>
      </c>
      <c r="H806" s="124" t="s">
        <v>4451</v>
      </c>
      <c r="I806" s="124" t="s">
        <v>4450</v>
      </c>
      <c r="J806" s="124" t="s">
        <v>4450</v>
      </c>
      <c r="K806" s="124" t="s">
        <v>4449</v>
      </c>
      <c r="L806" s="124" t="s">
        <v>344</v>
      </c>
      <c r="M806" s="124" t="s">
        <v>4448</v>
      </c>
      <c r="N806" s="124" t="s">
        <v>4447</v>
      </c>
      <c r="O806" s="124" t="s">
        <v>4446</v>
      </c>
      <c r="P806" s="124" t="s">
        <v>4445</v>
      </c>
      <c r="Q806" s="124" t="s">
        <v>341</v>
      </c>
      <c r="R806" s="125">
        <v>8</v>
      </c>
      <c r="S806" s="125">
        <v>12</v>
      </c>
      <c r="T806" s="124" t="s">
        <v>341</v>
      </c>
      <c r="U806" s="124" t="s">
        <v>340</v>
      </c>
      <c r="V806" s="124" t="s">
        <v>339</v>
      </c>
      <c r="W806" s="124" t="s">
        <v>496</v>
      </c>
      <c r="X806" s="124" t="s">
        <v>219</v>
      </c>
    </row>
    <row r="807" spans="1:24" ht="33" customHeight="1" x14ac:dyDescent="0.25">
      <c r="A807" s="124" t="s">
        <v>4444</v>
      </c>
      <c r="B807" s="125">
        <v>81225</v>
      </c>
      <c r="C807" s="124" t="s">
        <v>381</v>
      </c>
      <c r="D807" s="124" t="s">
        <v>381</v>
      </c>
      <c r="E807" s="124" t="s">
        <v>341</v>
      </c>
      <c r="F807" s="124" t="s">
        <v>411</v>
      </c>
      <c r="G807" s="124" t="s">
        <v>379</v>
      </c>
      <c r="H807" s="124" t="s">
        <v>4443</v>
      </c>
      <c r="I807" s="124" t="s">
        <v>4442</v>
      </c>
      <c r="J807" s="124" t="s">
        <v>4442</v>
      </c>
      <c r="K807" s="124" t="s">
        <v>4441</v>
      </c>
      <c r="L807" s="124" t="s">
        <v>1751</v>
      </c>
      <c r="M807" s="124" t="s">
        <v>4440</v>
      </c>
      <c r="N807" s="124" t="s">
        <v>4439</v>
      </c>
      <c r="O807" s="124" t="s">
        <v>4438</v>
      </c>
      <c r="P807" s="124" t="s">
        <v>4437</v>
      </c>
      <c r="Q807" s="124" t="s">
        <v>341</v>
      </c>
      <c r="R807" s="125">
        <v>8</v>
      </c>
      <c r="S807" s="125">
        <v>12</v>
      </c>
      <c r="T807" s="124" t="s">
        <v>341</v>
      </c>
      <c r="U807" s="124" t="s">
        <v>340</v>
      </c>
      <c r="V807" s="124" t="s">
        <v>339</v>
      </c>
      <c r="W807" s="124" t="s">
        <v>1818</v>
      </c>
      <c r="X807" s="124" t="s">
        <v>220</v>
      </c>
    </row>
    <row r="808" spans="1:24" ht="33" customHeight="1" x14ac:dyDescent="0.25">
      <c r="A808" s="124" t="s">
        <v>4436</v>
      </c>
      <c r="B808" s="125">
        <v>81226</v>
      </c>
      <c r="C808" s="124" t="s">
        <v>381</v>
      </c>
      <c r="D808" s="124" t="s">
        <v>349</v>
      </c>
      <c r="E808" s="124" t="s">
        <v>4435</v>
      </c>
      <c r="F808" s="124" t="s">
        <v>380</v>
      </c>
      <c r="G808" s="124" t="s">
        <v>379</v>
      </c>
      <c r="H808" s="124" t="s">
        <v>4434</v>
      </c>
      <c r="I808" s="124" t="s">
        <v>4433</v>
      </c>
      <c r="J808" s="124" t="s">
        <v>4433</v>
      </c>
      <c r="K808" s="124" t="s">
        <v>4432</v>
      </c>
      <c r="L808" s="124" t="s">
        <v>356</v>
      </c>
      <c r="M808" s="124" t="s">
        <v>4431</v>
      </c>
      <c r="N808" s="124" t="s">
        <v>4430</v>
      </c>
      <c r="O808" s="124" t="s">
        <v>4429</v>
      </c>
      <c r="P808" s="124" t="s">
        <v>4428</v>
      </c>
      <c r="Q808" s="124" t="s">
        <v>341</v>
      </c>
      <c r="R808" s="125">
        <v>8</v>
      </c>
      <c r="S808" s="125">
        <v>12</v>
      </c>
      <c r="T808" s="124" t="s">
        <v>341</v>
      </c>
      <c r="U808" s="124" t="s">
        <v>396</v>
      </c>
      <c r="V808" s="124" t="s">
        <v>395</v>
      </c>
      <c r="W808" s="124" t="s">
        <v>1818</v>
      </c>
      <c r="X808" s="124" t="s">
        <v>220</v>
      </c>
    </row>
    <row r="809" spans="1:24" ht="33" customHeight="1" x14ac:dyDescent="0.25">
      <c r="A809" s="124" t="s">
        <v>4427</v>
      </c>
      <c r="B809" s="125">
        <v>81227</v>
      </c>
      <c r="C809" s="124" t="s">
        <v>349</v>
      </c>
      <c r="D809" s="124" t="s">
        <v>349</v>
      </c>
      <c r="E809" s="124" t="s">
        <v>341</v>
      </c>
      <c r="F809" s="124" t="s">
        <v>361</v>
      </c>
      <c r="G809" s="124" t="s">
        <v>360</v>
      </c>
      <c r="H809" s="124" t="s">
        <v>4426</v>
      </c>
      <c r="I809" s="124" t="s">
        <v>4425</v>
      </c>
      <c r="J809" s="124" t="s">
        <v>4425</v>
      </c>
      <c r="K809" s="124" t="s">
        <v>4424</v>
      </c>
      <c r="L809" s="124" t="s">
        <v>3263</v>
      </c>
      <c r="M809" s="124" t="s">
        <v>4423</v>
      </c>
      <c r="N809" s="124" t="s">
        <v>4422</v>
      </c>
      <c r="O809" s="124" t="s">
        <v>4421</v>
      </c>
      <c r="P809" s="124" t="s">
        <v>4420</v>
      </c>
      <c r="Q809" s="124" t="s">
        <v>341</v>
      </c>
      <c r="R809" s="125">
        <v>8</v>
      </c>
      <c r="S809" s="125">
        <v>12</v>
      </c>
      <c r="T809" s="124" t="s">
        <v>341</v>
      </c>
      <c r="U809" s="124" t="s">
        <v>396</v>
      </c>
      <c r="V809" s="124" t="s">
        <v>395</v>
      </c>
      <c r="W809" s="124" t="s">
        <v>1818</v>
      </c>
      <c r="X809" s="124" t="s">
        <v>220</v>
      </c>
    </row>
    <row r="810" spans="1:24" ht="33" customHeight="1" x14ac:dyDescent="0.25">
      <c r="A810" s="124" t="s">
        <v>4419</v>
      </c>
      <c r="B810" s="125">
        <v>81228</v>
      </c>
      <c r="C810" s="124" t="s">
        <v>381</v>
      </c>
      <c r="D810" s="124" t="s">
        <v>381</v>
      </c>
      <c r="E810" s="124" t="s">
        <v>341</v>
      </c>
      <c r="F810" s="124" t="s">
        <v>380</v>
      </c>
      <c r="G810" s="124" t="s">
        <v>379</v>
      </c>
      <c r="H810" s="124" t="s">
        <v>4418</v>
      </c>
      <c r="I810" s="124" t="s">
        <v>4417</v>
      </c>
      <c r="J810" s="124" t="s">
        <v>4417</v>
      </c>
      <c r="K810" s="124" t="s">
        <v>4416</v>
      </c>
      <c r="L810" s="124" t="s">
        <v>407</v>
      </c>
      <c r="M810" s="124" t="s">
        <v>4399</v>
      </c>
      <c r="N810" s="124" t="s">
        <v>4415</v>
      </c>
      <c r="O810" s="124" t="s">
        <v>4397</v>
      </c>
      <c r="P810" s="124" t="s">
        <v>4414</v>
      </c>
      <c r="Q810" s="124" t="s">
        <v>341</v>
      </c>
      <c r="R810" s="125">
        <v>8</v>
      </c>
      <c r="S810" s="125">
        <v>12</v>
      </c>
      <c r="T810" s="124" t="s">
        <v>341</v>
      </c>
      <c r="U810" s="124" t="s">
        <v>371</v>
      </c>
      <c r="V810" s="124" t="s">
        <v>440</v>
      </c>
      <c r="W810" s="124" t="s">
        <v>4413</v>
      </c>
      <c r="X810" s="124" t="s">
        <v>217</v>
      </c>
    </row>
    <row r="811" spans="1:24" ht="33" customHeight="1" x14ac:dyDescent="0.25">
      <c r="A811" s="124" t="s">
        <v>4412</v>
      </c>
      <c r="B811" s="125">
        <v>81229</v>
      </c>
      <c r="C811" s="124" t="s">
        <v>381</v>
      </c>
      <c r="D811" s="124" t="s">
        <v>381</v>
      </c>
      <c r="E811" s="124" t="s">
        <v>341</v>
      </c>
      <c r="F811" s="124" t="s">
        <v>380</v>
      </c>
      <c r="G811" s="124" t="s">
        <v>379</v>
      </c>
      <c r="H811" s="124" t="s">
        <v>4411</v>
      </c>
      <c r="I811" s="124" t="s">
        <v>4410</v>
      </c>
      <c r="J811" s="124" t="s">
        <v>4410</v>
      </c>
      <c r="K811" s="124" t="s">
        <v>4409</v>
      </c>
      <c r="L811" s="124" t="s">
        <v>4408</v>
      </c>
      <c r="M811" s="124" t="s">
        <v>4407</v>
      </c>
      <c r="N811" s="124" t="s">
        <v>4406</v>
      </c>
      <c r="O811" s="124" t="s">
        <v>4405</v>
      </c>
      <c r="P811" s="124" t="s">
        <v>4404</v>
      </c>
      <c r="Q811" s="124" t="s">
        <v>341</v>
      </c>
      <c r="R811" s="125">
        <v>8</v>
      </c>
      <c r="S811" s="125">
        <v>12</v>
      </c>
      <c r="T811" s="124" t="s">
        <v>341</v>
      </c>
      <c r="U811" s="124" t="s">
        <v>371</v>
      </c>
      <c r="V811" s="124" t="s">
        <v>4403</v>
      </c>
      <c r="W811" s="124" t="s">
        <v>1792</v>
      </c>
      <c r="X811" s="124" t="s">
        <v>35</v>
      </c>
    </row>
    <row r="812" spans="1:24" ht="33" customHeight="1" x14ac:dyDescent="0.25">
      <c r="A812" s="124" t="s">
        <v>4402</v>
      </c>
      <c r="B812" s="125">
        <v>81230</v>
      </c>
      <c r="C812" s="124" t="s">
        <v>381</v>
      </c>
      <c r="D812" s="124" t="s">
        <v>381</v>
      </c>
      <c r="E812" s="124" t="s">
        <v>341</v>
      </c>
      <c r="F812" s="124" t="s">
        <v>411</v>
      </c>
      <c r="G812" s="124" t="s">
        <v>379</v>
      </c>
      <c r="H812" s="124" t="s">
        <v>4401</v>
      </c>
      <c r="I812" s="124" t="s">
        <v>4400</v>
      </c>
      <c r="J812" s="124" t="s">
        <v>4400</v>
      </c>
      <c r="K812" s="124" t="s">
        <v>341</v>
      </c>
      <c r="L812" s="124" t="s">
        <v>407</v>
      </c>
      <c r="M812" s="124" t="s">
        <v>4399</v>
      </c>
      <c r="N812" s="124" t="s">
        <v>4398</v>
      </c>
      <c r="O812" s="124" t="s">
        <v>4397</v>
      </c>
      <c r="P812" s="124" t="s">
        <v>4396</v>
      </c>
      <c r="Q812" s="124" t="s">
        <v>341</v>
      </c>
      <c r="R812" s="125">
        <v>8</v>
      </c>
      <c r="S812" s="125">
        <v>12</v>
      </c>
      <c r="T812" s="124" t="s">
        <v>341</v>
      </c>
      <c r="U812" s="124" t="s">
        <v>371</v>
      </c>
      <c r="V812" s="124" t="s">
        <v>440</v>
      </c>
      <c r="W812" s="124" t="s">
        <v>4395</v>
      </c>
      <c r="X812" s="124" t="s">
        <v>217</v>
      </c>
    </row>
    <row r="813" spans="1:24" ht="33" customHeight="1" x14ac:dyDescent="0.25">
      <c r="A813" s="124" t="s">
        <v>4394</v>
      </c>
      <c r="B813" s="125">
        <v>81231</v>
      </c>
      <c r="C813" s="124" t="s">
        <v>393</v>
      </c>
      <c r="D813" s="124" t="s">
        <v>392</v>
      </c>
      <c r="E813" s="124" t="s">
        <v>341</v>
      </c>
      <c r="F813" s="124" t="s">
        <v>391</v>
      </c>
      <c r="G813" s="124" t="s">
        <v>390</v>
      </c>
      <c r="H813" s="124" t="s">
        <v>4393</v>
      </c>
      <c r="I813" s="124" t="s">
        <v>4392</v>
      </c>
      <c r="J813" s="124" t="s">
        <v>4392</v>
      </c>
      <c r="K813" s="124" t="s">
        <v>4391</v>
      </c>
      <c r="L813" s="124" t="s">
        <v>4390</v>
      </c>
      <c r="M813" s="124" t="s">
        <v>4389</v>
      </c>
      <c r="N813" s="124" t="s">
        <v>4388</v>
      </c>
      <c r="O813" s="124" t="s">
        <v>341</v>
      </c>
      <c r="P813" s="124" t="s">
        <v>4387</v>
      </c>
      <c r="Q813" s="124" t="s">
        <v>341</v>
      </c>
      <c r="R813" s="125">
        <v>8</v>
      </c>
      <c r="S813" s="125">
        <v>12</v>
      </c>
      <c r="T813" s="124" t="s">
        <v>341</v>
      </c>
      <c r="U813" s="124" t="s">
        <v>396</v>
      </c>
      <c r="V813" s="124" t="s">
        <v>395</v>
      </c>
      <c r="W813" s="124" t="s">
        <v>3769</v>
      </c>
      <c r="X813" s="124" t="s">
        <v>220</v>
      </c>
    </row>
    <row r="814" spans="1:24" ht="33" customHeight="1" x14ac:dyDescent="0.25">
      <c r="A814" s="124" t="s">
        <v>4386</v>
      </c>
      <c r="B814" s="125">
        <v>81232</v>
      </c>
      <c r="C814" s="124" t="s">
        <v>393</v>
      </c>
      <c r="D814" s="124" t="s">
        <v>392</v>
      </c>
      <c r="E814" s="124" t="s">
        <v>341</v>
      </c>
      <c r="F814" s="124" t="s">
        <v>391</v>
      </c>
      <c r="G814" s="124" t="s">
        <v>390</v>
      </c>
      <c r="H814" s="124" t="s">
        <v>4385</v>
      </c>
      <c r="I814" s="124" t="s">
        <v>4384</v>
      </c>
      <c r="J814" s="124" t="s">
        <v>4384</v>
      </c>
      <c r="K814" s="124" t="s">
        <v>4383</v>
      </c>
      <c r="L814" s="124" t="s">
        <v>775</v>
      </c>
      <c r="M814" s="124" t="s">
        <v>4382</v>
      </c>
      <c r="N814" s="124" t="s">
        <v>4381</v>
      </c>
      <c r="O814" s="124" t="s">
        <v>341</v>
      </c>
      <c r="P814" s="124" t="s">
        <v>4380</v>
      </c>
      <c r="Q814" s="124" t="s">
        <v>341</v>
      </c>
      <c r="R814" s="125">
        <v>8</v>
      </c>
      <c r="S814" s="125">
        <v>12</v>
      </c>
      <c r="T814" s="124" t="s">
        <v>341</v>
      </c>
      <c r="U814" s="124" t="s">
        <v>396</v>
      </c>
      <c r="V814" s="124" t="s">
        <v>395</v>
      </c>
      <c r="W814" s="124" t="s">
        <v>1818</v>
      </c>
      <c r="X814" s="124" t="s">
        <v>220</v>
      </c>
    </row>
    <row r="815" spans="1:24" ht="33" customHeight="1" x14ac:dyDescent="0.25">
      <c r="A815" s="124" t="s">
        <v>4379</v>
      </c>
      <c r="B815" s="125">
        <v>90301</v>
      </c>
      <c r="C815" s="124" t="s">
        <v>393</v>
      </c>
      <c r="D815" s="124" t="s">
        <v>381</v>
      </c>
      <c r="E815" s="124" t="s">
        <v>4282</v>
      </c>
      <c r="F815" s="124" t="s">
        <v>391</v>
      </c>
      <c r="G815" s="124" t="s">
        <v>360</v>
      </c>
      <c r="H815" s="124" t="s">
        <v>4378</v>
      </c>
      <c r="I815" s="124" t="s">
        <v>4377</v>
      </c>
      <c r="J815" s="124" t="s">
        <v>4377</v>
      </c>
      <c r="K815" s="124" t="s">
        <v>341</v>
      </c>
      <c r="L815" s="124" t="s">
        <v>4376</v>
      </c>
      <c r="M815" s="124" t="s">
        <v>4375</v>
      </c>
      <c r="N815" s="124" t="s">
        <v>4239</v>
      </c>
      <c r="O815" s="124" t="s">
        <v>341</v>
      </c>
      <c r="P815" s="124" t="s">
        <v>4374</v>
      </c>
      <c r="Q815" s="124" t="s">
        <v>341</v>
      </c>
      <c r="R815" s="125">
        <v>9</v>
      </c>
      <c r="S815" s="125">
        <v>3</v>
      </c>
      <c r="T815" s="124" t="s">
        <v>522</v>
      </c>
      <c r="U815" s="124" t="s">
        <v>340</v>
      </c>
      <c r="V815" s="124" t="s">
        <v>339</v>
      </c>
      <c r="W815" s="124" t="s">
        <v>521</v>
      </c>
      <c r="X815" s="124" t="s">
        <v>273</v>
      </c>
    </row>
    <row r="816" spans="1:24" ht="33" customHeight="1" x14ac:dyDescent="0.25">
      <c r="A816" s="124" t="s">
        <v>4373</v>
      </c>
      <c r="B816" s="125">
        <v>90302</v>
      </c>
      <c r="C816" s="124" t="s">
        <v>393</v>
      </c>
      <c r="D816" s="124" t="s">
        <v>392</v>
      </c>
      <c r="E816" s="124" t="s">
        <v>341</v>
      </c>
      <c r="F816" s="124" t="s">
        <v>391</v>
      </c>
      <c r="G816" s="124" t="s">
        <v>360</v>
      </c>
      <c r="H816" s="124" t="s">
        <v>4372</v>
      </c>
      <c r="I816" s="124" t="s">
        <v>4371</v>
      </c>
      <c r="J816" s="124" t="s">
        <v>4371</v>
      </c>
      <c r="K816" s="124" t="s">
        <v>4370</v>
      </c>
      <c r="L816" s="124" t="s">
        <v>344</v>
      </c>
      <c r="M816" s="124" t="s">
        <v>3519</v>
      </c>
      <c r="N816" s="124" t="s">
        <v>4220</v>
      </c>
      <c r="O816" s="124" t="s">
        <v>341</v>
      </c>
      <c r="P816" s="124" t="s">
        <v>4369</v>
      </c>
      <c r="Q816" s="124" t="s">
        <v>341</v>
      </c>
      <c r="R816" s="125">
        <v>9</v>
      </c>
      <c r="S816" s="125">
        <v>3</v>
      </c>
      <c r="T816" s="124" t="s">
        <v>341</v>
      </c>
      <c r="U816" s="124" t="s">
        <v>340</v>
      </c>
      <c r="V816" s="124" t="s">
        <v>339</v>
      </c>
      <c r="W816" s="124" t="s">
        <v>4361</v>
      </c>
      <c r="X816" s="124" t="s">
        <v>273</v>
      </c>
    </row>
    <row r="817" spans="1:24" ht="33" customHeight="1" x14ac:dyDescent="0.25">
      <c r="A817" s="124" t="s">
        <v>4368</v>
      </c>
      <c r="B817" s="125">
        <v>90303</v>
      </c>
      <c r="C817" s="124" t="s">
        <v>393</v>
      </c>
      <c r="D817" s="124" t="s">
        <v>381</v>
      </c>
      <c r="E817" s="124" t="s">
        <v>4367</v>
      </c>
      <c r="F817" s="124" t="s">
        <v>391</v>
      </c>
      <c r="G817" s="124" t="s">
        <v>360</v>
      </c>
      <c r="H817" s="124" t="s">
        <v>4366</v>
      </c>
      <c r="I817" s="124" t="s">
        <v>4365</v>
      </c>
      <c r="J817" s="124" t="s">
        <v>4365</v>
      </c>
      <c r="K817" s="124" t="s">
        <v>341</v>
      </c>
      <c r="L817" s="124" t="s">
        <v>4364</v>
      </c>
      <c r="M817" s="124" t="s">
        <v>4363</v>
      </c>
      <c r="N817" s="124" t="s">
        <v>4239</v>
      </c>
      <c r="O817" s="124" t="s">
        <v>341</v>
      </c>
      <c r="P817" s="124" t="s">
        <v>4362</v>
      </c>
      <c r="Q817" s="124" t="s">
        <v>341</v>
      </c>
      <c r="R817" s="125">
        <v>9</v>
      </c>
      <c r="S817" s="125">
        <v>3</v>
      </c>
      <c r="T817" s="124" t="s">
        <v>503</v>
      </c>
      <c r="U817" s="124" t="s">
        <v>396</v>
      </c>
      <c r="V817" s="124" t="s">
        <v>339</v>
      </c>
      <c r="W817" s="124" t="s">
        <v>4361</v>
      </c>
      <c r="X817" s="124" t="s">
        <v>273</v>
      </c>
    </row>
    <row r="818" spans="1:24" ht="33" customHeight="1" x14ac:dyDescent="0.25">
      <c r="A818" s="124" t="s">
        <v>4360</v>
      </c>
      <c r="B818" s="125">
        <v>90304</v>
      </c>
      <c r="C818" s="124" t="s">
        <v>381</v>
      </c>
      <c r="D818" s="124" t="s">
        <v>381</v>
      </c>
      <c r="E818" s="124" t="s">
        <v>4359</v>
      </c>
      <c r="F818" s="124" t="s">
        <v>380</v>
      </c>
      <c r="G818" s="124" t="s">
        <v>360</v>
      </c>
      <c r="H818" s="124" t="s">
        <v>4358</v>
      </c>
      <c r="I818" s="124" t="s">
        <v>4357</v>
      </c>
      <c r="J818" s="124" t="s">
        <v>4357</v>
      </c>
      <c r="K818" s="124" t="s">
        <v>341</v>
      </c>
      <c r="L818" s="124" t="s">
        <v>4356</v>
      </c>
      <c r="M818" s="124" t="s">
        <v>4355</v>
      </c>
      <c r="N818" s="124" t="s">
        <v>4354</v>
      </c>
      <c r="O818" s="124" t="s">
        <v>341</v>
      </c>
      <c r="P818" s="124" t="s">
        <v>4353</v>
      </c>
      <c r="Q818" s="124" t="s">
        <v>341</v>
      </c>
      <c r="R818" s="125">
        <v>9</v>
      </c>
      <c r="S818" s="125">
        <v>3</v>
      </c>
      <c r="T818" s="124" t="s">
        <v>511</v>
      </c>
      <c r="U818" s="124" t="s">
        <v>510</v>
      </c>
      <c r="V818" s="124" t="s">
        <v>787</v>
      </c>
      <c r="W818" s="124" t="s">
        <v>2721</v>
      </c>
      <c r="X818" s="124" t="s">
        <v>44</v>
      </c>
    </row>
    <row r="819" spans="1:24" ht="33" customHeight="1" x14ac:dyDescent="0.25">
      <c r="A819" s="124" t="s">
        <v>4352</v>
      </c>
      <c r="B819" s="125">
        <v>90305</v>
      </c>
      <c r="C819" s="124" t="s">
        <v>393</v>
      </c>
      <c r="D819" s="124" t="s">
        <v>381</v>
      </c>
      <c r="E819" s="124" t="s">
        <v>4351</v>
      </c>
      <c r="F819" s="124" t="s">
        <v>391</v>
      </c>
      <c r="G819" s="124" t="s">
        <v>360</v>
      </c>
      <c r="H819" s="124" t="s">
        <v>4350</v>
      </c>
      <c r="I819" s="124" t="s">
        <v>4349</v>
      </c>
      <c r="J819" s="124" t="s">
        <v>4349</v>
      </c>
      <c r="K819" s="124" t="s">
        <v>341</v>
      </c>
      <c r="L819" s="124" t="s">
        <v>4348</v>
      </c>
      <c r="M819" s="124" t="s">
        <v>4347</v>
      </c>
      <c r="N819" s="124" t="s">
        <v>341</v>
      </c>
      <c r="O819" s="124" t="s">
        <v>341</v>
      </c>
      <c r="P819" s="124" t="s">
        <v>4346</v>
      </c>
      <c r="Q819" s="124" t="s">
        <v>341</v>
      </c>
      <c r="R819" s="125">
        <v>9</v>
      </c>
      <c r="S819" s="125">
        <v>3</v>
      </c>
      <c r="T819" s="124" t="s">
        <v>341</v>
      </c>
      <c r="U819" s="124" t="s">
        <v>510</v>
      </c>
      <c r="V819" s="124" t="s">
        <v>787</v>
      </c>
      <c r="W819" s="124" t="s">
        <v>1470</v>
      </c>
      <c r="X819" s="124" t="s">
        <v>223</v>
      </c>
    </row>
    <row r="820" spans="1:24" ht="33" customHeight="1" x14ac:dyDescent="0.25">
      <c r="A820" s="124" t="s">
        <v>4345</v>
      </c>
      <c r="B820" s="125">
        <v>90306</v>
      </c>
      <c r="C820" s="124" t="s">
        <v>393</v>
      </c>
      <c r="D820" s="124" t="s">
        <v>392</v>
      </c>
      <c r="E820" s="124" t="s">
        <v>341</v>
      </c>
      <c r="F820" s="124" t="s">
        <v>391</v>
      </c>
      <c r="G820" s="124" t="s">
        <v>360</v>
      </c>
      <c r="H820" s="124" t="s">
        <v>4344</v>
      </c>
      <c r="I820" s="124" t="s">
        <v>4343</v>
      </c>
      <c r="J820" s="124" t="s">
        <v>4343</v>
      </c>
      <c r="K820" s="124" t="s">
        <v>341</v>
      </c>
      <c r="L820" s="124" t="s">
        <v>4342</v>
      </c>
      <c r="M820" s="124" t="s">
        <v>4341</v>
      </c>
      <c r="N820" s="124" t="s">
        <v>4340</v>
      </c>
      <c r="O820" s="124" t="s">
        <v>341</v>
      </c>
      <c r="P820" s="124" t="s">
        <v>4339</v>
      </c>
      <c r="Q820" s="124" t="s">
        <v>341</v>
      </c>
      <c r="R820" s="125">
        <v>9</v>
      </c>
      <c r="S820" s="125">
        <v>3</v>
      </c>
      <c r="T820" s="124" t="s">
        <v>630</v>
      </c>
      <c r="U820" s="124" t="s">
        <v>340</v>
      </c>
      <c r="V820" s="124" t="s">
        <v>339</v>
      </c>
      <c r="W820" s="124" t="s">
        <v>501</v>
      </c>
      <c r="X820" s="124" t="s">
        <v>275</v>
      </c>
    </row>
    <row r="821" spans="1:24" ht="33" customHeight="1" x14ac:dyDescent="0.25">
      <c r="A821" s="124" t="s">
        <v>4338</v>
      </c>
      <c r="B821" s="125">
        <v>90307</v>
      </c>
      <c r="C821" s="124" t="s">
        <v>393</v>
      </c>
      <c r="D821" s="124" t="s">
        <v>392</v>
      </c>
      <c r="E821" s="124" t="s">
        <v>4337</v>
      </c>
      <c r="F821" s="124" t="s">
        <v>391</v>
      </c>
      <c r="G821" s="124" t="s">
        <v>360</v>
      </c>
      <c r="H821" s="124" t="s">
        <v>4336</v>
      </c>
      <c r="I821" s="124" t="s">
        <v>4335</v>
      </c>
      <c r="J821" s="124" t="s">
        <v>4335</v>
      </c>
      <c r="K821" s="124" t="s">
        <v>341</v>
      </c>
      <c r="L821" s="124" t="s">
        <v>4334</v>
      </c>
      <c r="M821" s="124" t="s">
        <v>4333</v>
      </c>
      <c r="N821" s="124" t="s">
        <v>4332</v>
      </c>
      <c r="O821" s="124" t="s">
        <v>341</v>
      </c>
      <c r="P821" s="124" t="s">
        <v>4331</v>
      </c>
      <c r="Q821" s="124" t="s">
        <v>341</v>
      </c>
      <c r="R821" s="125">
        <v>9</v>
      </c>
      <c r="S821" s="125">
        <v>3</v>
      </c>
      <c r="T821" s="124" t="s">
        <v>3349</v>
      </c>
      <c r="U821" s="124" t="s">
        <v>510</v>
      </c>
      <c r="V821" s="124" t="s">
        <v>787</v>
      </c>
      <c r="W821" s="124" t="s">
        <v>2721</v>
      </c>
      <c r="X821" s="124" t="s">
        <v>44</v>
      </c>
    </row>
    <row r="822" spans="1:24" ht="33" customHeight="1" x14ac:dyDescent="0.25">
      <c r="A822" s="124" t="s">
        <v>4330</v>
      </c>
      <c r="B822" s="125">
        <v>90308</v>
      </c>
      <c r="C822" s="124" t="s">
        <v>393</v>
      </c>
      <c r="D822" s="124" t="s">
        <v>381</v>
      </c>
      <c r="E822" s="124" t="s">
        <v>4243</v>
      </c>
      <c r="F822" s="124" t="s">
        <v>391</v>
      </c>
      <c r="G822" s="124" t="s">
        <v>390</v>
      </c>
      <c r="H822" s="124" t="s">
        <v>4329</v>
      </c>
      <c r="I822" s="124" t="s">
        <v>4328</v>
      </c>
      <c r="J822" s="124" t="s">
        <v>4328</v>
      </c>
      <c r="K822" s="124" t="s">
        <v>341</v>
      </c>
      <c r="L822" s="124" t="s">
        <v>4327</v>
      </c>
      <c r="M822" s="124" t="s">
        <v>4084</v>
      </c>
      <c r="N822" s="124" t="s">
        <v>341</v>
      </c>
      <c r="O822" s="124" t="s">
        <v>341</v>
      </c>
      <c r="P822" s="124" t="s">
        <v>4326</v>
      </c>
      <c r="Q822" s="124" t="s">
        <v>341</v>
      </c>
      <c r="R822" s="125">
        <v>9</v>
      </c>
      <c r="S822" s="125">
        <v>3</v>
      </c>
      <c r="T822" s="124" t="s">
        <v>341</v>
      </c>
      <c r="U822" s="124" t="s">
        <v>340</v>
      </c>
      <c r="V822" s="124" t="s">
        <v>339</v>
      </c>
      <c r="W822" s="124" t="s">
        <v>496</v>
      </c>
      <c r="X822" s="124" t="s">
        <v>219</v>
      </c>
    </row>
    <row r="823" spans="1:24" ht="33" customHeight="1" x14ac:dyDescent="0.25">
      <c r="A823" s="124" t="s">
        <v>4325</v>
      </c>
      <c r="B823" s="125">
        <v>90309</v>
      </c>
      <c r="C823" s="124" t="s">
        <v>381</v>
      </c>
      <c r="D823" s="124" t="s">
        <v>349</v>
      </c>
      <c r="E823" s="124" t="s">
        <v>4324</v>
      </c>
      <c r="F823" s="124" t="s">
        <v>380</v>
      </c>
      <c r="G823" s="124" t="s">
        <v>343</v>
      </c>
      <c r="H823" s="124" t="s">
        <v>4323</v>
      </c>
      <c r="I823" s="124" t="s">
        <v>4322</v>
      </c>
      <c r="J823" s="124" t="s">
        <v>4322</v>
      </c>
      <c r="K823" s="124" t="s">
        <v>341</v>
      </c>
      <c r="L823" s="124" t="s">
        <v>4065</v>
      </c>
      <c r="M823" s="124" t="s">
        <v>343</v>
      </c>
      <c r="N823" s="124" t="s">
        <v>4321</v>
      </c>
      <c r="O823" s="124" t="s">
        <v>341</v>
      </c>
      <c r="P823" s="124" t="s">
        <v>4320</v>
      </c>
      <c r="Q823" s="124" t="s">
        <v>341</v>
      </c>
      <c r="R823" s="125">
        <v>9</v>
      </c>
      <c r="S823" s="125">
        <v>3</v>
      </c>
      <c r="T823" s="124" t="s">
        <v>341</v>
      </c>
      <c r="U823" s="124" t="s">
        <v>340</v>
      </c>
      <c r="V823" s="124" t="s">
        <v>339</v>
      </c>
      <c r="W823" s="124" t="s">
        <v>2590</v>
      </c>
      <c r="X823" s="124" t="s">
        <v>29</v>
      </c>
    </row>
    <row r="824" spans="1:24" ht="33" customHeight="1" x14ac:dyDescent="0.25">
      <c r="A824" s="124" t="s">
        <v>4319</v>
      </c>
      <c r="B824" s="125">
        <v>90310</v>
      </c>
      <c r="C824" s="124" t="s">
        <v>393</v>
      </c>
      <c r="D824" s="124" t="s">
        <v>392</v>
      </c>
      <c r="E824" s="124" t="s">
        <v>341</v>
      </c>
      <c r="F824" s="124" t="s">
        <v>391</v>
      </c>
      <c r="G824" s="124" t="s">
        <v>379</v>
      </c>
      <c r="H824" s="124" t="s">
        <v>4318</v>
      </c>
      <c r="I824" s="124" t="s">
        <v>4317</v>
      </c>
      <c r="J824" s="124" t="s">
        <v>4317</v>
      </c>
      <c r="K824" s="124" t="s">
        <v>341</v>
      </c>
      <c r="L824" s="124" t="s">
        <v>4065</v>
      </c>
      <c r="M824" s="124" t="s">
        <v>4316</v>
      </c>
      <c r="N824" s="124" t="s">
        <v>4315</v>
      </c>
      <c r="O824" s="124" t="s">
        <v>341</v>
      </c>
      <c r="P824" s="124" t="s">
        <v>4314</v>
      </c>
      <c r="Q824" s="124" t="s">
        <v>341</v>
      </c>
      <c r="R824" s="125">
        <v>9</v>
      </c>
      <c r="S824" s="125">
        <v>3</v>
      </c>
      <c r="T824" s="124" t="s">
        <v>511</v>
      </c>
      <c r="U824" s="124" t="s">
        <v>510</v>
      </c>
      <c r="V824" s="124" t="s">
        <v>1031</v>
      </c>
      <c r="W824" s="124" t="s">
        <v>1040</v>
      </c>
      <c r="X824" s="124" t="s">
        <v>226</v>
      </c>
    </row>
    <row r="825" spans="1:24" ht="33" customHeight="1" x14ac:dyDescent="0.25">
      <c r="A825" s="124" t="s">
        <v>4313</v>
      </c>
      <c r="B825" s="125">
        <v>90311</v>
      </c>
      <c r="C825" s="124" t="s">
        <v>393</v>
      </c>
      <c r="D825" s="124" t="s">
        <v>381</v>
      </c>
      <c r="E825" s="124" t="s">
        <v>4312</v>
      </c>
      <c r="F825" s="124" t="s">
        <v>391</v>
      </c>
      <c r="G825" s="124" t="s">
        <v>360</v>
      </c>
      <c r="H825" s="124" t="s">
        <v>4311</v>
      </c>
      <c r="I825" s="124" t="s">
        <v>4310</v>
      </c>
      <c r="J825" s="124" t="s">
        <v>4310</v>
      </c>
      <c r="K825" s="124" t="s">
        <v>341</v>
      </c>
      <c r="L825" s="124" t="s">
        <v>4309</v>
      </c>
      <c r="M825" s="124" t="s">
        <v>4308</v>
      </c>
      <c r="N825" s="124" t="s">
        <v>4307</v>
      </c>
      <c r="O825" s="124" t="s">
        <v>341</v>
      </c>
      <c r="P825" s="124" t="s">
        <v>4306</v>
      </c>
      <c r="Q825" s="124" t="s">
        <v>341</v>
      </c>
      <c r="R825" s="125">
        <v>9</v>
      </c>
      <c r="S825" s="125">
        <v>3</v>
      </c>
      <c r="T825" s="124" t="s">
        <v>511</v>
      </c>
      <c r="U825" s="124" t="s">
        <v>340</v>
      </c>
      <c r="V825" s="124" t="s">
        <v>339</v>
      </c>
      <c r="W825" s="124" t="s">
        <v>2721</v>
      </c>
      <c r="X825" s="124" t="s">
        <v>44</v>
      </c>
    </row>
    <row r="826" spans="1:24" ht="33" customHeight="1" x14ac:dyDescent="0.25">
      <c r="A826" s="124" t="s">
        <v>4305</v>
      </c>
      <c r="B826" s="125">
        <v>90312</v>
      </c>
      <c r="C826" s="124" t="s">
        <v>393</v>
      </c>
      <c r="D826" s="124" t="s">
        <v>381</v>
      </c>
      <c r="E826" s="124" t="s">
        <v>4297</v>
      </c>
      <c r="F826" s="124" t="s">
        <v>391</v>
      </c>
      <c r="G826" s="124" t="s">
        <v>360</v>
      </c>
      <c r="H826" s="124" t="s">
        <v>4304</v>
      </c>
      <c r="I826" s="124" t="s">
        <v>4303</v>
      </c>
      <c r="J826" s="124" t="s">
        <v>4303</v>
      </c>
      <c r="K826" s="124" t="s">
        <v>341</v>
      </c>
      <c r="L826" s="124" t="s">
        <v>4302</v>
      </c>
      <c r="M826" s="124" t="s">
        <v>4301</v>
      </c>
      <c r="N826" s="124" t="s">
        <v>4239</v>
      </c>
      <c r="O826" s="124" t="s">
        <v>341</v>
      </c>
      <c r="P826" s="124" t="s">
        <v>4300</v>
      </c>
      <c r="Q826" s="124" t="s">
        <v>341</v>
      </c>
      <c r="R826" s="125">
        <v>9</v>
      </c>
      <c r="S826" s="125">
        <v>3</v>
      </c>
      <c r="T826" s="124" t="s">
        <v>522</v>
      </c>
      <c r="U826" s="124" t="s">
        <v>510</v>
      </c>
      <c r="V826" s="124" t="s">
        <v>1585</v>
      </c>
      <c r="W826" s="124" t="s">
        <v>4299</v>
      </c>
      <c r="X826" s="124" t="s">
        <v>273</v>
      </c>
    </row>
    <row r="827" spans="1:24" ht="33" customHeight="1" x14ac:dyDescent="0.25">
      <c r="A827" s="124" t="s">
        <v>4298</v>
      </c>
      <c r="B827" s="125">
        <v>90313</v>
      </c>
      <c r="C827" s="124" t="s">
        <v>393</v>
      </c>
      <c r="D827" s="124" t="s">
        <v>381</v>
      </c>
      <c r="E827" s="124" t="s">
        <v>4297</v>
      </c>
      <c r="F827" s="124" t="s">
        <v>391</v>
      </c>
      <c r="G827" s="124" t="s">
        <v>360</v>
      </c>
      <c r="H827" s="124" t="s">
        <v>4296</v>
      </c>
      <c r="I827" s="124" t="s">
        <v>4295</v>
      </c>
      <c r="J827" s="124" t="s">
        <v>4295</v>
      </c>
      <c r="K827" s="124" t="s">
        <v>341</v>
      </c>
      <c r="L827" s="124" t="s">
        <v>4294</v>
      </c>
      <c r="M827" s="124" t="s">
        <v>4293</v>
      </c>
      <c r="N827" s="124" t="s">
        <v>4239</v>
      </c>
      <c r="O827" s="124" t="s">
        <v>341</v>
      </c>
      <c r="P827" s="124" t="s">
        <v>4292</v>
      </c>
      <c r="Q827" s="124" t="s">
        <v>341</v>
      </c>
      <c r="R827" s="125">
        <v>9</v>
      </c>
      <c r="S827" s="125">
        <v>3</v>
      </c>
      <c r="T827" s="124" t="s">
        <v>522</v>
      </c>
      <c r="U827" s="124" t="s">
        <v>340</v>
      </c>
      <c r="V827" s="124" t="s">
        <v>395</v>
      </c>
      <c r="W827" s="124" t="s">
        <v>3420</v>
      </c>
      <c r="X827" s="124" t="s">
        <v>229</v>
      </c>
    </row>
    <row r="828" spans="1:24" ht="33" customHeight="1" x14ac:dyDescent="0.25">
      <c r="A828" s="124" t="s">
        <v>4291</v>
      </c>
      <c r="B828" s="125">
        <v>90314</v>
      </c>
      <c r="C828" s="124" t="s">
        <v>393</v>
      </c>
      <c r="D828" s="124" t="s">
        <v>381</v>
      </c>
      <c r="E828" s="124" t="s">
        <v>4290</v>
      </c>
      <c r="F828" s="124" t="s">
        <v>391</v>
      </c>
      <c r="G828" s="124" t="s">
        <v>390</v>
      </c>
      <c r="H828" s="124" t="s">
        <v>4289</v>
      </c>
      <c r="I828" s="124" t="s">
        <v>4288</v>
      </c>
      <c r="J828" s="124" t="s">
        <v>4288</v>
      </c>
      <c r="K828" s="124" t="s">
        <v>4287</v>
      </c>
      <c r="L828" s="124" t="s">
        <v>4286</v>
      </c>
      <c r="M828" s="124" t="s">
        <v>4285</v>
      </c>
      <c r="N828" s="124" t="s">
        <v>4239</v>
      </c>
      <c r="O828" s="124" t="s">
        <v>341</v>
      </c>
      <c r="P828" s="124" t="s">
        <v>4284</v>
      </c>
      <c r="Q828" s="124" t="s">
        <v>341</v>
      </c>
      <c r="R828" s="125">
        <v>9</v>
      </c>
      <c r="S828" s="125">
        <v>3</v>
      </c>
      <c r="T828" s="124" t="s">
        <v>522</v>
      </c>
      <c r="U828" s="124" t="s">
        <v>340</v>
      </c>
      <c r="V828" s="124" t="s">
        <v>339</v>
      </c>
      <c r="W828" s="124" t="s">
        <v>3420</v>
      </c>
      <c r="X828" s="124" t="s">
        <v>229</v>
      </c>
    </row>
    <row r="829" spans="1:24" ht="33" customHeight="1" x14ac:dyDescent="0.25">
      <c r="A829" s="124" t="s">
        <v>4283</v>
      </c>
      <c r="B829" s="125">
        <v>90315</v>
      </c>
      <c r="C829" s="124" t="s">
        <v>393</v>
      </c>
      <c r="D829" s="124" t="s">
        <v>381</v>
      </c>
      <c r="E829" s="124" t="s">
        <v>4282</v>
      </c>
      <c r="F829" s="124" t="s">
        <v>391</v>
      </c>
      <c r="G829" s="124" t="s">
        <v>360</v>
      </c>
      <c r="H829" s="124" t="s">
        <v>4281</v>
      </c>
      <c r="I829" s="124" t="s">
        <v>4280</v>
      </c>
      <c r="J829" s="124" t="s">
        <v>4280</v>
      </c>
      <c r="K829" s="124" t="s">
        <v>341</v>
      </c>
      <c r="L829" s="124" t="s">
        <v>3773</v>
      </c>
      <c r="M829" s="124" t="s">
        <v>4279</v>
      </c>
      <c r="N829" s="124" t="s">
        <v>4239</v>
      </c>
      <c r="O829" s="124" t="s">
        <v>341</v>
      </c>
      <c r="P829" s="124" t="s">
        <v>4278</v>
      </c>
      <c r="Q829" s="124" t="s">
        <v>341</v>
      </c>
      <c r="R829" s="125">
        <v>9</v>
      </c>
      <c r="S829" s="125">
        <v>3</v>
      </c>
      <c r="T829" s="124" t="s">
        <v>522</v>
      </c>
      <c r="U829" s="124" t="s">
        <v>340</v>
      </c>
      <c r="V829" s="124" t="s">
        <v>339</v>
      </c>
      <c r="W829" s="124" t="s">
        <v>521</v>
      </c>
      <c r="X829" s="124" t="s">
        <v>273</v>
      </c>
    </row>
    <row r="830" spans="1:24" ht="33" customHeight="1" x14ac:dyDescent="0.25">
      <c r="A830" s="124" t="s">
        <v>4277</v>
      </c>
      <c r="B830" s="125">
        <v>90316</v>
      </c>
      <c r="C830" s="124" t="s">
        <v>393</v>
      </c>
      <c r="D830" s="124" t="s">
        <v>381</v>
      </c>
      <c r="E830" s="124" t="s">
        <v>4276</v>
      </c>
      <c r="F830" s="124" t="s">
        <v>391</v>
      </c>
      <c r="G830" s="124" t="s">
        <v>360</v>
      </c>
      <c r="H830" s="124" t="s">
        <v>4275</v>
      </c>
      <c r="I830" s="124" t="s">
        <v>4274</v>
      </c>
      <c r="J830" s="124" t="s">
        <v>4274</v>
      </c>
      <c r="K830" s="124" t="s">
        <v>341</v>
      </c>
      <c r="L830" s="124" t="s">
        <v>4273</v>
      </c>
      <c r="M830" s="124" t="s">
        <v>4272</v>
      </c>
      <c r="N830" s="124" t="s">
        <v>4239</v>
      </c>
      <c r="O830" s="124" t="s">
        <v>341</v>
      </c>
      <c r="P830" s="124" t="s">
        <v>4271</v>
      </c>
      <c r="Q830" s="124" t="s">
        <v>341</v>
      </c>
      <c r="R830" s="125">
        <v>9</v>
      </c>
      <c r="S830" s="125">
        <v>3</v>
      </c>
      <c r="T830" s="124" t="s">
        <v>503</v>
      </c>
      <c r="U830" s="124" t="s">
        <v>340</v>
      </c>
      <c r="V830" s="124" t="s">
        <v>339</v>
      </c>
      <c r="W830" s="124" t="s">
        <v>501</v>
      </c>
      <c r="X830" s="124" t="s">
        <v>275</v>
      </c>
    </row>
    <row r="831" spans="1:24" ht="33" customHeight="1" x14ac:dyDescent="0.25">
      <c r="A831" s="124" t="s">
        <v>4270</v>
      </c>
      <c r="B831" s="125">
        <v>90317</v>
      </c>
      <c r="C831" s="124" t="s">
        <v>393</v>
      </c>
      <c r="D831" s="124" t="s">
        <v>381</v>
      </c>
      <c r="E831" s="124" t="s">
        <v>4269</v>
      </c>
      <c r="F831" s="124" t="s">
        <v>391</v>
      </c>
      <c r="G831" s="124" t="s">
        <v>360</v>
      </c>
      <c r="H831" s="124" t="s">
        <v>4268</v>
      </c>
      <c r="I831" s="124" t="s">
        <v>4267</v>
      </c>
      <c r="J831" s="124" t="s">
        <v>4267</v>
      </c>
      <c r="K831" s="124" t="s">
        <v>341</v>
      </c>
      <c r="L831" s="124" t="s">
        <v>4266</v>
      </c>
      <c r="M831" s="124" t="s">
        <v>4030</v>
      </c>
      <c r="N831" s="124" t="s">
        <v>341</v>
      </c>
      <c r="O831" s="124" t="s">
        <v>341</v>
      </c>
      <c r="P831" s="124" t="s">
        <v>4265</v>
      </c>
      <c r="Q831" s="124" t="s">
        <v>341</v>
      </c>
      <c r="R831" s="125">
        <v>9</v>
      </c>
      <c r="S831" s="125">
        <v>3</v>
      </c>
      <c r="T831" s="124" t="s">
        <v>522</v>
      </c>
      <c r="U831" s="124" t="s">
        <v>396</v>
      </c>
      <c r="V831" s="124" t="s">
        <v>395</v>
      </c>
      <c r="W831" s="124" t="s">
        <v>521</v>
      </c>
      <c r="X831" s="124" t="s">
        <v>273</v>
      </c>
    </row>
    <row r="832" spans="1:24" ht="33" customHeight="1" x14ac:dyDescent="0.25">
      <c r="A832" s="124" t="s">
        <v>4264</v>
      </c>
      <c r="B832" s="125">
        <v>90319</v>
      </c>
      <c r="C832" s="124" t="s">
        <v>393</v>
      </c>
      <c r="D832" s="124" t="s">
        <v>381</v>
      </c>
      <c r="E832" s="124" t="s">
        <v>4263</v>
      </c>
      <c r="F832" s="124" t="s">
        <v>391</v>
      </c>
      <c r="G832" s="124" t="s">
        <v>360</v>
      </c>
      <c r="H832" s="124" t="s">
        <v>4262</v>
      </c>
      <c r="I832" s="124" t="s">
        <v>4261</v>
      </c>
      <c r="J832" s="124" t="s">
        <v>4261</v>
      </c>
      <c r="K832" s="124" t="s">
        <v>341</v>
      </c>
      <c r="L832" s="124" t="s">
        <v>4228</v>
      </c>
      <c r="M832" s="124" t="s">
        <v>3896</v>
      </c>
      <c r="N832" s="124" t="s">
        <v>341</v>
      </c>
      <c r="O832" s="124" t="s">
        <v>341</v>
      </c>
      <c r="P832" s="124" t="s">
        <v>4260</v>
      </c>
      <c r="Q832" s="124" t="s">
        <v>341</v>
      </c>
      <c r="R832" s="125">
        <v>9</v>
      </c>
      <c r="S832" s="125">
        <v>3</v>
      </c>
      <c r="T832" s="124" t="s">
        <v>503</v>
      </c>
      <c r="U832" s="124" t="s">
        <v>340</v>
      </c>
      <c r="V832" s="124" t="s">
        <v>339</v>
      </c>
      <c r="W832" s="124" t="s">
        <v>501</v>
      </c>
      <c r="X832" s="124" t="s">
        <v>275</v>
      </c>
    </row>
    <row r="833" spans="1:24" ht="33" customHeight="1" x14ac:dyDescent="0.25">
      <c r="A833" s="124" t="s">
        <v>4259</v>
      </c>
      <c r="B833" s="125">
        <v>90320</v>
      </c>
      <c r="C833" s="124" t="s">
        <v>393</v>
      </c>
      <c r="D833" s="124" t="s">
        <v>392</v>
      </c>
      <c r="E833" s="124" t="s">
        <v>341</v>
      </c>
      <c r="F833" s="124" t="s">
        <v>391</v>
      </c>
      <c r="G833" s="124" t="s">
        <v>360</v>
      </c>
      <c r="H833" s="124" t="s">
        <v>4258</v>
      </c>
      <c r="I833" s="124" t="s">
        <v>4257</v>
      </c>
      <c r="J833" s="124" t="s">
        <v>4257</v>
      </c>
      <c r="K833" s="124" t="s">
        <v>4256</v>
      </c>
      <c r="L833" s="124" t="s">
        <v>4255</v>
      </c>
      <c r="M833" s="124" t="s">
        <v>3763</v>
      </c>
      <c r="N833" s="124" t="s">
        <v>4220</v>
      </c>
      <c r="O833" s="124" t="s">
        <v>341</v>
      </c>
      <c r="P833" s="124" t="s">
        <v>4254</v>
      </c>
      <c r="Q833" s="124" t="s">
        <v>341</v>
      </c>
      <c r="R833" s="125">
        <v>9</v>
      </c>
      <c r="S833" s="125">
        <v>3</v>
      </c>
      <c r="T833" s="124" t="s">
        <v>341</v>
      </c>
      <c r="U833" s="124" t="s">
        <v>340</v>
      </c>
      <c r="V833" s="124" t="s">
        <v>339</v>
      </c>
      <c r="W833" s="124" t="s">
        <v>4141</v>
      </c>
      <c r="X833" s="124" t="s">
        <v>223</v>
      </c>
    </row>
    <row r="834" spans="1:24" ht="33" customHeight="1" x14ac:dyDescent="0.25">
      <c r="A834" s="124" t="s">
        <v>4253</v>
      </c>
      <c r="B834" s="125">
        <v>90321</v>
      </c>
      <c r="C834" s="124" t="s">
        <v>381</v>
      </c>
      <c r="D834" s="124" t="s">
        <v>381</v>
      </c>
      <c r="E834" s="124" t="s">
        <v>4252</v>
      </c>
      <c r="F834" s="124" t="s">
        <v>380</v>
      </c>
      <c r="G834" s="124" t="s">
        <v>343</v>
      </c>
      <c r="H834" s="124" t="s">
        <v>4251</v>
      </c>
      <c r="I834" s="124" t="s">
        <v>4250</v>
      </c>
      <c r="J834" s="124" t="s">
        <v>4250</v>
      </c>
      <c r="K834" s="124" t="s">
        <v>341</v>
      </c>
      <c r="L834" s="124" t="s">
        <v>344</v>
      </c>
      <c r="M834" s="124" t="s">
        <v>343</v>
      </c>
      <c r="N834" s="124" t="s">
        <v>341</v>
      </c>
      <c r="O834" s="124" t="s">
        <v>341</v>
      </c>
      <c r="P834" s="124" t="s">
        <v>4249</v>
      </c>
      <c r="Q834" s="124" t="s">
        <v>341</v>
      </c>
      <c r="R834" s="125">
        <v>9</v>
      </c>
      <c r="S834" s="125">
        <v>3</v>
      </c>
      <c r="T834" s="124" t="s">
        <v>341</v>
      </c>
      <c r="U834" s="124" t="s">
        <v>340</v>
      </c>
      <c r="V834" s="124" t="s">
        <v>339</v>
      </c>
      <c r="W834" s="124" t="s">
        <v>501</v>
      </c>
      <c r="X834" s="124" t="s">
        <v>275</v>
      </c>
    </row>
    <row r="835" spans="1:24" ht="33" customHeight="1" x14ac:dyDescent="0.25">
      <c r="A835" s="124" t="s">
        <v>4248</v>
      </c>
      <c r="B835" s="125">
        <v>90322</v>
      </c>
      <c r="C835" s="124" t="s">
        <v>393</v>
      </c>
      <c r="D835" s="124" t="s">
        <v>381</v>
      </c>
      <c r="E835" s="124" t="s">
        <v>4243</v>
      </c>
      <c r="F835" s="124" t="s">
        <v>391</v>
      </c>
      <c r="G835" s="124" t="s">
        <v>360</v>
      </c>
      <c r="H835" s="124" t="s">
        <v>4247</v>
      </c>
      <c r="I835" s="124" t="s">
        <v>4246</v>
      </c>
      <c r="J835" s="124" t="s">
        <v>4246</v>
      </c>
      <c r="K835" s="124" t="s">
        <v>341</v>
      </c>
      <c r="L835" s="124" t="s">
        <v>4137</v>
      </c>
      <c r="M835" s="124" t="s">
        <v>3859</v>
      </c>
      <c r="N835" s="124" t="s">
        <v>341</v>
      </c>
      <c r="O835" s="124" t="s">
        <v>341</v>
      </c>
      <c r="P835" s="124" t="s">
        <v>4245</v>
      </c>
      <c r="Q835" s="124" t="s">
        <v>341</v>
      </c>
      <c r="R835" s="125">
        <v>9</v>
      </c>
      <c r="S835" s="125">
        <v>3</v>
      </c>
      <c r="T835" s="124" t="s">
        <v>1150</v>
      </c>
      <c r="U835" s="124" t="s">
        <v>510</v>
      </c>
      <c r="V835" s="124" t="s">
        <v>787</v>
      </c>
      <c r="W835" s="124" t="s">
        <v>501</v>
      </c>
      <c r="X835" s="124" t="s">
        <v>275</v>
      </c>
    </row>
    <row r="836" spans="1:24" ht="33" customHeight="1" x14ac:dyDescent="0.25">
      <c r="A836" s="124" t="s">
        <v>4244</v>
      </c>
      <c r="B836" s="125">
        <v>90323</v>
      </c>
      <c r="C836" s="124" t="s">
        <v>381</v>
      </c>
      <c r="D836" s="124" t="s">
        <v>381</v>
      </c>
      <c r="E836" s="124" t="s">
        <v>4243</v>
      </c>
      <c r="F836" s="124" t="s">
        <v>380</v>
      </c>
      <c r="G836" s="124" t="s">
        <v>379</v>
      </c>
      <c r="H836" s="124" t="s">
        <v>4242</v>
      </c>
      <c r="I836" s="124" t="s">
        <v>4241</v>
      </c>
      <c r="J836" s="124" t="s">
        <v>4241</v>
      </c>
      <c r="K836" s="124" t="s">
        <v>341</v>
      </c>
      <c r="L836" s="124" t="s">
        <v>4240</v>
      </c>
      <c r="M836" s="124" t="s">
        <v>4177</v>
      </c>
      <c r="N836" s="124" t="s">
        <v>4239</v>
      </c>
      <c r="O836" s="124" t="s">
        <v>341</v>
      </c>
      <c r="P836" s="124" t="s">
        <v>4238</v>
      </c>
      <c r="Q836" s="124" t="s">
        <v>341</v>
      </c>
      <c r="R836" s="125">
        <v>9</v>
      </c>
      <c r="S836" s="125">
        <v>3</v>
      </c>
      <c r="T836" s="124" t="s">
        <v>341</v>
      </c>
      <c r="U836" s="124" t="s">
        <v>340</v>
      </c>
      <c r="V836" s="124" t="s">
        <v>395</v>
      </c>
      <c r="W836" s="124" t="s">
        <v>2124</v>
      </c>
      <c r="X836" s="124" t="s">
        <v>32</v>
      </c>
    </row>
    <row r="837" spans="1:24" ht="33" customHeight="1" x14ac:dyDescent="0.25">
      <c r="A837" s="124" t="s">
        <v>4237</v>
      </c>
      <c r="B837" s="125">
        <v>90324</v>
      </c>
      <c r="C837" s="124" t="s">
        <v>393</v>
      </c>
      <c r="D837" s="124" t="s">
        <v>392</v>
      </c>
      <c r="E837" s="124" t="s">
        <v>341</v>
      </c>
      <c r="F837" s="124" t="s">
        <v>391</v>
      </c>
      <c r="G837" s="124" t="s">
        <v>360</v>
      </c>
      <c r="H837" s="124" t="s">
        <v>4236</v>
      </c>
      <c r="I837" s="124" t="s">
        <v>4235</v>
      </c>
      <c r="J837" s="124" t="s">
        <v>4235</v>
      </c>
      <c r="K837" s="124" t="s">
        <v>341</v>
      </c>
      <c r="L837" s="124" t="s">
        <v>3741</v>
      </c>
      <c r="M837" s="124" t="s">
        <v>3546</v>
      </c>
      <c r="N837" s="124" t="s">
        <v>341</v>
      </c>
      <c r="O837" s="124" t="s">
        <v>341</v>
      </c>
      <c r="P837" s="124" t="s">
        <v>4234</v>
      </c>
      <c r="Q837" s="124" t="s">
        <v>341</v>
      </c>
      <c r="R837" s="125">
        <v>9</v>
      </c>
      <c r="S837" s="125">
        <v>3</v>
      </c>
      <c r="T837" s="124" t="s">
        <v>341</v>
      </c>
      <c r="U837" s="124" t="s">
        <v>340</v>
      </c>
      <c r="V837" s="124" t="s">
        <v>1046</v>
      </c>
      <c r="W837" s="124" t="s">
        <v>1452</v>
      </c>
      <c r="X837" s="124" t="s">
        <v>226</v>
      </c>
    </row>
    <row r="838" spans="1:24" ht="33" customHeight="1" x14ac:dyDescent="0.25">
      <c r="A838" s="124" t="s">
        <v>4233</v>
      </c>
      <c r="B838" s="125">
        <v>90325</v>
      </c>
      <c r="C838" s="124" t="s">
        <v>393</v>
      </c>
      <c r="D838" s="124" t="s">
        <v>381</v>
      </c>
      <c r="E838" s="124" t="s">
        <v>4232</v>
      </c>
      <c r="F838" s="124" t="s">
        <v>391</v>
      </c>
      <c r="G838" s="124" t="s">
        <v>343</v>
      </c>
      <c r="H838" s="124" t="s">
        <v>4231</v>
      </c>
      <c r="I838" s="124" t="s">
        <v>4230</v>
      </c>
      <c r="J838" s="124" t="s">
        <v>4230</v>
      </c>
      <c r="K838" s="124" t="s">
        <v>4229</v>
      </c>
      <c r="L838" s="124" t="s">
        <v>4228</v>
      </c>
      <c r="M838" s="124" t="s">
        <v>343</v>
      </c>
      <c r="N838" s="124" t="s">
        <v>4220</v>
      </c>
      <c r="O838" s="124" t="s">
        <v>341</v>
      </c>
      <c r="P838" s="124" t="s">
        <v>4227</v>
      </c>
      <c r="Q838" s="124" t="s">
        <v>341</v>
      </c>
      <c r="R838" s="125">
        <v>9</v>
      </c>
      <c r="S838" s="125">
        <v>3</v>
      </c>
      <c r="T838" s="124" t="s">
        <v>630</v>
      </c>
      <c r="U838" s="124" t="s">
        <v>1114</v>
      </c>
      <c r="V838" s="124" t="s">
        <v>620</v>
      </c>
      <c r="W838" s="124" t="s">
        <v>1113</v>
      </c>
      <c r="X838" s="124" t="s">
        <v>38</v>
      </c>
    </row>
    <row r="839" spans="1:24" ht="33" customHeight="1" x14ac:dyDescent="0.25">
      <c r="A839" s="124" t="s">
        <v>4226</v>
      </c>
      <c r="B839" s="125">
        <v>90326</v>
      </c>
      <c r="C839" s="124" t="s">
        <v>393</v>
      </c>
      <c r="D839" s="124" t="s">
        <v>381</v>
      </c>
      <c r="E839" s="124" t="s">
        <v>4225</v>
      </c>
      <c r="F839" s="124" t="s">
        <v>391</v>
      </c>
      <c r="G839" s="124" t="s">
        <v>360</v>
      </c>
      <c r="H839" s="124" t="s">
        <v>4224</v>
      </c>
      <c r="I839" s="124" t="s">
        <v>4223</v>
      </c>
      <c r="J839" s="124" t="s">
        <v>4223</v>
      </c>
      <c r="K839" s="124" t="s">
        <v>341</v>
      </c>
      <c r="L839" s="124" t="s">
        <v>4222</v>
      </c>
      <c r="M839" s="124" t="s">
        <v>4221</v>
      </c>
      <c r="N839" s="124" t="s">
        <v>4220</v>
      </c>
      <c r="O839" s="124" t="s">
        <v>341</v>
      </c>
      <c r="P839" s="124" t="s">
        <v>4219</v>
      </c>
      <c r="Q839" s="124" t="s">
        <v>341</v>
      </c>
      <c r="R839" s="125">
        <v>9</v>
      </c>
      <c r="S839" s="125">
        <v>3</v>
      </c>
      <c r="T839" s="124" t="s">
        <v>630</v>
      </c>
      <c r="U839" s="124" t="s">
        <v>1114</v>
      </c>
      <c r="V839" s="124" t="s">
        <v>620</v>
      </c>
      <c r="W839" s="124" t="s">
        <v>2692</v>
      </c>
      <c r="X839" s="124" t="s">
        <v>38</v>
      </c>
    </row>
    <row r="840" spans="1:24" ht="33" customHeight="1" x14ac:dyDescent="0.25">
      <c r="A840" s="124" t="s">
        <v>4218</v>
      </c>
      <c r="B840" s="125">
        <v>90327</v>
      </c>
      <c r="C840" s="124" t="s">
        <v>393</v>
      </c>
      <c r="D840" s="124" t="s">
        <v>392</v>
      </c>
      <c r="E840" s="124" t="s">
        <v>4217</v>
      </c>
      <c r="F840" s="124" t="s">
        <v>391</v>
      </c>
      <c r="G840" s="124" t="s">
        <v>390</v>
      </c>
      <c r="H840" s="124" t="s">
        <v>4216</v>
      </c>
      <c r="I840" s="124" t="s">
        <v>4215</v>
      </c>
      <c r="J840" s="124" t="s">
        <v>4215</v>
      </c>
      <c r="K840" s="124" t="s">
        <v>341</v>
      </c>
      <c r="L840" s="124" t="s">
        <v>4214</v>
      </c>
      <c r="M840" s="124" t="s">
        <v>4213</v>
      </c>
      <c r="N840" s="124" t="s">
        <v>4212</v>
      </c>
      <c r="O840" s="124" t="s">
        <v>341</v>
      </c>
      <c r="P840" s="124" t="s">
        <v>4211</v>
      </c>
      <c r="Q840" s="124" t="s">
        <v>341</v>
      </c>
      <c r="R840" s="125">
        <v>9</v>
      </c>
      <c r="S840" s="125">
        <v>3</v>
      </c>
      <c r="T840" s="124" t="s">
        <v>1150</v>
      </c>
      <c r="U840" s="124" t="s">
        <v>510</v>
      </c>
      <c r="V840" s="124" t="s">
        <v>620</v>
      </c>
      <c r="W840" s="124" t="s">
        <v>1113</v>
      </c>
      <c r="X840" s="124" t="s">
        <v>38</v>
      </c>
    </row>
    <row r="841" spans="1:24" ht="33" customHeight="1" x14ac:dyDescent="0.25">
      <c r="A841" s="124" t="s">
        <v>4210</v>
      </c>
      <c r="B841" s="125">
        <v>90401</v>
      </c>
      <c r="C841" s="124" t="s">
        <v>381</v>
      </c>
      <c r="D841" s="124" t="s">
        <v>381</v>
      </c>
      <c r="E841" s="124" t="s">
        <v>341</v>
      </c>
      <c r="F841" s="124" t="s">
        <v>380</v>
      </c>
      <c r="G841" s="124" t="s">
        <v>343</v>
      </c>
      <c r="H841" s="124" t="s">
        <v>4209</v>
      </c>
      <c r="I841" s="124" t="s">
        <v>4208</v>
      </c>
      <c r="J841" s="124" t="s">
        <v>4208</v>
      </c>
      <c r="K841" s="124" t="s">
        <v>341</v>
      </c>
      <c r="L841" s="124" t="s">
        <v>1636</v>
      </c>
      <c r="M841" s="124" t="s">
        <v>343</v>
      </c>
      <c r="N841" s="124" t="s">
        <v>341</v>
      </c>
      <c r="O841" s="124" t="s">
        <v>341</v>
      </c>
      <c r="P841" s="124" t="s">
        <v>4207</v>
      </c>
      <c r="Q841" s="124" t="s">
        <v>341</v>
      </c>
      <c r="R841" s="125">
        <v>9</v>
      </c>
      <c r="S841" s="125">
        <v>4</v>
      </c>
      <c r="T841" s="124" t="s">
        <v>341</v>
      </c>
      <c r="U841" s="124" t="s">
        <v>340</v>
      </c>
      <c r="V841" s="124" t="s">
        <v>339</v>
      </c>
      <c r="W841" s="124" t="s">
        <v>975</v>
      </c>
      <c r="X841" s="124" t="s">
        <v>219</v>
      </c>
    </row>
    <row r="842" spans="1:24" ht="33" customHeight="1" x14ac:dyDescent="0.25">
      <c r="A842" s="124" t="s">
        <v>4206</v>
      </c>
      <c r="B842" s="125">
        <v>90402</v>
      </c>
      <c r="C842" s="124" t="s">
        <v>381</v>
      </c>
      <c r="D842" s="124" t="s">
        <v>381</v>
      </c>
      <c r="E842" s="124" t="s">
        <v>341</v>
      </c>
      <c r="F842" s="124" t="s">
        <v>380</v>
      </c>
      <c r="G842" s="124" t="s">
        <v>343</v>
      </c>
      <c r="H842" s="124" t="s">
        <v>4205</v>
      </c>
      <c r="I842" s="124" t="s">
        <v>4204</v>
      </c>
      <c r="J842" s="124" t="s">
        <v>4204</v>
      </c>
      <c r="K842" s="124" t="s">
        <v>341</v>
      </c>
      <c r="L842" s="124" t="s">
        <v>1636</v>
      </c>
      <c r="M842" s="124" t="s">
        <v>343</v>
      </c>
      <c r="N842" s="124" t="s">
        <v>341</v>
      </c>
      <c r="O842" s="124" t="s">
        <v>341</v>
      </c>
      <c r="P842" s="124" t="s">
        <v>4203</v>
      </c>
      <c r="Q842" s="124" t="s">
        <v>341</v>
      </c>
      <c r="R842" s="125">
        <v>9</v>
      </c>
      <c r="S842" s="125">
        <v>4</v>
      </c>
      <c r="T842" s="124" t="s">
        <v>341</v>
      </c>
      <c r="U842" s="124" t="s">
        <v>340</v>
      </c>
      <c r="V842" s="124" t="s">
        <v>787</v>
      </c>
      <c r="W842" s="124" t="s">
        <v>1946</v>
      </c>
      <c r="X842" s="124" t="s">
        <v>224</v>
      </c>
    </row>
    <row r="843" spans="1:24" ht="33" customHeight="1" x14ac:dyDescent="0.25">
      <c r="A843" s="124" t="s">
        <v>4202</v>
      </c>
      <c r="B843" s="125">
        <v>90403</v>
      </c>
      <c r="C843" s="124" t="s">
        <v>381</v>
      </c>
      <c r="D843" s="124" t="s">
        <v>381</v>
      </c>
      <c r="E843" s="124" t="s">
        <v>341</v>
      </c>
      <c r="F843" s="124" t="s">
        <v>411</v>
      </c>
      <c r="G843" s="124" t="s">
        <v>343</v>
      </c>
      <c r="H843" s="124" t="s">
        <v>4201</v>
      </c>
      <c r="I843" s="124" t="s">
        <v>4200</v>
      </c>
      <c r="J843" s="124" t="s">
        <v>4200</v>
      </c>
      <c r="K843" s="124" t="s">
        <v>341</v>
      </c>
      <c r="L843" s="124" t="s">
        <v>1636</v>
      </c>
      <c r="M843" s="124" t="s">
        <v>343</v>
      </c>
      <c r="N843" s="124" t="s">
        <v>341</v>
      </c>
      <c r="O843" s="124" t="s">
        <v>341</v>
      </c>
      <c r="P843" s="124" t="s">
        <v>4199</v>
      </c>
      <c r="Q843" s="124" t="s">
        <v>341</v>
      </c>
      <c r="R843" s="125">
        <v>9</v>
      </c>
      <c r="S843" s="125">
        <v>4</v>
      </c>
      <c r="T843" s="124" t="s">
        <v>341</v>
      </c>
      <c r="U843" s="124" t="s">
        <v>340</v>
      </c>
      <c r="V843" s="124" t="s">
        <v>787</v>
      </c>
      <c r="W843" s="124" t="s">
        <v>1773</v>
      </c>
      <c r="X843" s="124" t="s">
        <v>233</v>
      </c>
    </row>
    <row r="844" spans="1:24" ht="33" customHeight="1" x14ac:dyDescent="0.25">
      <c r="A844" s="124" t="s">
        <v>4198</v>
      </c>
      <c r="B844" s="125">
        <v>90501</v>
      </c>
      <c r="C844" s="124" t="s">
        <v>393</v>
      </c>
      <c r="D844" s="124" t="s">
        <v>392</v>
      </c>
      <c r="E844" s="124" t="s">
        <v>341</v>
      </c>
      <c r="F844" s="124" t="s">
        <v>391</v>
      </c>
      <c r="G844" s="124" t="s">
        <v>343</v>
      </c>
      <c r="H844" s="124" t="s">
        <v>4197</v>
      </c>
      <c r="I844" s="124" t="s">
        <v>4196</v>
      </c>
      <c r="J844" s="124" t="s">
        <v>4196</v>
      </c>
      <c r="K844" s="124" t="s">
        <v>341</v>
      </c>
      <c r="L844" s="124" t="s">
        <v>3049</v>
      </c>
      <c r="M844" s="124" t="s">
        <v>343</v>
      </c>
      <c r="N844" s="124" t="s">
        <v>341</v>
      </c>
      <c r="O844" s="124" t="s">
        <v>341</v>
      </c>
      <c r="P844" s="124" t="s">
        <v>4195</v>
      </c>
      <c r="Q844" s="124" t="s">
        <v>341</v>
      </c>
      <c r="R844" s="125">
        <v>9</v>
      </c>
      <c r="S844" s="125">
        <v>5</v>
      </c>
      <c r="T844" s="124" t="s">
        <v>341</v>
      </c>
      <c r="U844" s="124" t="s">
        <v>396</v>
      </c>
      <c r="V844" s="124" t="s">
        <v>395</v>
      </c>
      <c r="W844" s="124" t="s">
        <v>3115</v>
      </c>
      <c r="X844" s="124" t="s">
        <v>223</v>
      </c>
    </row>
    <row r="845" spans="1:24" ht="33" customHeight="1" x14ac:dyDescent="0.25">
      <c r="A845" s="124" t="s">
        <v>4194</v>
      </c>
      <c r="B845" s="125">
        <v>90502</v>
      </c>
      <c r="C845" s="124" t="s">
        <v>381</v>
      </c>
      <c r="D845" s="124" t="s">
        <v>381</v>
      </c>
      <c r="E845" s="124" t="s">
        <v>4193</v>
      </c>
      <c r="F845" s="124" t="s">
        <v>380</v>
      </c>
      <c r="G845" s="124" t="s">
        <v>390</v>
      </c>
      <c r="H845" s="124" t="s">
        <v>4192</v>
      </c>
      <c r="I845" s="124" t="s">
        <v>4191</v>
      </c>
      <c r="J845" s="124" t="s">
        <v>4191</v>
      </c>
      <c r="K845" s="124" t="s">
        <v>341</v>
      </c>
      <c r="L845" s="124" t="s">
        <v>4098</v>
      </c>
      <c r="M845" s="124" t="s">
        <v>4050</v>
      </c>
      <c r="N845" s="124" t="s">
        <v>4190</v>
      </c>
      <c r="O845" s="124" t="s">
        <v>341</v>
      </c>
      <c r="P845" s="124" t="s">
        <v>4189</v>
      </c>
      <c r="Q845" s="124" t="s">
        <v>341</v>
      </c>
      <c r="R845" s="125">
        <v>9</v>
      </c>
      <c r="S845" s="125">
        <v>5</v>
      </c>
      <c r="T845" s="124" t="s">
        <v>341</v>
      </c>
      <c r="U845" s="124" t="s">
        <v>371</v>
      </c>
      <c r="V845" s="124" t="s">
        <v>440</v>
      </c>
      <c r="W845" s="124" t="s">
        <v>439</v>
      </c>
      <c r="X845" s="124" t="s">
        <v>217</v>
      </c>
    </row>
    <row r="846" spans="1:24" ht="33" customHeight="1" x14ac:dyDescent="0.25">
      <c r="A846" s="124" t="s">
        <v>4188</v>
      </c>
      <c r="B846" s="125">
        <v>90503</v>
      </c>
      <c r="C846" s="124" t="s">
        <v>393</v>
      </c>
      <c r="D846" s="124" t="s">
        <v>392</v>
      </c>
      <c r="E846" s="124" t="s">
        <v>341</v>
      </c>
      <c r="F846" s="124" t="s">
        <v>391</v>
      </c>
      <c r="G846" s="124" t="s">
        <v>360</v>
      </c>
      <c r="H846" s="124" t="s">
        <v>4187</v>
      </c>
      <c r="I846" s="124" t="s">
        <v>4186</v>
      </c>
      <c r="J846" s="124" t="s">
        <v>4185</v>
      </c>
      <c r="K846" s="124" t="s">
        <v>341</v>
      </c>
      <c r="L846" s="124" t="s">
        <v>4184</v>
      </c>
      <c r="M846" s="124" t="s">
        <v>4183</v>
      </c>
      <c r="N846" s="124" t="s">
        <v>341</v>
      </c>
      <c r="O846" s="124" t="s">
        <v>341</v>
      </c>
      <c r="P846" s="124" t="s">
        <v>4182</v>
      </c>
      <c r="Q846" s="124" t="s">
        <v>341</v>
      </c>
      <c r="R846" s="125">
        <v>9</v>
      </c>
      <c r="S846" s="125">
        <v>5</v>
      </c>
      <c r="T846" s="124" t="s">
        <v>341</v>
      </c>
      <c r="U846" s="124" t="s">
        <v>340</v>
      </c>
      <c r="V846" s="124" t="s">
        <v>339</v>
      </c>
      <c r="W846" s="124" t="s">
        <v>2475</v>
      </c>
      <c r="X846" s="124" t="s">
        <v>223</v>
      </c>
    </row>
    <row r="847" spans="1:24" ht="33" customHeight="1" x14ac:dyDescent="0.25">
      <c r="A847" s="124" t="s">
        <v>4181</v>
      </c>
      <c r="B847" s="125">
        <v>90504</v>
      </c>
      <c r="C847" s="124" t="s">
        <v>393</v>
      </c>
      <c r="D847" s="124" t="s">
        <v>392</v>
      </c>
      <c r="E847" s="124" t="s">
        <v>341</v>
      </c>
      <c r="F847" s="124" t="s">
        <v>391</v>
      </c>
      <c r="G847" s="124" t="s">
        <v>360</v>
      </c>
      <c r="H847" s="124" t="s">
        <v>4180</v>
      </c>
      <c r="I847" s="124" t="s">
        <v>4179</v>
      </c>
      <c r="J847" s="124" t="s">
        <v>4179</v>
      </c>
      <c r="K847" s="124" t="s">
        <v>341</v>
      </c>
      <c r="L847" s="124" t="s">
        <v>4178</v>
      </c>
      <c r="M847" s="124" t="s">
        <v>4177</v>
      </c>
      <c r="N847" s="124" t="s">
        <v>341</v>
      </c>
      <c r="O847" s="124" t="s">
        <v>341</v>
      </c>
      <c r="P847" s="124" t="s">
        <v>4176</v>
      </c>
      <c r="Q847" s="124" t="s">
        <v>341</v>
      </c>
      <c r="R847" s="125">
        <v>9</v>
      </c>
      <c r="S847" s="125">
        <v>5</v>
      </c>
      <c r="T847" s="124" t="s">
        <v>341</v>
      </c>
      <c r="U847" s="124" t="s">
        <v>510</v>
      </c>
      <c r="V847" s="124" t="s">
        <v>339</v>
      </c>
      <c r="W847" s="124" t="s">
        <v>468</v>
      </c>
      <c r="X847" s="124" t="s">
        <v>223</v>
      </c>
    </row>
    <row r="848" spans="1:24" ht="33" customHeight="1" x14ac:dyDescent="0.25">
      <c r="A848" s="124" t="s">
        <v>4175</v>
      </c>
      <c r="B848" s="125">
        <v>90505</v>
      </c>
      <c r="C848" s="124" t="s">
        <v>393</v>
      </c>
      <c r="D848" s="124" t="s">
        <v>381</v>
      </c>
      <c r="E848" s="124" t="s">
        <v>4174</v>
      </c>
      <c r="F848" s="124" t="s">
        <v>391</v>
      </c>
      <c r="G848" s="124" t="s">
        <v>390</v>
      </c>
      <c r="H848" s="124" t="s">
        <v>4173</v>
      </c>
      <c r="I848" s="124" t="s">
        <v>4172</v>
      </c>
      <c r="J848" s="124" t="s">
        <v>4172</v>
      </c>
      <c r="K848" s="124" t="s">
        <v>341</v>
      </c>
      <c r="L848" s="124" t="s">
        <v>4079</v>
      </c>
      <c r="M848" s="124" t="s">
        <v>4171</v>
      </c>
      <c r="N848" s="124" t="s">
        <v>4170</v>
      </c>
      <c r="O848" s="124" t="s">
        <v>341</v>
      </c>
      <c r="P848" s="124" t="s">
        <v>4169</v>
      </c>
      <c r="Q848" s="124" t="s">
        <v>341</v>
      </c>
      <c r="R848" s="125">
        <v>9</v>
      </c>
      <c r="S848" s="125">
        <v>5</v>
      </c>
      <c r="T848" s="124" t="s">
        <v>341</v>
      </c>
      <c r="U848" s="124" t="s">
        <v>396</v>
      </c>
      <c r="V848" s="124" t="s">
        <v>395</v>
      </c>
      <c r="W848" s="124" t="s">
        <v>2456</v>
      </c>
      <c r="X848" s="124" t="s">
        <v>220</v>
      </c>
    </row>
    <row r="849" spans="1:24" ht="33" customHeight="1" x14ac:dyDescent="0.25">
      <c r="A849" s="124" t="s">
        <v>4168</v>
      </c>
      <c r="B849" s="125">
        <v>90506</v>
      </c>
      <c r="C849" s="124" t="s">
        <v>393</v>
      </c>
      <c r="D849" s="124" t="s">
        <v>392</v>
      </c>
      <c r="E849" s="124" t="s">
        <v>341</v>
      </c>
      <c r="F849" s="124" t="s">
        <v>391</v>
      </c>
      <c r="G849" s="124" t="s">
        <v>360</v>
      </c>
      <c r="H849" s="124" t="s">
        <v>4167</v>
      </c>
      <c r="I849" s="124" t="s">
        <v>4166</v>
      </c>
      <c r="J849" s="124" t="s">
        <v>4166</v>
      </c>
      <c r="K849" s="124" t="s">
        <v>4165</v>
      </c>
      <c r="L849" s="124" t="s">
        <v>4164</v>
      </c>
      <c r="M849" s="124" t="s">
        <v>3875</v>
      </c>
      <c r="N849" s="124" t="s">
        <v>341</v>
      </c>
      <c r="O849" s="124" t="s">
        <v>341</v>
      </c>
      <c r="P849" s="124" t="s">
        <v>4163</v>
      </c>
      <c r="Q849" s="124" t="s">
        <v>341</v>
      </c>
      <c r="R849" s="125">
        <v>9</v>
      </c>
      <c r="S849" s="125">
        <v>5</v>
      </c>
      <c r="T849" s="124" t="s">
        <v>341</v>
      </c>
      <c r="U849" s="124" t="s">
        <v>340</v>
      </c>
      <c r="V849" s="124" t="s">
        <v>339</v>
      </c>
      <c r="W849" s="124" t="s">
        <v>4130</v>
      </c>
      <c r="X849" s="124" t="s">
        <v>223</v>
      </c>
    </row>
    <row r="850" spans="1:24" ht="33" customHeight="1" x14ac:dyDescent="0.25">
      <c r="A850" s="124" t="s">
        <v>4162</v>
      </c>
      <c r="B850" s="125">
        <v>90507</v>
      </c>
      <c r="C850" s="124" t="s">
        <v>393</v>
      </c>
      <c r="D850" s="124" t="s">
        <v>392</v>
      </c>
      <c r="E850" s="124" t="s">
        <v>341</v>
      </c>
      <c r="F850" s="124" t="s">
        <v>391</v>
      </c>
      <c r="G850" s="124" t="s">
        <v>343</v>
      </c>
      <c r="H850" s="124" t="s">
        <v>4161</v>
      </c>
      <c r="I850" s="124" t="s">
        <v>4160</v>
      </c>
      <c r="J850" s="124" t="s">
        <v>4160</v>
      </c>
      <c r="K850" s="124" t="s">
        <v>341</v>
      </c>
      <c r="L850" s="124" t="s">
        <v>1035</v>
      </c>
      <c r="M850" s="124" t="s">
        <v>343</v>
      </c>
      <c r="N850" s="124" t="s">
        <v>341</v>
      </c>
      <c r="O850" s="124" t="s">
        <v>341</v>
      </c>
      <c r="P850" s="124" t="s">
        <v>4159</v>
      </c>
      <c r="Q850" s="124" t="s">
        <v>341</v>
      </c>
      <c r="R850" s="125">
        <v>9</v>
      </c>
      <c r="S850" s="125">
        <v>5</v>
      </c>
      <c r="T850" s="124" t="s">
        <v>341</v>
      </c>
      <c r="U850" s="124" t="s">
        <v>340</v>
      </c>
      <c r="V850" s="124" t="s">
        <v>339</v>
      </c>
      <c r="W850" s="124" t="s">
        <v>2475</v>
      </c>
      <c r="X850" s="124" t="s">
        <v>223</v>
      </c>
    </row>
    <row r="851" spans="1:24" ht="33" customHeight="1" x14ac:dyDescent="0.25">
      <c r="A851" s="124" t="s">
        <v>4158</v>
      </c>
      <c r="B851" s="125">
        <v>90508</v>
      </c>
      <c r="C851" s="124" t="s">
        <v>393</v>
      </c>
      <c r="D851" s="124" t="s">
        <v>392</v>
      </c>
      <c r="E851" s="124" t="s">
        <v>341</v>
      </c>
      <c r="F851" s="124" t="s">
        <v>391</v>
      </c>
      <c r="G851" s="124" t="s">
        <v>360</v>
      </c>
      <c r="H851" s="124" t="s">
        <v>4157</v>
      </c>
      <c r="I851" s="124" t="s">
        <v>4156</v>
      </c>
      <c r="J851" s="124" t="s">
        <v>4156</v>
      </c>
      <c r="K851" s="124" t="s">
        <v>341</v>
      </c>
      <c r="L851" s="124" t="s">
        <v>4155</v>
      </c>
      <c r="M851" s="124" t="s">
        <v>3789</v>
      </c>
      <c r="N851" s="124" t="s">
        <v>341</v>
      </c>
      <c r="O851" s="124" t="s">
        <v>341</v>
      </c>
      <c r="P851" s="124" t="s">
        <v>4154</v>
      </c>
      <c r="Q851" s="124" t="s">
        <v>341</v>
      </c>
      <c r="R851" s="125">
        <v>9</v>
      </c>
      <c r="S851" s="125">
        <v>5</v>
      </c>
      <c r="T851" s="124" t="s">
        <v>341</v>
      </c>
      <c r="U851" s="124" t="s">
        <v>340</v>
      </c>
      <c r="V851" s="124" t="s">
        <v>339</v>
      </c>
      <c r="W851" s="124" t="s">
        <v>3567</v>
      </c>
      <c r="X851" s="124" t="s">
        <v>219</v>
      </c>
    </row>
    <row r="852" spans="1:24" ht="33" customHeight="1" x14ac:dyDescent="0.25">
      <c r="A852" s="124" t="s">
        <v>4153</v>
      </c>
      <c r="B852" s="125">
        <v>90509</v>
      </c>
      <c r="C852" s="124" t="s">
        <v>393</v>
      </c>
      <c r="D852" s="124" t="s">
        <v>392</v>
      </c>
      <c r="E852" s="124" t="s">
        <v>341</v>
      </c>
      <c r="F852" s="124" t="s">
        <v>391</v>
      </c>
      <c r="G852" s="124" t="s">
        <v>360</v>
      </c>
      <c r="H852" s="124" t="s">
        <v>4152</v>
      </c>
      <c r="I852" s="124" t="s">
        <v>4151</v>
      </c>
      <c r="J852" s="124" t="s">
        <v>4151</v>
      </c>
      <c r="K852" s="124" t="s">
        <v>341</v>
      </c>
      <c r="L852" s="124" t="s">
        <v>3520</v>
      </c>
      <c r="M852" s="124" t="s">
        <v>4150</v>
      </c>
      <c r="N852" s="124" t="s">
        <v>341</v>
      </c>
      <c r="O852" s="124" t="s">
        <v>341</v>
      </c>
      <c r="P852" s="124" t="s">
        <v>4149</v>
      </c>
      <c r="Q852" s="124" t="s">
        <v>341</v>
      </c>
      <c r="R852" s="125">
        <v>9</v>
      </c>
      <c r="S852" s="125">
        <v>5</v>
      </c>
      <c r="T852" s="124" t="s">
        <v>341</v>
      </c>
      <c r="U852" s="124" t="s">
        <v>340</v>
      </c>
      <c r="V852" s="124" t="s">
        <v>339</v>
      </c>
      <c r="W852" s="124" t="s">
        <v>2456</v>
      </c>
      <c r="X852" s="124" t="s">
        <v>220</v>
      </c>
    </row>
    <row r="853" spans="1:24" ht="33" customHeight="1" x14ac:dyDescent="0.25">
      <c r="A853" s="124" t="s">
        <v>4148</v>
      </c>
      <c r="B853" s="125">
        <v>90510</v>
      </c>
      <c r="C853" s="124" t="s">
        <v>393</v>
      </c>
      <c r="D853" s="124" t="s">
        <v>392</v>
      </c>
      <c r="E853" s="124" t="s">
        <v>341</v>
      </c>
      <c r="F853" s="124" t="s">
        <v>391</v>
      </c>
      <c r="G853" s="124" t="s">
        <v>360</v>
      </c>
      <c r="H853" s="124" t="s">
        <v>4147</v>
      </c>
      <c r="I853" s="124" t="s">
        <v>4146</v>
      </c>
      <c r="J853" s="124" t="s">
        <v>4146</v>
      </c>
      <c r="K853" s="124" t="s">
        <v>4145</v>
      </c>
      <c r="L853" s="124" t="s">
        <v>4144</v>
      </c>
      <c r="M853" s="124" t="s">
        <v>4143</v>
      </c>
      <c r="N853" s="124" t="s">
        <v>341</v>
      </c>
      <c r="O853" s="124" t="s">
        <v>341</v>
      </c>
      <c r="P853" s="124" t="s">
        <v>4142</v>
      </c>
      <c r="Q853" s="124" t="s">
        <v>341</v>
      </c>
      <c r="R853" s="125">
        <v>9</v>
      </c>
      <c r="S853" s="125">
        <v>5</v>
      </c>
      <c r="T853" s="124" t="s">
        <v>341</v>
      </c>
      <c r="U853" s="124" t="s">
        <v>340</v>
      </c>
      <c r="V853" s="124" t="s">
        <v>1046</v>
      </c>
      <c r="W853" s="124" t="s">
        <v>4141</v>
      </c>
      <c r="X853" s="124" t="s">
        <v>223</v>
      </c>
    </row>
    <row r="854" spans="1:24" ht="33" customHeight="1" x14ac:dyDescent="0.25">
      <c r="A854" s="124" t="s">
        <v>4140</v>
      </c>
      <c r="B854" s="125">
        <v>90511</v>
      </c>
      <c r="C854" s="124" t="s">
        <v>393</v>
      </c>
      <c r="D854" s="124" t="s">
        <v>392</v>
      </c>
      <c r="E854" s="124" t="s">
        <v>341</v>
      </c>
      <c r="F854" s="124" t="s">
        <v>391</v>
      </c>
      <c r="G854" s="124" t="s">
        <v>343</v>
      </c>
      <c r="H854" s="124" t="s">
        <v>4139</v>
      </c>
      <c r="I854" s="124" t="s">
        <v>4138</v>
      </c>
      <c r="J854" s="124" t="s">
        <v>4138</v>
      </c>
      <c r="K854" s="124" t="s">
        <v>341</v>
      </c>
      <c r="L854" s="124" t="s">
        <v>4137</v>
      </c>
      <c r="M854" s="124" t="s">
        <v>343</v>
      </c>
      <c r="N854" s="124" t="s">
        <v>341</v>
      </c>
      <c r="O854" s="124" t="s">
        <v>341</v>
      </c>
      <c r="P854" s="124" t="s">
        <v>4136</v>
      </c>
      <c r="Q854" s="124" t="s">
        <v>341</v>
      </c>
      <c r="R854" s="125">
        <v>9</v>
      </c>
      <c r="S854" s="125">
        <v>5</v>
      </c>
      <c r="T854" s="124" t="s">
        <v>341</v>
      </c>
      <c r="U854" s="124" t="s">
        <v>340</v>
      </c>
      <c r="V854" s="124" t="s">
        <v>339</v>
      </c>
      <c r="W854" s="124" t="s">
        <v>1946</v>
      </c>
      <c r="X854" s="124" t="s">
        <v>224</v>
      </c>
    </row>
    <row r="855" spans="1:24" ht="33" customHeight="1" x14ac:dyDescent="0.25">
      <c r="A855" s="124" t="s">
        <v>4135</v>
      </c>
      <c r="B855" s="125">
        <v>90512</v>
      </c>
      <c r="C855" s="124" t="s">
        <v>393</v>
      </c>
      <c r="D855" s="124" t="s">
        <v>392</v>
      </c>
      <c r="E855" s="124" t="s">
        <v>341</v>
      </c>
      <c r="F855" s="124" t="s">
        <v>391</v>
      </c>
      <c r="G855" s="124" t="s">
        <v>360</v>
      </c>
      <c r="H855" s="124" t="s">
        <v>4134</v>
      </c>
      <c r="I855" s="124" t="s">
        <v>4133</v>
      </c>
      <c r="J855" s="124" t="s">
        <v>4133</v>
      </c>
      <c r="K855" s="124" t="s">
        <v>341</v>
      </c>
      <c r="L855" s="124" t="s">
        <v>344</v>
      </c>
      <c r="M855" s="124" t="s">
        <v>4132</v>
      </c>
      <c r="N855" s="124" t="s">
        <v>341</v>
      </c>
      <c r="O855" s="124" t="s">
        <v>341</v>
      </c>
      <c r="P855" s="124" t="s">
        <v>4131</v>
      </c>
      <c r="Q855" s="124" t="s">
        <v>341</v>
      </c>
      <c r="R855" s="125">
        <v>9</v>
      </c>
      <c r="S855" s="125">
        <v>5</v>
      </c>
      <c r="T855" s="124" t="s">
        <v>341</v>
      </c>
      <c r="U855" s="124" t="s">
        <v>340</v>
      </c>
      <c r="V855" s="124" t="s">
        <v>339</v>
      </c>
      <c r="W855" s="124" t="s">
        <v>4130</v>
      </c>
      <c r="X855" s="124" t="s">
        <v>223</v>
      </c>
    </row>
    <row r="856" spans="1:24" ht="33" customHeight="1" x14ac:dyDescent="0.25">
      <c r="A856" s="124" t="s">
        <v>4129</v>
      </c>
      <c r="B856" s="125">
        <v>90513</v>
      </c>
      <c r="C856" s="124" t="s">
        <v>393</v>
      </c>
      <c r="D856" s="124" t="s">
        <v>392</v>
      </c>
      <c r="E856" s="124" t="s">
        <v>341</v>
      </c>
      <c r="F856" s="124" t="s">
        <v>391</v>
      </c>
      <c r="G856" s="124" t="s">
        <v>360</v>
      </c>
      <c r="H856" s="124" t="s">
        <v>4128</v>
      </c>
      <c r="I856" s="124" t="s">
        <v>4127</v>
      </c>
      <c r="J856" s="124" t="s">
        <v>4127</v>
      </c>
      <c r="K856" s="124" t="s">
        <v>4126</v>
      </c>
      <c r="L856" s="124" t="s">
        <v>4125</v>
      </c>
      <c r="M856" s="124" t="s">
        <v>3519</v>
      </c>
      <c r="N856" s="124" t="s">
        <v>3716</v>
      </c>
      <c r="O856" s="124" t="s">
        <v>341</v>
      </c>
      <c r="P856" s="124" t="s">
        <v>4124</v>
      </c>
      <c r="Q856" s="124" t="s">
        <v>341</v>
      </c>
      <c r="R856" s="125">
        <v>9</v>
      </c>
      <c r="S856" s="125">
        <v>5</v>
      </c>
      <c r="T856" s="124" t="s">
        <v>341</v>
      </c>
      <c r="U856" s="124" t="s">
        <v>396</v>
      </c>
      <c r="V856" s="124" t="s">
        <v>1046</v>
      </c>
      <c r="W856" s="124" t="s">
        <v>1040</v>
      </c>
      <c r="X856" s="124" t="s">
        <v>226</v>
      </c>
    </row>
    <row r="857" spans="1:24" ht="33" customHeight="1" x14ac:dyDescent="0.25">
      <c r="A857" s="124" t="s">
        <v>4123</v>
      </c>
      <c r="B857" s="125">
        <v>90514</v>
      </c>
      <c r="C857" s="124" t="s">
        <v>381</v>
      </c>
      <c r="D857" s="124" t="s">
        <v>381</v>
      </c>
      <c r="E857" s="124" t="s">
        <v>341</v>
      </c>
      <c r="F857" s="124" t="s">
        <v>380</v>
      </c>
      <c r="G857" s="124" t="s">
        <v>343</v>
      </c>
      <c r="H857" s="124" t="s">
        <v>4122</v>
      </c>
      <c r="I857" s="124" t="s">
        <v>4121</v>
      </c>
      <c r="J857" s="124" t="s">
        <v>4121</v>
      </c>
      <c r="K857" s="124" t="s">
        <v>4120</v>
      </c>
      <c r="L857" s="124" t="s">
        <v>4057</v>
      </c>
      <c r="M857" s="124" t="s">
        <v>343</v>
      </c>
      <c r="N857" s="124" t="s">
        <v>341</v>
      </c>
      <c r="O857" s="124" t="s">
        <v>341</v>
      </c>
      <c r="P857" s="124" t="s">
        <v>4119</v>
      </c>
      <c r="Q857" s="124" t="s">
        <v>341</v>
      </c>
      <c r="R857" s="125">
        <v>9</v>
      </c>
      <c r="S857" s="125">
        <v>5</v>
      </c>
      <c r="T857" s="124" t="s">
        <v>341</v>
      </c>
      <c r="U857" s="124" t="s">
        <v>510</v>
      </c>
      <c r="V857" s="124" t="s">
        <v>1354</v>
      </c>
      <c r="W857" s="124" t="s">
        <v>1452</v>
      </c>
      <c r="X857" s="124" t="s">
        <v>226</v>
      </c>
    </row>
    <row r="858" spans="1:24" ht="33" customHeight="1" x14ac:dyDescent="0.25">
      <c r="A858" s="124" t="s">
        <v>4118</v>
      </c>
      <c r="B858" s="125">
        <v>90515</v>
      </c>
      <c r="C858" s="124" t="s">
        <v>393</v>
      </c>
      <c r="D858" s="124" t="s">
        <v>392</v>
      </c>
      <c r="E858" s="124" t="s">
        <v>341</v>
      </c>
      <c r="F858" s="124" t="s">
        <v>391</v>
      </c>
      <c r="G858" s="124" t="s">
        <v>360</v>
      </c>
      <c r="H858" s="124" t="s">
        <v>4117</v>
      </c>
      <c r="I858" s="124" t="s">
        <v>4116</v>
      </c>
      <c r="J858" s="124" t="s">
        <v>4116</v>
      </c>
      <c r="K858" s="124" t="s">
        <v>341</v>
      </c>
      <c r="L858" s="124" t="s">
        <v>4115</v>
      </c>
      <c r="M858" s="124" t="s">
        <v>4114</v>
      </c>
      <c r="N858" s="124" t="s">
        <v>341</v>
      </c>
      <c r="O858" s="124" t="s">
        <v>341</v>
      </c>
      <c r="P858" s="124" t="s">
        <v>4113</v>
      </c>
      <c r="Q858" s="124" t="s">
        <v>341</v>
      </c>
      <c r="R858" s="125">
        <v>9</v>
      </c>
      <c r="S858" s="125">
        <v>5</v>
      </c>
      <c r="T858" s="124" t="s">
        <v>341</v>
      </c>
      <c r="U858" s="124" t="s">
        <v>340</v>
      </c>
      <c r="V858" s="124" t="s">
        <v>1046</v>
      </c>
      <c r="W858" s="124" t="s">
        <v>1452</v>
      </c>
      <c r="X858" s="124" t="s">
        <v>226</v>
      </c>
    </row>
    <row r="859" spans="1:24" ht="33" customHeight="1" x14ac:dyDescent="0.25">
      <c r="A859" s="124" t="s">
        <v>4112</v>
      </c>
      <c r="B859" s="125">
        <v>90516</v>
      </c>
      <c r="C859" s="124" t="s">
        <v>393</v>
      </c>
      <c r="D859" s="124" t="s">
        <v>392</v>
      </c>
      <c r="E859" s="124" t="s">
        <v>341</v>
      </c>
      <c r="F859" s="124" t="s">
        <v>391</v>
      </c>
      <c r="G859" s="124" t="s">
        <v>360</v>
      </c>
      <c r="H859" s="124" t="s">
        <v>4111</v>
      </c>
      <c r="I859" s="124" t="s">
        <v>4110</v>
      </c>
      <c r="J859" s="124" t="s">
        <v>4110</v>
      </c>
      <c r="K859" s="124" t="s">
        <v>341</v>
      </c>
      <c r="L859" s="124" t="s">
        <v>4109</v>
      </c>
      <c r="M859" s="124" t="s">
        <v>4108</v>
      </c>
      <c r="N859" s="124" t="s">
        <v>341</v>
      </c>
      <c r="O859" s="124" t="s">
        <v>341</v>
      </c>
      <c r="P859" s="124" t="s">
        <v>4107</v>
      </c>
      <c r="Q859" s="124" t="s">
        <v>341</v>
      </c>
      <c r="R859" s="125">
        <v>9</v>
      </c>
      <c r="S859" s="125">
        <v>5</v>
      </c>
      <c r="T859" s="124" t="s">
        <v>341</v>
      </c>
      <c r="U859" s="124" t="s">
        <v>340</v>
      </c>
      <c r="V859" s="124" t="s">
        <v>339</v>
      </c>
      <c r="W859" s="124" t="s">
        <v>4106</v>
      </c>
      <c r="X859" s="124" t="s">
        <v>219</v>
      </c>
    </row>
    <row r="860" spans="1:24" ht="33" customHeight="1" x14ac:dyDescent="0.25">
      <c r="A860" s="124" t="s">
        <v>4105</v>
      </c>
      <c r="B860" s="125">
        <v>90517</v>
      </c>
      <c r="C860" s="124" t="s">
        <v>381</v>
      </c>
      <c r="D860" s="124" t="s">
        <v>381</v>
      </c>
      <c r="E860" s="124" t="s">
        <v>341</v>
      </c>
      <c r="F860" s="124" t="s">
        <v>380</v>
      </c>
      <c r="G860" s="124" t="s">
        <v>343</v>
      </c>
      <c r="H860" s="124" t="s">
        <v>4104</v>
      </c>
      <c r="I860" s="124" t="s">
        <v>4103</v>
      </c>
      <c r="J860" s="124" t="s">
        <v>4103</v>
      </c>
      <c r="K860" s="124" t="s">
        <v>341</v>
      </c>
      <c r="L860" s="124" t="s">
        <v>2239</v>
      </c>
      <c r="M860" s="124" t="s">
        <v>343</v>
      </c>
      <c r="N860" s="124" t="s">
        <v>341</v>
      </c>
      <c r="O860" s="124" t="s">
        <v>341</v>
      </c>
      <c r="P860" s="124" t="s">
        <v>4102</v>
      </c>
      <c r="Q860" s="124" t="s">
        <v>341</v>
      </c>
      <c r="R860" s="125">
        <v>9</v>
      </c>
      <c r="S860" s="125">
        <v>5</v>
      </c>
      <c r="T860" s="124" t="s">
        <v>341</v>
      </c>
      <c r="U860" s="124" t="s">
        <v>341</v>
      </c>
      <c r="V860" s="124" t="s">
        <v>1046</v>
      </c>
      <c r="W860" s="124" t="s">
        <v>2057</v>
      </c>
      <c r="X860" s="124" t="s">
        <v>225</v>
      </c>
    </row>
    <row r="861" spans="1:24" ht="33" customHeight="1" x14ac:dyDescent="0.25">
      <c r="A861" s="124" t="s">
        <v>4101</v>
      </c>
      <c r="B861" s="125">
        <v>90701</v>
      </c>
      <c r="C861" s="124" t="s">
        <v>393</v>
      </c>
      <c r="D861" s="124" t="s">
        <v>392</v>
      </c>
      <c r="E861" s="124" t="s">
        <v>341</v>
      </c>
      <c r="F861" s="124" t="s">
        <v>391</v>
      </c>
      <c r="G861" s="124" t="s">
        <v>360</v>
      </c>
      <c r="H861" s="124" t="s">
        <v>4100</v>
      </c>
      <c r="I861" s="124" t="s">
        <v>4099</v>
      </c>
      <c r="J861" s="124" t="s">
        <v>4099</v>
      </c>
      <c r="K861" s="124" t="s">
        <v>341</v>
      </c>
      <c r="L861" s="124" t="s">
        <v>4098</v>
      </c>
      <c r="M861" s="124" t="s">
        <v>4097</v>
      </c>
      <c r="N861" s="124" t="s">
        <v>4096</v>
      </c>
      <c r="O861" s="124" t="s">
        <v>341</v>
      </c>
      <c r="P861" s="124" t="s">
        <v>4095</v>
      </c>
      <c r="Q861" s="124" t="s">
        <v>341</v>
      </c>
      <c r="R861" s="125">
        <v>9</v>
      </c>
      <c r="S861" s="125">
        <v>7</v>
      </c>
      <c r="T861" s="124" t="s">
        <v>341</v>
      </c>
      <c r="U861" s="124" t="s">
        <v>510</v>
      </c>
      <c r="V861" s="124" t="s">
        <v>339</v>
      </c>
      <c r="W861" s="124" t="s">
        <v>1946</v>
      </c>
      <c r="X861" s="124" t="s">
        <v>224</v>
      </c>
    </row>
    <row r="862" spans="1:24" ht="33" customHeight="1" x14ac:dyDescent="0.25">
      <c r="A862" s="124" t="s">
        <v>4094</v>
      </c>
      <c r="B862" s="125">
        <v>90702</v>
      </c>
      <c r="C862" s="124" t="s">
        <v>393</v>
      </c>
      <c r="D862" s="124" t="s">
        <v>392</v>
      </c>
      <c r="E862" s="124" t="s">
        <v>341</v>
      </c>
      <c r="F862" s="124" t="s">
        <v>391</v>
      </c>
      <c r="G862" s="124" t="s">
        <v>360</v>
      </c>
      <c r="H862" s="124" t="s">
        <v>4093</v>
      </c>
      <c r="I862" s="124" t="s">
        <v>4092</v>
      </c>
      <c r="J862" s="124" t="s">
        <v>4092</v>
      </c>
      <c r="K862" s="124" t="s">
        <v>341</v>
      </c>
      <c r="L862" s="124" t="s">
        <v>4091</v>
      </c>
      <c r="M862" s="124" t="s">
        <v>4090</v>
      </c>
      <c r="N862" s="124" t="s">
        <v>341</v>
      </c>
      <c r="O862" s="124" t="s">
        <v>341</v>
      </c>
      <c r="P862" s="124" t="s">
        <v>4089</v>
      </c>
      <c r="Q862" s="124" t="s">
        <v>341</v>
      </c>
      <c r="R862" s="125">
        <v>9</v>
      </c>
      <c r="S862" s="125">
        <v>7</v>
      </c>
      <c r="T862" s="124" t="s">
        <v>341</v>
      </c>
      <c r="U862" s="124" t="s">
        <v>396</v>
      </c>
      <c r="V862" s="124" t="s">
        <v>1031</v>
      </c>
      <c r="W862" s="124" t="s">
        <v>1773</v>
      </c>
      <c r="X862" s="124" t="s">
        <v>233</v>
      </c>
    </row>
    <row r="863" spans="1:24" ht="33" customHeight="1" x14ac:dyDescent="0.25">
      <c r="A863" s="124" t="s">
        <v>4088</v>
      </c>
      <c r="B863" s="125">
        <v>90703</v>
      </c>
      <c r="C863" s="124" t="s">
        <v>393</v>
      </c>
      <c r="D863" s="124" t="s">
        <v>392</v>
      </c>
      <c r="E863" s="124" t="s">
        <v>341</v>
      </c>
      <c r="F863" s="124" t="s">
        <v>391</v>
      </c>
      <c r="G863" s="124" t="s">
        <v>379</v>
      </c>
      <c r="H863" s="124" t="s">
        <v>4087</v>
      </c>
      <c r="I863" s="124" t="s">
        <v>4086</v>
      </c>
      <c r="J863" s="124" t="s">
        <v>4086</v>
      </c>
      <c r="K863" s="124" t="s">
        <v>341</v>
      </c>
      <c r="L863" s="124" t="s">
        <v>4085</v>
      </c>
      <c r="M863" s="124" t="s">
        <v>4084</v>
      </c>
      <c r="N863" s="124" t="s">
        <v>341</v>
      </c>
      <c r="O863" s="124" t="s">
        <v>341</v>
      </c>
      <c r="P863" s="124" t="s">
        <v>4083</v>
      </c>
      <c r="Q863" s="124" t="s">
        <v>341</v>
      </c>
      <c r="R863" s="125">
        <v>9</v>
      </c>
      <c r="S863" s="125">
        <v>7</v>
      </c>
      <c r="T863" s="124" t="s">
        <v>341</v>
      </c>
      <c r="U863" s="124" t="s">
        <v>340</v>
      </c>
      <c r="V863" s="124" t="s">
        <v>339</v>
      </c>
      <c r="W863" s="124" t="s">
        <v>3857</v>
      </c>
      <c r="X863" s="124" t="s">
        <v>219</v>
      </c>
    </row>
    <row r="864" spans="1:24" ht="33" customHeight="1" x14ac:dyDescent="0.25">
      <c r="A864" s="124" t="s">
        <v>4082</v>
      </c>
      <c r="B864" s="125">
        <v>90704</v>
      </c>
      <c r="C864" s="124" t="s">
        <v>381</v>
      </c>
      <c r="D864" s="124" t="s">
        <v>381</v>
      </c>
      <c r="E864" s="124" t="s">
        <v>341</v>
      </c>
      <c r="F864" s="124" t="s">
        <v>380</v>
      </c>
      <c r="G864" s="124" t="s">
        <v>343</v>
      </c>
      <c r="H864" s="124" t="s">
        <v>4081</v>
      </c>
      <c r="I864" s="124" t="s">
        <v>4080</v>
      </c>
      <c r="J864" s="124" t="s">
        <v>4080</v>
      </c>
      <c r="K864" s="124" t="s">
        <v>341</v>
      </c>
      <c r="L864" s="124" t="s">
        <v>4079</v>
      </c>
      <c r="M864" s="124" t="s">
        <v>343</v>
      </c>
      <c r="N864" s="124" t="s">
        <v>341</v>
      </c>
      <c r="O864" s="124" t="s">
        <v>341</v>
      </c>
      <c r="P864" s="124" t="s">
        <v>4078</v>
      </c>
      <c r="Q864" s="124" t="s">
        <v>341</v>
      </c>
      <c r="R864" s="125">
        <v>9</v>
      </c>
      <c r="S864" s="125">
        <v>7</v>
      </c>
      <c r="T864" s="124" t="s">
        <v>341</v>
      </c>
      <c r="U864" s="124" t="s">
        <v>396</v>
      </c>
      <c r="V864" s="124" t="s">
        <v>1354</v>
      </c>
      <c r="W864" s="124" t="s">
        <v>1946</v>
      </c>
      <c r="X864" s="124" t="s">
        <v>224</v>
      </c>
    </row>
    <row r="865" spans="1:24" ht="33" customHeight="1" x14ac:dyDescent="0.25">
      <c r="A865" s="124" t="s">
        <v>4077</v>
      </c>
      <c r="B865" s="125">
        <v>90705</v>
      </c>
      <c r="C865" s="124" t="s">
        <v>393</v>
      </c>
      <c r="D865" s="124" t="s">
        <v>392</v>
      </c>
      <c r="E865" s="124" t="s">
        <v>341</v>
      </c>
      <c r="F865" s="124" t="s">
        <v>391</v>
      </c>
      <c r="G865" s="124" t="s">
        <v>343</v>
      </c>
      <c r="H865" s="124" t="s">
        <v>4076</v>
      </c>
      <c r="I865" s="124" t="s">
        <v>4075</v>
      </c>
      <c r="J865" s="124" t="s">
        <v>4075</v>
      </c>
      <c r="K865" s="124" t="s">
        <v>341</v>
      </c>
      <c r="L865" s="124" t="s">
        <v>4074</v>
      </c>
      <c r="M865" s="124" t="s">
        <v>343</v>
      </c>
      <c r="N865" s="124" t="s">
        <v>341</v>
      </c>
      <c r="O865" s="124" t="s">
        <v>341</v>
      </c>
      <c r="P865" s="124" t="s">
        <v>4073</v>
      </c>
      <c r="Q865" s="124" t="s">
        <v>341</v>
      </c>
      <c r="R865" s="125">
        <v>9</v>
      </c>
      <c r="S865" s="125">
        <v>7</v>
      </c>
      <c r="T865" s="124" t="s">
        <v>341</v>
      </c>
      <c r="U865" s="124" t="s">
        <v>510</v>
      </c>
      <c r="V865" s="124" t="s">
        <v>1354</v>
      </c>
      <c r="W865" s="124" t="s">
        <v>3857</v>
      </c>
      <c r="X865" s="124" t="s">
        <v>219</v>
      </c>
    </row>
    <row r="866" spans="1:24" ht="33" customHeight="1" x14ac:dyDescent="0.25">
      <c r="A866" s="124" t="s">
        <v>4072</v>
      </c>
      <c r="B866" s="125">
        <v>90706</v>
      </c>
      <c r="C866" s="124" t="s">
        <v>381</v>
      </c>
      <c r="D866" s="124" t="s">
        <v>381</v>
      </c>
      <c r="E866" s="124" t="s">
        <v>341</v>
      </c>
      <c r="F866" s="124" t="s">
        <v>380</v>
      </c>
      <c r="G866" s="124" t="s">
        <v>379</v>
      </c>
      <c r="H866" s="124" t="s">
        <v>4071</v>
      </c>
      <c r="I866" s="124" t="s">
        <v>4070</v>
      </c>
      <c r="J866" s="124" t="s">
        <v>4070</v>
      </c>
      <c r="K866" s="124" t="s">
        <v>341</v>
      </c>
      <c r="L866" s="124" t="s">
        <v>1035</v>
      </c>
      <c r="M866" s="124" t="s">
        <v>3546</v>
      </c>
      <c r="N866" s="124" t="s">
        <v>341</v>
      </c>
      <c r="O866" s="124" t="s">
        <v>341</v>
      </c>
      <c r="P866" s="124" t="s">
        <v>4069</v>
      </c>
      <c r="Q866" s="124" t="s">
        <v>341</v>
      </c>
      <c r="R866" s="125">
        <v>9</v>
      </c>
      <c r="S866" s="125">
        <v>7</v>
      </c>
      <c r="T866" s="124" t="s">
        <v>341</v>
      </c>
      <c r="U866" s="124" t="s">
        <v>340</v>
      </c>
      <c r="V866" s="124" t="s">
        <v>339</v>
      </c>
      <c r="W866" s="124" t="s">
        <v>3760</v>
      </c>
      <c r="X866" s="124" t="s">
        <v>219</v>
      </c>
    </row>
    <row r="867" spans="1:24" ht="33" customHeight="1" x14ac:dyDescent="0.25">
      <c r="A867" s="124" t="s">
        <v>4068</v>
      </c>
      <c r="B867" s="125">
        <v>90801</v>
      </c>
      <c r="C867" s="124" t="s">
        <v>393</v>
      </c>
      <c r="D867" s="124" t="s">
        <v>392</v>
      </c>
      <c r="E867" s="124" t="s">
        <v>341</v>
      </c>
      <c r="F867" s="124" t="s">
        <v>391</v>
      </c>
      <c r="G867" s="124" t="s">
        <v>390</v>
      </c>
      <c r="H867" s="124" t="s">
        <v>4067</v>
      </c>
      <c r="I867" s="124" t="s">
        <v>4066</v>
      </c>
      <c r="J867" s="124" t="s">
        <v>4066</v>
      </c>
      <c r="K867" s="124" t="s">
        <v>341</v>
      </c>
      <c r="L867" s="124" t="s">
        <v>4065</v>
      </c>
      <c r="M867" s="124" t="s">
        <v>4064</v>
      </c>
      <c r="N867" s="124" t="s">
        <v>341</v>
      </c>
      <c r="O867" s="124" t="s">
        <v>341</v>
      </c>
      <c r="P867" s="124" t="s">
        <v>4063</v>
      </c>
      <c r="Q867" s="124" t="s">
        <v>341</v>
      </c>
      <c r="R867" s="125">
        <v>9</v>
      </c>
      <c r="S867" s="125">
        <v>8</v>
      </c>
      <c r="T867" s="124" t="s">
        <v>341</v>
      </c>
      <c r="U867" s="124" t="s">
        <v>340</v>
      </c>
      <c r="V867" s="124" t="s">
        <v>787</v>
      </c>
      <c r="W867" s="124" t="s">
        <v>3998</v>
      </c>
      <c r="X867" s="124" t="s">
        <v>219</v>
      </c>
    </row>
    <row r="868" spans="1:24" ht="33" customHeight="1" x14ac:dyDescent="0.25">
      <c r="A868" s="124" t="s">
        <v>4062</v>
      </c>
      <c r="B868" s="125">
        <v>90802</v>
      </c>
      <c r="C868" s="124" t="s">
        <v>393</v>
      </c>
      <c r="D868" s="124" t="s">
        <v>381</v>
      </c>
      <c r="E868" s="124" t="s">
        <v>4061</v>
      </c>
      <c r="F868" s="124" t="s">
        <v>391</v>
      </c>
      <c r="G868" s="124" t="s">
        <v>343</v>
      </c>
      <c r="H868" s="124" t="s">
        <v>4060</v>
      </c>
      <c r="I868" s="124" t="s">
        <v>4059</v>
      </c>
      <c r="J868" s="124" t="s">
        <v>4059</v>
      </c>
      <c r="K868" s="124" t="s">
        <v>4058</v>
      </c>
      <c r="L868" s="124" t="s">
        <v>4057</v>
      </c>
      <c r="M868" s="124" t="s">
        <v>343</v>
      </c>
      <c r="N868" s="124" t="s">
        <v>341</v>
      </c>
      <c r="O868" s="124" t="s">
        <v>341</v>
      </c>
      <c r="P868" s="124" t="s">
        <v>4056</v>
      </c>
      <c r="Q868" s="124" t="s">
        <v>341</v>
      </c>
      <c r="R868" s="125">
        <v>9</v>
      </c>
      <c r="S868" s="125">
        <v>8</v>
      </c>
      <c r="T868" s="124" t="s">
        <v>341</v>
      </c>
      <c r="U868" s="124" t="s">
        <v>340</v>
      </c>
      <c r="V868" s="124" t="s">
        <v>787</v>
      </c>
      <c r="W868" s="124" t="s">
        <v>3787</v>
      </c>
      <c r="X868" s="124" t="s">
        <v>219</v>
      </c>
    </row>
    <row r="869" spans="1:24" ht="33" customHeight="1" x14ac:dyDescent="0.25">
      <c r="A869" s="124" t="s">
        <v>4055</v>
      </c>
      <c r="B869" s="125">
        <v>90803</v>
      </c>
      <c r="C869" s="124" t="s">
        <v>381</v>
      </c>
      <c r="D869" s="124" t="s">
        <v>381</v>
      </c>
      <c r="E869" s="124" t="s">
        <v>4054</v>
      </c>
      <c r="F869" s="124" t="s">
        <v>380</v>
      </c>
      <c r="G869" s="124" t="s">
        <v>379</v>
      </c>
      <c r="H869" s="124" t="s">
        <v>4053</v>
      </c>
      <c r="I869" s="124" t="s">
        <v>4052</v>
      </c>
      <c r="J869" s="124" t="s">
        <v>4052</v>
      </c>
      <c r="K869" s="124" t="s">
        <v>4051</v>
      </c>
      <c r="L869" s="124" t="s">
        <v>1327</v>
      </c>
      <c r="M869" s="124" t="s">
        <v>4050</v>
      </c>
      <c r="N869" s="124" t="s">
        <v>4049</v>
      </c>
      <c r="O869" s="124" t="s">
        <v>341</v>
      </c>
      <c r="P869" s="124" t="s">
        <v>4048</v>
      </c>
      <c r="Q869" s="124" t="s">
        <v>341</v>
      </c>
      <c r="R869" s="125">
        <v>9</v>
      </c>
      <c r="S869" s="125">
        <v>8</v>
      </c>
      <c r="T869" s="124" t="s">
        <v>341</v>
      </c>
      <c r="U869" s="124" t="s">
        <v>371</v>
      </c>
      <c r="V869" s="124" t="s">
        <v>440</v>
      </c>
      <c r="W869" s="124" t="s">
        <v>439</v>
      </c>
      <c r="X869" s="124" t="s">
        <v>217</v>
      </c>
    </row>
    <row r="870" spans="1:24" ht="33" customHeight="1" x14ac:dyDescent="0.25">
      <c r="A870" s="124" t="s">
        <v>4047</v>
      </c>
      <c r="B870" s="125">
        <v>90804</v>
      </c>
      <c r="C870" s="124" t="s">
        <v>393</v>
      </c>
      <c r="D870" s="124" t="s">
        <v>392</v>
      </c>
      <c r="E870" s="124" t="s">
        <v>341</v>
      </c>
      <c r="F870" s="124" t="s">
        <v>391</v>
      </c>
      <c r="G870" s="124" t="s">
        <v>360</v>
      </c>
      <c r="H870" s="124" t="s">
        <v>4046</v>
      </c>
      <c r="I870" s="124" t="s">
        <v>4045</v>
      </c>
      <c r="J870" s="124" t="s">
        <v>4045</v>
      </c>
      <c r="K870" s="124" t="s">
        <v>341</v>
      </c>
      <c r="L870" s="124" t="s">
        <v>4044</v>
      </c>
      <c r="M870" s="124" t="s">
        <v>4043</v>
      </c>
      <c r="N870" s="124" t="s">
        <v>341</v>
      </c>
      <c r="O870" s="124" t="s">
        <v>341</v>
      </c>
      <c r="P870" s="124" t="s">
        <v>4042</v>
      </c>
      <c r="Q870" s="124" t="s">
        <v>341</v>
      </c>
      <c r="R870" s="125">
        <v>9</v>
      </c>
      <c r="S870" s="125">
        <v>8</v>
      </c>
      <c r="T870" s="124" t="s">
        <v>341</v>
      </c>
      <c r="U870" s="124" t="s">
        <v>340</v>
      </c>
      <c r="V870" s="124" t="s">
        <v>787</v>
      </c>
      <c r="W870" s="124" t="s">
        <v>3998</v>
      </c>
      <c r="X870" s="124" t="s">
        <v>219</v>
      </c>
    </row>
    <row r="871" spans="1:24" ht="33" customHeight="1" x14ac:dyDescent="0.25">
      <c r="A871" s="124" t="s">
        <v>4041</v>
      </c>
      <c r="B871" s="125">
        <v>90805</v>
      </c>
      <c r="C871" s="124" t="s">
        <v>393</v>
      </c>
      <c r="D871" s="124" t="s">
        <v>392</v>
      </c>
      <c r="E871" s="124" t="s">
        <v>4040</v>
      </c>
      <c r="F871" s="124" t="s">
        <v>391</v>
      </c>
      <c r="G871" s="124" t="s">
        <v>360</v>
      </c>
      <c r="H871" s="124" t="s">
        <v>4039</v>
      </c>
      <c r="I871" s="124" t="s">
        <v>4038</v>
      </c>
      <c r="J871" s="124" t="s">
        <v>4038</v>
      </c>
      <c r="K871" s="124" t="s">
        <v>341</v>
      </c>
      <c r="L871" s="124" t="s">
        <v>4037</v>
      </c>
      <c r="M871" s="124" t="s">
        <v>4030</v>
      </c>
      <c r="N871" s="124" t="s">
        <v>341</v>
      </c>
      <c r="O871" s="124" t="s">
        <v>341</v>
      </c>
      <c r="P871" s="124" t="s">
        <v>4036</v>
      </c>
      <c r="Q871" s="124" t="s">
        <v>341</v>
      </c>
      <c r="R871" s="125">
        <v>9</v>
      </c>
      <c r="S871" s="125">
        <v>8</v>
      </c>
      <c r="T871" s="124" t="s">
        <v>341</v>
      </c>
      <c r="U871" s="124" t="s">
        <v>510</v>
      </c>
      <c r="V871" s="124" t="s">
        <v>620</v>
      </c>
      <c r="W871" s="124" t="s">
        <v>1113</v>
      </c>
      <c r="X871" s="124" t="s">
        <v>38</v>
      </c>
    </row>
    <row r="872" spans="1:24" ht="33" customHeight="1" x14ac:dyDescent="0.25">
      <c r="A872" s="124" t="s">
        <v>4035</v>
      </c>
      <c r="B872" s="125">
        <v>90806</v>
      </c>
      <c r="C872" s="124" t="s">
        <v>393</v>
      </c>
      <c r="D872" s="124" t="s">
        <v>381</v>
      </c>
      <c r="E872" s="124" t="s">
        <v>4034</v>
      </c>
      <c r="F872" s="124" t="s">
        <v>391</v>
      </c>
      <c r="G872" s="124" t="s">
        <v>360</v>
      </c>
      <c r="H872" s="124" t="s">
        <v>4033</v>
      </c>
      <c r="I872" s="124" t="s">
        <v>4032</v>
      </c>
      <c r="J872" s="124" t="s">
        <v>4032</v>
      </c>
      <c r="K872" s="124" t="s">
        <v>341</v>
      </c>
      <c r="L872" s="124" t="s">
        <v>4031</v>
      </c>
      <c r="M872" s="124" t="s">
        <v>4030</v>
      </c>
      <c r="N872" s="124" t="s">
        <v>3667</v>
      </c>
      <c r="O872" s="124" t="s">
        <v>341</v>
      </c>
      <c r="P872" s="124" t="s">
        <v>4029</v>
      </c>
      <c r="Q872" s="124" t="s">
        <v>341</v>
      </c>
      <c r="R872" s="125">
        <v>9</v>
      </c>
      <c r="S872" s="125">
        <v>8</v>
      </c>
      <c r="T872" s="124" t="s">
        <v>341</v>
      </c>
      <c r="U872" s="124" t="s">
        <v>510</v>
      </c>
      <c r="V872" s="124" t="s">
        <v>1046</v>
      </c>
      <c r="W872" s="124" t="s">
        <v>2590</v>
      </c>
      <c r="X872" s="124" t="s">
        <v>29</v>
      </c>
    </row>
    <row r="873" spans="1:24" ht="33" customHeight="1" x14ac:dyDescent="0.25">
      <c r="A873" s="124" t="s">
        <v>4028</v>
      </c>
      <c r="B873" s="125">
        <v>90807</v>
      </c>
      <c r="C873" s="124" t="s">
        <v>393</v>
      </c>
      <c r="D873" s="124" t="s">
        <v>381</v>
      </c>
      <c r="E873" s="124" t="s">
        <v>4027</v>
      </c>
      <c r="F873" s="124" t="s">
        <v>391</v>
      </c>
      <c r="G873" s="124" t="s">
        <v>379</v>
      </c>
      <c r="H873" s="124" t="s">
        <v>4026</v>
      </c>
      <c r="I873" s="124" t="s">
        <v>4025</v>
      </c>
      <c r="J873" s="124" t="s">
        <v>4025</v>
      </c>
      <c r="K873" s="124" t="s">
        <v>341</v>
      </c>
      <c r="L873" s="124" t="s">
        <v>1327</v>
      </c>
      <c r="M873" s="124" t="s">
        <v>4024</v>
      </c>
      <c r="N873" s="124" t="s">
        <v>4023</v>
      </c>
      <c r="O873" s="124" t="s">
        <v>341</v>
      </c>
      <c r="P873" s="124" t="s">
        <v>4022</v>
      </c>
      <c r="Q873" s="124" t="s">
        <v>341</v>
      </c>
      <c r="R873" s="125">
        <v>9</v>
      </c>
      <c r="S873" s="125">
        <v>8</v>
      </c>
      <c r="T873" s="124" t="s">
        <v>630</v>
      </c>
      <c r="U873" s="124" t="s">
        <v>371</v>
      </c>
      <c r="V873" s="124" t="s">
        <v>1005</v>
      </c>
      <c r="W873" s="124" t="s">
        <v>439</v>
      </c>
      <c r="X873" s="124" t="s">
        <v>217</v>
      </c>
    </row>
    <row r="874" spans="1:24" ht="33" customHeight="1" x14ac:dyDescent="0.25">
      <c r="A874" s="124" t="s">
        <v>4021</v>
      </c>
      <c r="B874" s="125">
        <v>90808</v>
      </c>
      <c r="C874" s="124" t="s">
        <v>381</v>
      </c>
      <c r="D874" s="124" t="s">
        <v>381</v>
      </c>
      <c r="E874" s="124" t="s">
        <v>4020</v>
      </c>
      <c r="F874" s="124" t="s">
        <v>380</v>
      </c>
      <c r="G874" s="124" t="s">
        <v>343</v>
      </c>
      <c r="H874" s="124" t="s">
        <v>4019</v>
      </c>
      <c r="I874" s="124" t="s">
        <v>4018</v>
      </c>
      <c r="J874" s="124" t="s">
        <v>4018</v>
      </c>
      <c r="K874" s="124" t="s">
        <v>3009</v>
      </c>
      <c r="L874" s="124" t="s">
        <v>4017</v>
      </c>
      <c r="M874" s="124" t="s">
        <v>343</v>
      </c>
      <c r="N874" s="124" t="s">
        <v>4016</v>
      </c>
      <c r="O874" s="124" t="s">
        <v>341</v>
      </c>
      <c r="P874" s="124" t="s">
        <v>4015</v>
      </c>
      <c r="Q874" s="124" t="s">
        <v>341</v>
      </c>
      <c r="R874" s="125">
        <v>9</v>
      </c>
      <c r="S874" s="125">
        <v>8</v>
      </c>
      <c r="T874" s="124" t="s">
        <v>511</v>
      </c>
      <c r="U874" s="124" t="s">
        <v>510</v>
      </c>
      <c r="V874" s="124" t="s">
        <v>1585</v>
      </c>
      <c r="W874" s="124" t="s">
        <v>2024</v>
      </c>
      <c r="X874" s="124" t="s">
        <v>44</v>
      </c>
    </row>
    <row r="875" spans="1:24" ht="33" customHeight="1" x14ac:dyDescent="0.25">
      <c r="A875" s="124" t="s">
        <v>4014</v>
      </c>
      <c r="B875" s="125">
        <v>90809</v>
      </c>
      <c r="C875" s="124" t="s">
        <v>393</v>
      </c>
      <c r="D875" s="124" t="s">
        <v>392</v>
      </c>
      <c r="E875" s="124" t="s">
        <v>341</v>
      </c>
      <c r="F875" s="124" t="s">
        <v>391</v>
      </c>
      <c r="G875" s="124" t="s">
        <v>390</v>
      </c>
      <c r="H875" s="124" t="s">
        <v>4013</v>
      </c>
      <c r="I875" s="124" t="s">
        <v>4012</v>
      </c>
      <c r="J875" s="124" t="s">
        <v>4012</v>
      </c>
      <c r="K875" s="124" t="s">
        <v>341</v>
      </c>
      <c r="L875" s="124" t="s">
        <v>4011</v>
      </c>
      <c r="M875" s="124" t="s">
        <v>4010</v>
      </c>
      <c r="N875" s="124" t="s">
        <v>341</v>
      </c>
      <c r="O875" s="124" t="s">
        <v>341</v>
      </c>
      <c r="P875" s="124" t="s">
        <v>4009</v>
      </c>
      <c r="Q875" s="124" t="s">
        <v>341</v>
      </c>
      <c r="R875" s="125">
        <v>9</v>
      </c>
      <c r="S875" s="125">
        <v>8</v>
      </c>
      <c r="T875" s="124" t="s">
        <v>341</v>
      </c>
      <c r="U875" s="124" t="s">
        <v>510</v>
      </c>
      <c r="V875" s="124" t="s">
        <v>787</v>
      </c>
      <c r="W875" s="124" t="s">
        <v>1188</v>
      </c>
      <c r="X875" s="124" t="s">
        <v>219</v>
      </c>
    </row>
    <row r="876" spans="1:24" ht="33" customHeight="1" x14ac:dyDescent="0.25">
      <c r="A876" s="124" t="s">
        <v>4008</v>
      </c>
      <c r="B876" s="125">
        <v>90810</v>
      </c>
      <c r="C876" s="124" t="s">
        <v>381</v>
      </c>
      <c r="D876" s="124" t="s">
        <v>381</v>
      </c>
      <c r="E876" s="124" t="s">
        <v>341</v>
      </c>
      <c r="F876" s="124" t="s">
        <v>380</v>
      </c>
      <c r="G876" s="124" t="s">
        <v>379</v>
      </c>
      <c r="H876" s="124" t="s">
        <v>4007</v>
      </c>
      <c r="I876" s="124" t="s">
        <v>4006</v>
      </c>
      <c r="J876" s="124" t="s">
        <v>4006</v>
      </c>
      <c r="K876" s="124" t="s">
        <v>341</v>
      </c>
      <c r="L876" s="124" t="s">
        <v>1327</v>
      </c>
      <c r="M876" s="124" t="s">
        <v>4005</v>
      </c>
      <c r="N876" s="124" t="s">
        <v>341</v>
      </c>
      <c r="O876" s="124" t="s">
        <v>341</v>
      </c>
      <c r="P876" s="124" t="s">
        <v>4004</v>
      </c>
      <c r="Q876" s="124" t="s">
        <v>341</v>
      </c>
      <c r="R876" s="125">
        <v>9</v>
      </c>
      <c r="S876" s="125">
        <v>8</v>
      </c>
      <c r="T876" s="124" t="s">
        <v>341</v>
      </c>
      <c r="U876" s="124" t="s">
        <v>340</v>
      </c>
      <c r="V876" s="124" t="s">
        <v>339</v>
      </c>
      <c r="W876" s="124" t="s">
        <v>3998</v>
      </c>
      <c r="X876" s="124" t="s">
        <v>219</v>
      </c>
    </row>
    <row r="877" spans="1:24" ht="33" customHeight="1" x14ac:dyDescent="0.25">
      <c r="A877" s="124" t="s">
        <v>4003</v>
      </c>
      <c r="B877" s="125">
        <v>90811</v>
      </c>
      <c r="C877" s="124" t="s">
        <v>393</v>
      </c>
      <c r="D877" s="124" t="s">
        <v>392</v>
      </c>
      <c r="E877" s="124" t="s">
        <v>341</v>
      </c>
      <c r="F877" s="124" t="s">
        <v>391</v>
      </c>
      <c r="G877" s="124" t="s">
        <v>343</v>
      </c>
      <c r="H877" s="124" t="s">
        <v>4002</v>
      </c>
      <c r="I877" s="124" t="s">
        <v>4001</v>
      </c>
      <c r="J877" s="124" t="s">
        <v>4001</v>
      </c>
      <c r="K877" s="124" t="s">
        <v>341</v>
      </c>
      <c r="L877" s="124" t="s">
        <v>4000</v>
      </c>
      <c r="M877" s="124" t="s">
        <v>343</v>
      </c>
      <c r="N877" s="124" t="s">
        <v>341</v>
      </c>
      <c r="O877" s="124" t="s">
        <v>341</v>
      </c>
      <c r="P877" s="124" t="s">
        <v>3999</v>
      </c>
      <c r="Q877" s="124" t="s">
        <v>341</v>
      </c>
      <c r="R877" s="125">
        <v>9</v>
      </c>
      <c r="S877" s="125">
        <v>8</v>
      </c>
      <c r="T877" s="124" t="s">
        <v>341</v>
      </c>
      <c r="U877" s="124" t="s">
        <v>340</v>
      </c>
      <c r="V877" s="124" t="s">
        <v>1354</v>
      </c>
      <c r="W877" s="124" t="s">
        <v>3998</v>
      </c>
      <c r="X877" s="124" t="s">
        <v>219</v>
      </c>
    </row>
    <row r="878" spans="1:24" ht="33" customHeight="1" x14ac:dyDescent="0.25">
      <c r="A878" s="124" t="s">
        <v>3997</v>
      </c>
      <c r="B878" s="125">
        <v>90812</v>
      </c>
      <c r="C878" s="124" t="s">
        <v>381</v>
      </c>
      <c r="D878" s="124" t="s">
        <v>381</v>
      </c>
      <c r="E878" s="124" t="s">
        <v>341</v>
      </c>
      <c r="F878" s="124" t="s">
        <v>411</v>
      </c>
      <c r="G878" s="124" t="s">
        <v>343</v>
      </c>
      <c r="H878" s="124" t="s">
        <v>3996</v>
      </c>
      <c r="I878" s="124" t="s">
        <v>3995</v>
      </c>
      <c r="J878" s="124" t="s">
        <v>3995</v>
      </c>
      <c r="K878" s="124" t="s">
        <v>341</v>
      </c>
      <c r="L878" s="124" t="s">
        <v>1327</v>
      </c>
      <c r="M878" s="124" t="s">
        <v>343</v>
      </c>
      <c r="N878" s="124" t="s">
        <v>341</v>
      </c>
      <c r="O878" s="124" t="s">
        <v>341</v>
      </c>
      <c r="P878" s="124" t="s">
        <v>3994</v>
      </c>
      <c r="Q878" s="124" t="s">
        <v>341</v>
      </c>
      <c r="R878" s="125">
        <v>9</v>
      </c>
      <c r="S878" s="125">
        <v>8</v>
      </c>
      <c r="T878" s="124" t="s">
        <v>341</v>
      </c>
      <c r="U878" s="124" t="s">
        <v>340</v>
      </c>
      <c r="V878" s="124" t="s">
        <v>1354</v>
      </c>
      <c r="W878" s="124" t="s">
        <v>2124</v>
      </c>
      <c r="X878" s="124" t="s">
        <v>32</v>
      </c>
    </row>
    <row r="879" spans="1:24" ht="33" customHeight="1" x14ac:dyDescent="0.25">
      <c r="A879" s="124" t="s">
        <v>3993</v>
      </c>
      <c r="B879" s="125">
        <v>90813</v>
      </c>
      <c r="C879" s="124" t="s">
        <v>393</v>
      </c>
      <c r="D879" s="124" t="s">
        <v>392</v>
      </c>
      <c r="E879" s="124" t="s">
        <v>3992</v>
      </c>
      <c r="F879" s="124" t="s">
        <v>391</v>
      </c>
      <c r="G879" s="124" t="s">
        <v>360</v>
      </c>
      <c r="H879" s="124" t="s">
        <v>3991</v>
      </c>
      <c r="I879" s="124" t="s">
        <v>3990</v>
      </c>
      <c r="J879" s="124" t="s">
        <v>3990</v>
      </c>
      <c r="K879" s="124" t="s">
        <v>341</v>
      </c>
      <c r="L879" s="124" t="s">
        <v>3989</v>
      </c>
      <c r="M879" s="124" t="s">
        <v>3988</v>
      </c>
      <c r="N879" s="124" t="s">
        <v>341</v>
      </c>
      <c r="O879" s="124" t="s">
        <v>341</v>
      </c>
      <c r="P879" s="124" t="s">
        <v>3987</v>
      </c>
      <c r="Q879" s="124" t="s">
        <v>341</v>
      </c>
      <c r="R879" s="125">
        <v>9</v>
      </c>
      <c r="S879" s="125">
        <v>8</v>
      </c>
      <c r="T879" s="124" t="s">
        <v>341</v>
      </c>
      <c r="U879" s="124" t="s">
        <v>1114</v>
      </c>
      <c r="V879" s="124" t="s">
        <v>620</v>
      </c>
      <c r="W879" s="124" t="s">
        <v>1113</v>
      </c>
      <c r="X879" s="124" t="s">
        <v>38</v>
      </c>
    </row>
    <row r="880" spans="1:24" ht="33" customHeight="1" x14ac:dyDescent="0.25">
      <c r="A880" s="124" t="s">
        <v>3986</v>
      </c>
      <c r="B880" s="125">
        <v>91001</v>
      </c>
      <c r="C880" s="124" t="s">
        <v>393</v>
      </c>
      <c r="D880" s="124" t="s">
        <v>392</v>
      </c>
      <c r="E880" s="124" t="s">
        <v>341</v>
      </c>
      <c r="F880" s="124" t="s">
        <v>391</v>
      </c>
      <c r="G880" s="124" t="s">
        <v>360</v>
      </c>
      <c r="H880" s="124" t="s">
        <v>3985</v>
      </c>
      <c r="I880" s="124" t="s">
        <v>3984</v>
      </c>
      <c r="J880" s="124" t="s">
        <v>3984</v>
      </c>
      <c r="K880" s="124" t="s">
        <v>341</v>
      </c>
      <c r="L880" s="124" t="s">
        <v>3983</v>
      </c>
      <c r="M880" s="124" t="s">
        <v>3546</v>
      </c>
      <c r="N880" s="124" t="s">
        <v>3982</v>
      </c>
      <c r="O880" s="124" t="s">
        <v>341</v>
      </c>
      <c r="P880" s="124" t="s">
        <v>3981</v>
      </c>
      <c r="Q880" s="124" t="s">
        <v>341</v>
      </c>
      <c r="R880" s="125">
        <v>9</v>
      </c>
      <c r="S880" s="125">
        <v>10</v>
      </c>
      <c r="T880" s="124" t="s">
        <v>341</v>
      </c>
      <c r="U880" s="124" t="s">
        <v>340</v>
      </c>
      <c r="V880" s="124" t="s">
        <v>339</v>
      </c>
      <c r="W880" s="124" t="s">
        <v>3760</v>
      </c>
      <c r="X880" s="124" t="s">
        <v>219</v>
      </c>
    </row>
    <row r="881" spans="1:24" ht="33" customHeight="1" x14ac:dyDescent="0.25">
      <c r="A881" s="124" t="s">
        <v>3980</v>
      </c>
      <c r="B881" s="125">
        <v>91002</v>
      </c>
      <c r="C881" s="124" t="s">
        <v>381</v>
      </c>
      <c r="D881" s="124" t="s">
        <v>381</v>
      </c>
      <c r="E881" s="124" t="s">
        <v>3979</v>
      </c>
      <c r="F881" s="124" t="s">
        <v>411</v>
      </c>
      <c r="G881" s="124" t="s">
        <v>343</v>
      </c>
      <c r="H881" s="124" t="s">
        <v>3978</v>
      </c>
      <c r="I881" s="124" t="s">
        <v>3977</v>
      </c>
      <c r="J881" s="124" t="s">
        <v>3977</v>
      </c>
      <c r="K881" s="124" t="s">
        <v>2030</v>
      </c>
      <c r="L881" s="124" t="s">
        <v>3976</v>
      </c>
      <c r="M881" s="124" t="s">
        <v>343</v>
      </c>
      <c r="N881" s="124" t="s">
        <v>3975</v>
      </c>
      <c r="O881" s="124" t="s">
        <v>341</v>
      </c>
      <c r="P881" s="124" t="s">
        <v>3974</v>
      </c>
      <c r="Q881" s="124" t="s">
        <v>341</v>
      </c>
      <c r="R881" s="125">
        <v>9</v>
      </c>
      <c r="S881" s="125">
        <v>10</v>
      </c>
      <c r="T881" s="124" t="s">
        <v>511</v>
      </c>
      <c r="U881" s="124" t="s">
        <v>510</v>
      </c>
      <c r="V881" s="124" t="s">
        <v>1585</v>
      </c>
      <c r="W881" s="124" t="s">
        <v>2024</v>
      </c>
      <c r="X881" s="124" t="s">
        <v>44</v>
      </c>
    </row>
    <row r="882" spans="1:24" ht="33" customHeight="1" x14ac:dyDescent="0.25">
      <c r="A882" s="124" t="s">
        <v>3973</v>
      </c>
      <c r="B882" s="125">
        <v>91003</v>
      </c>
      <c r="C882" s="124" t="s">
        <v>393</v>
      </c>
      <c r="D882" s="124" t="s">
        <v>392</v>
      </c>
      <c r="E882" s="124" t="s">
        <v>341</v>
      </c>
      <c r="F882" s="124" t="s">
        <v>391</v>
      </c>
      <c r="G882" s="124" t="s">
        <v>360</v>
      </c>
      <c r="H882" s="124" t="s">
        <v>3972</v>
      </c>
      <c r="I882" s="124" t="s">
        <v>3971</v>
      </c>
      <c r="J882" s="124" t="s">
        <v>3971</v>
      </c>
      <c r="K882" s="124" t="s">
        <v>341</v>
      </c>
      <c r="L882" s="124" t="s">
        <v>3970</v>
      </c>
      <c r="M882" s="124" t="s">
        <v>3969</v>
      </c>
      <c r="N882" s="124" t="s">
        <v>341</v>
      </c>
      <c r="O882" s="124" t="s">
        <v>341</v>
      </c>
      <c r="P882" s="124" t="s">
        <v>3968</v>
      </c>
      <c r="Q882" s="124" t="s">
        <v>341</v>
      </c>
      <c r="R882" s="125">
        <v>9</v>
      </c>
      <c r="S882" s="125">
        <v>10</v>
      </c>
      <c r="T882" s="124" t="s">
        <v>341</v>
      </c>
      <c r="U882" s="124" t="s">
        <v>396</v>
      </c>
      <c r="V882" s="124" t="s">
        <v>339</v>
      </c>
      <c r="W882" s="124" t="s">
        <v>1773</v>
      </c>
      <c r="X882" s="124" t="s">
        <v>233</v>
      </c>
    </row>
    <row r="883" spans="1:24" ht="33" customHeight="1" x14ac:dyDescent="0.25">
      <c r="A883" s="124" t="s">
        <v>3967</v>
      </c>
      <c r="B883" s="125">
        <v>91004</v>
      </c>
      <c r="C883" s="124" t="s">
        <v>381</v>
      </c>
      <c r="D883" s="124" t="s">
        <v>381</v>
      </c>
      <c r="E883" s="124" t="s">
        <v>341</v>
      </c>
      <c r="F883" s="124" t="s">
        <v>380</v>
      </c>
      <c r="G883" s="124" t="s">
        <v>343</v>
      </c>
      <c r="H883" s="124" t="s">
        <v>3966</v>
      </c>
      <c r="I883" s="124" t="s">
        <v>3965</v>
      </c>
      <c r="J883" s="124" t="s">
        <v>3965</v>
      </c>
      <c r="K883" s="124" t="s">
        <v>341</v>
      </c>
      <c r="L883" s="124" t="s">
        <v>3049</v>
      </c>
      <c r="M883" s="124" t="s">
        <v>343</v>
      </c>
      <c r="N883" s="124" t="s">
        <v>3667</v>
      </c>
      <c r="O883" s="124" t="s">
        <v>341</v>
      </c>
      <c r="P883" s="124" t="s">
        <v>3964</v>
      </c>
      <c r="Q883" s="124" t="s">
        <v>341</v>
      </c>
      <c r="R883" s="125">
        <v>9</v>
      </c>
      <c r="S883" s="125">
        <v>10</v>
      </c>
      <c r="T883" s="124" t="s">
        <v>341</v>
      </c>
      <c r="U883" s="124" t="s">
        <v>396</v>
      </c>
      <c r="V883" s="124" t="s">
        <v>395</v>
      </c>
      <c r="W883" s="124" t="s">
        <v>3857</v>
      </c>
      <c r="X883" s="124" t="s">
        <v>219</v>
      </c>
    </row>
    <row r="884" spans="1:24" ht="33" customHeight="1" x14ac:dyDescent="0.25">
      <c r="A884" s="124" t="s">
        <v>3963</v>
      </c>
      <c r="B884" s="125">
        <v>91005</v>
      </c>
      <c r="C884" s="124" t="s">
        <v>381</v>
      </c>
      <c r="D884" s="124" t="s">
        <v>381</v>
      </c>
      <c r="E884" s="124" t="s">
        <v>341</v>
      </c>
      <c r="F884" s="124" t="s">
        <v>380</v>
      </c>
      <c r="G884" s="124" t="s">
        <v>343</v>
      </c>
      <c r="H884" s="124" t="s">
        <v>3962</v>
      </c>
      <c r="I884" s="124" t="s">
        <v>3961</v>
      </c>
      <c r="J884" s="124" t="s">
        <v>3960</v>
      </c>
      <c r="K884" s="124" t="s">
        <v>341</v>
      </c>
      <c r="L884" s="124" t="s">
        <v>1035</v>
      </c>
      <c r="M884" s="124" t="s">
        <v>343</v>
      </c>
      <c r="N884" s="124" t="s">
        <v>341</v>
      </c>
      <c r="O884" s="124" t="s">
        <v>341</v>
      </c>
      <c r="P884" s="124" t="s">
        <v>3959</v>
      </c>
      <c r="Q884" s="124" t="s">
        <v>341</v>
      </c>
      <c r="R884" s="125">
        <v>9</v>
      </c>
      <c r="S884" s="125">
        <v>10</v>
      </c>
      <c r="T884" s="124" t="s">
        <v>341</v>
      </c>
      <c r="U884" s="124" t="s">
        <v>396</v>
      </c>
      <c r="V884" s="124" t="s">
        <v>395</v>
      </c>
      <c r="W884" s="124" t="s">
        <v>3115</v>
      </c>
      <c r="X884" s="124" t="s">
        <v>223</v>
      </c>
    </row>
    <row r="885" spans="1:24" ht="33" customHeight="1" x14ac:dyDescent="0.25">
      <c r="A885" s="124" t="s">
        <v>3958</v>
      </c>
      <c r="B885" s="125">
        <v>91007</v>
      </c>
      <c r="C885" s="124" t="s">
        <v>381</v>
      </c>
      <c r="D885" s="124" t="s">
        <v>381</v>
      </c>
      <c r="E885" s="124" t="s">
        <v>341</v>
      </c>
      <c r="F885" s="124" t="s">
        <v>380</v>
      </c>
      <c r="G885" s="124" t="s">
        <v>343</v>
      </c>
      <c r="H885" s="124" t="s">
        <v>3957</v>
      </c>
      <c r="I885" s="124" t="s">
        <v>3956</v>
      </c>
      <c r="J885" s="124" t="s">
        <v>3956</v>
      </c>
      <c r="K885" s="124" t="s">
        <v>341</v>
      </c>
      <c r="L885" s="124" t="s">
        <v>3520</v>
      </c>
      <c r="M885" s="124" t="s">
        <v>343</v>
      </c>
      <c r="N885" s="124" t="s">
        <v>3955</v>
      </c>
      <c r="O885" s="124" t="s">
        <v>341</v>
      </c>
      <c r="P885" s="124" t="s">
        <v>3954</v>
      </c>
      <c r="Q885" s="124" t="s">
        <v>341</v>
      </c>
      <c r="R885" s="125">
        <v>9</v>
      </c>
      <c r="S885" s="125">
        <v>10</v>
      </c>
      <c r="T885" s="124" t="s">
        <v>341</v>
      </c>
      <c r="U885" s="124" t="s">
        <v>340</v>
      </c>
      <c r="V885" s="124" t="s">
        <v>339</v>
      </c>
      <c r="W885" s="124" t="s">
        <v>3857</v>
      </c>
      <c r="X885" s="124" t="s">
        <v>219</v>
      </c>
    </row>
    <row r="886" spans="1:24" ht="33" customHeight="1" x14ac:dyDescent="0.25">
      <c r="A886" s="124" t="s">
        <v>3953</v>
      </c>
      <c r="B886" s="125">
        <v>91008</v>
      </c>
      <c r="C886" s="124" t="s">
        <v>381</v>
      </c>
      <c r="D886" s="124" t="s">
        <v>381</v>
      </c>
      <c r="E886" s="124" t="s">
        <v>341</v>
      </c>
      <c r="F886" s="124" t="s">
        <v>411</v>
      </c>
      <c r="G886" s="124" t="s">
        <v>343</v>
      </c>
      <c r="H886" s="124" t="s">
        <v>3952</v>
      </c>
      <c r="I886" s="124" t="s">
        <v>3951</v>
      </c>
      <c r="J886" s="124" t="s">
        <v>3951</v>
      </c>
      <c r="K886" s="124" t="s">
        <v>341</v>
      </c>
      <c r="L886" s="124" t="s">
        <v>344</v>
      </c>
      <c r="M886" s="124" t="s">
        <v>343</v>
      </c>
      <c r="N886" s="124" t="s">
        <v>341</v>
      </c>
      <c r="O886" s="124" t="s">
        <v>341</v>
      </c>
      <c r="P886" s="124" t="s">
        <v>3950</v>
      </c>
      <c r="Q886" s="124" t="s">
        <v>341</v>
      </c>
      <c r="R886" s="125">
        <v>9</v>
      </c>
      <c r="S886" s="125">
        <v>10</v>
      </c>
      <c r="T886" s="124" t="s">
        <v>341</v>
      </c>
      <c r="U886" s="124" t="s">
        <v>396</v>
      </c>
      <c r="V886" s="124" t="s">
        <v>339</v>
      </c>
      <c r="W886" s="124" t="s">
        <v>3857</v>
      </c>
      <c r="X886" s="124" t="s">
        <v>219</v>
      </c>
    </row>
    <row r="887" spans="1:24" ht="33" customHeight="1" x14ac:dyDescent="0.25">
      <c r="A887" s="124" t="s">
        <v>3949</v>
      </c>
      <c r="B887" s="125">
        <v>91009</v>
      </c>
      <c r="C887" s="124" t="s">
        <v>381</v>
      </c>
      <c r="D887" s="124" t="s">
        <v>381</v>
      </c>
      <c r="E887" s="124" t="s">
        <v>341</v>
      </c>
      <c r="F887" s="124" t="s">
        <v>380</v>
      </c>
      <c r="G887" s="124" t="s">
        <v>343</v>
      </c>
      <c r="H887" s="124" t="s">
        <v>3948</v>
      </c>
      <c r="I887" s="124" t="s">
        <v>3947</v>
      </c>
      <c r="J887" s="124" t="s">
        <v>3947</v>
      </c>
      <c r="K887" s="124" t="s">
        <v>341</v>
      </c>
      <c r="L887" s="124" t="s">
        <v>3501</v>
      </c>
      <c r="M887" s="124" t="s">
        <v>343</v>
      </c>
      <c r="N887" s="124" t="s">
        <v>3946</v>
      </c>
      <c r="O887" s="124" t="s">
        <v>341</v>
      </c>
      <c r="P887" s="124" t="s">
        <v>3945</v>
      </c>
      <c r="Q887" s="124" t="s">
        <v>341</v>
      </c>
      <c r="R887" s="125">
        <v>9</v>
      </c>
      <c r="S887" s="125">
        <v>10</v>
      </c>
      <c r="T887" s="124" t="s">
        <v>341</v>
      </c>
      <c r="U887" s="124" t="s">
        <v>340</v>
      </c>
      <c r="V887" s="124" t="s">
        <v>1046</v>
      </c>
      <c r="W887" s="124" t="s">
        <v>1773</v>
      </c>
      <c r="X887" s="124" t="s">
        <v>233</v>
      </c>
    </row>
    <row r="888" spans="1:24" ht="33" customHeight="1" x14ac:dyDescent="0.25">
      <c r="A888" s="124" t="s">
        <v>3944</v>
      </c>
      <c r="B888" s="125">
        <v>91101</v>
      </c>
      <c r="C888" s="124" t="s">
        <v>393</v>
      </c>
      <c r="D888" s="124" t="s">
        <v>392</v>
      </c>
      <c r="E888" s="124" t="s">
        <v>341</v>
      </c>
      <c r="F888" s="124" t="s">
        <v>391</v>
      </c>
      <c r="G888" s="124" t="s">
        <v>360</v>
      </c>
      <c r="H888" s="124" t="s">
        <v>3943</v>
      </c>
      <c r="I888" s="124" t="s">
        <v>3942</v>
      </c>
      <c r="J888" s="124" t="s">
        <v>3942</v>
      </c>
      <c r="K888" s="124" t="s">
        <v>341</v>
      </c>
      <c r="L888" s="124" t="s">
        <v>3941</v>
      </c>
      <c r="M888" s="124" t="s">
        <v>3940</v>
      </c>
      <c r="N888" s="124" t="s">
        <v>341</v>
      </c>
      <c r="O888" s="124" t="s">
        <v>341</v>
      </c>
      <c r="P888" s="124" t="s">
        <v>3939</v>
      </c>
      <c r="Q888" s="124" t="s">
        <v>341</v>
      </c>
      <c r="R888" s="125">
        <v>9</v>
      </c>
      <c r="S888" s="125">
        <v>11</v>
      </c>
      <c r="T888" s="124" t="s">
        <v>341</v>
      </c>
      <c r="U888" s="124" t="s">
        <v>340</v>
      </c>
      <c r="V888" s="124" t="s">
        <v>339</v>
      </c>
      <c r="W888" s="124" t="s">
        <v>468</v>
      </c>
      <c r="X888" s="124" t="s">
        <v>223</v>
      </c>
    </row>
    <row r="889" spans="1:24" ht="33" customHeight="1" x14ac:dyDescent="0.25">
      <c r="A889" s="124" t="s">
        <v>3938</v>
      </c>
      <c r="B889" s="125">
        <v>91102</v>
      </c>
      <c r="C889" s="124" t="s">
        <v>393</v>
      </c>
      <c r="D889" s="124" t="s">
        <v>392</v>
      </c>
      <c r="E889" s="124" t="s">
        <v>341</v>
      </c>
      <c r="F889" s="124" t="s">
        <v>391</v>
      </c>
      <c r="G889" s="124" t="s">
        <v>360</v>
      </c>
      <c r="H889" s="124" t="s">
        <v>3937</v>
      </c>
      <c r="I889" s="124" t="s">
        <v>3936</v>
      </c>
      <c r="J889" s="124" t="s">
        <v>3936</v>
      </c>
      <c r="K889" s="124" t="s">
        <v>341</v>
      </c>
      <c r="L889" s="124" t="s">
        <v>3935</v>
      </c>
      <c r="M889" s="124" t="s">
        <v>3934</v>
      </c>
      <c r="N889" s="124" t="s">
        <v>341</v>
      </c>
      <c r="O889" s="124" t="s">
        <v>341</v>
      </c>
      <c r="P889" s="124" t="s">
        <v>3933</v>
      </c>
      <c r="Q889" s="124" t="s">
        <v>341</v>
      </c>
      <c r="R889" s="125">
        <v>9</v>
      </c>
      <c r="S889" s="125">
        <v>11</v>
      </c>
      <c r="T889" s="124" t="s">
        <v>341</v>
      </c>
      <c r="U889" s="124" t="s">
        <v>340</v>
      </c>
      <c r="V889" s="124" t="s">
        <v>339</v>
      </c>
      <c r="W889" s="124" t="s">
        <v>338</v>
      </c>
      <c r="X889" s="124" t="s">
        <v>219</v>
      </c>
    </row>
    <row r="890" spans="1:24" ht="33" customHeight="1" x14ac:dyDescent="0.25">
      <c r="A890" s="124" t="s">
        <v>3932</v>
      </c>
      <c r="B890" s="125">
        <v>91103</v>
      </c>
      <c r="C890" s="124" t="s">
        <v>393</v>
      </c>
      <c r="D890" s="124" t="s">
        <v>392</v>
      </c>
      <c r="E890" s="124" t="s">
        <v>341</v>
      </c>
      <c r="F890" s="124" t="s">
        <v>391</v>
      </c>
      <c r="G890" s="124" t="s">
        <v>360</v>
      </c>
      <c r="H890" s="124" t="s">
        <v>3931</v>
      </c>
      <c r="I890" s="124" t="s">
        <v>3930</v>
      </c>
      <c r="J890" s="124" t="s">
        <v>3930</v>
      </c>
      <c r="K890" s="124" t="s">
        <v>3929</v>
      </c>
      <c r="L890" s="124" t="s">
        <v>3520</v>
      </c>
      <c r="M890" s="124" t="s">
        <v>3928</v>
      </c>
      <c r="N890" s="124" t="s">
        <v>341</v>
      </c>
      <c r="O890" s="124" t="s">
        <v>341</v>
      </c>
      <c r="P890" s="124" t="s">
        <v>3927</v>
      </c>
      <c r="Q890" s="124" t="s">
        <v>341</v>
      </c>
      <c r="R890" s="125">
        <v>9</v>
      </c>
      <c r="S890" s="125">
        <v>11</v>
      </c>
      <c r="T890" s="124" t="s">
        <v>341</v>
      </c>
      <c r="U890" s="124" t="s">
        <v>340</v>
      </c>
      <c r="V890" s="124" t="s">
        <v>339</v>
      </c>
      <c r="W890" s="124" t="s">
        <v>3567</v>
      </c>
      <c r="X890" s="124" t="s">
        <v>219</v>
      </c>
    </row>
    <row r="891" spans="1:24" ht="33" customHeight="1" x14ac:dyDescent="0.25">
      <c r="A891" s="124" t="s">
        <v>3926</v>
      </c>
      <c r="B891" s="125">
        <v>91104</v>
      </c>
      <c r="C891" s="124" t="s">
        <v>393</v>
      </c>
      <c r="D891" s="124" t="s">
        <v>392</v>
      </c>
      <c r="E891" s="124" t="s">
        <v>341</v>
      </c>
      <c r="F891" s="124" t="s">
        <v>391</v>
      </c>
      <c r="G891" s="124" t="s">
        <v>360</v>
      </c>
      <c r="H891" s="124" t="s">
        <v>3925</v>
      </c>
      <c r="I891" s="124" t="s">
        <v>3924</v>
      </c>
      <c r="J891" s="124" t="s">
        <v>3923</v>
      </c>
      <c r="K891" s="124" t="s">
        <v>341</v>
      </c>
      <c r="L891" s="124" t="s">
        <v>3922</v>
      </c>
      <c r="M891" s="124" t="s">
        <v>3921</v>
      </c>
      <c r="N891" s="124" t="s">
        <v>341</v>
      </c>
      <c r="O891" s="124" t="s">
        <v>341</v>
      </c>
      <c r="P891" s="124" t="s">
        <v>3920</v>
      </c>
      <c r="Q891" s="124" t="s">
        <v>341</v>
      </c>
      <c r="R891" s="125">
        <v>9</v>
      </c>
      <c r="S891" s="125">
        <v>11</v>
      </c>
      <c r="T891" s="124" t="s">
        <v>341</v>
      </c>
      <c r="U891" s="124" t="s">
        <v>396</v>
      </c>
      <c r="V891" s="124" t="s">
        <v>395</v>
      </c>
      <c r="W891" s="124" t="s">
        <v>338</v>
      </c>
      <c r="X891" s="124" t="s">
        <v>219</v>
      </c>
    </row>
    <row r="892" spans="1:24" ht="33" customHeight="1" x14ac:dyDescent="0.25">
      <c r="A892" s="124" t="s">
        <v>3919</v>
      </c>
      <c r="B892" s="125">
        <v>91105</v>
      </c>
      <c r="C892" s="124" t="s">
        <v>393</v>
      </c>
      <c r="D892" s="124" t="s">
        <v>392</v>
      </c>
      <c r="E892" s="124" t="s">
        <v>341</v>
      </c>
      <c r="F892" s="124" t="s">
        <v>391</v>
      </c>
      <c r="G892" s="124" t="s">
        <v>360</v>
      </c>
      <c r="H892" s="124" t="s">
        <v>3918</v>
      </c>
      <c r="I892" s="124" t="s">
        <v>3917</v>
      </c>
      <c r="J892" s="124" t="s">
        <v>3917</v>
      </c>
      <c r="K892" s="124" t="s">
        <v>341</v>
      </c>
      <c r="L892" s="124" t="s">
        <v>3916</v>
      </c>
      <c r="M892" s="124" t="s">
        <v>3896</v>
      </c>
      <c r="N892" s="124" t="s">
        <v>341</v>
      </c>
      <c r="O892" s="124" t="s">
        <v>341</v>
      </c>
      <c r="P892" s="124" t="s">
        <v>3915</v>
      </c>
      <c r="Q892" s="124" t="s">
        <v>341</v>
      </c>
      <c r="R892" s="125">
        <v>9</v>
      </c>
      <c r="S892" s="125">
        <v>11</v>
      </c>
      <c r="T892" s="124" t="s">
        <v>341</v>
      </c>
      <c r="U892" s="124" t="s">
        <v>340</v>
      </c>
      <c r="V892" s="124" t="s">
        <v>339</v>
      </c>
      <c r="W892" s="124" t="s">
        <v>1946</v>
      </c>
      <c r="X892" s="124" t="s">
        <v>224</v>
      </c>
    </row>
    <row r="893" spans="1:24" ht="33" customHeight="1" x14ac:dyDescent="0.25">
      <c r="A893" s="124" t="s">
        <v>3914</v>
      </c>
      <c r="B893" s="125">
        <v>91107</v>
      </c>
      <c r="C893" s="124" t="s">
        <v>393</v>
      </c>
      <c r="D893" s="124" t="s">
        <v>392</v>
      </c>
      <c r="E893" s="124" t="s">
        <v>341</v>
      </c>
      <c r="F893" s="124" t="s">
        <v>391</v>
      </c>
      <c r="G893" s="124" t="s">
        <v>360</v>
      </c>
      <c r="H893" s="124" t="s">
        <v>3913</v>
      </c>
      <c r="I893" s="124" t="s">
        <v>3912</v>
      </c>
      <c r="J893" s="124" t="s">
        <v>3912</v>
      </c>
      <c r="K893" s="124" t="s">
        <v>3911</v>
      </c>
      <c r="L893" s="124" t="s">
        <v>344</v>
      </c>
      <c r="M893" s="124" t="s">
        <v>3910</v>
      </c>
      <c r="N893" s="124" t="s">
        <v>341</v>
      </c>
      <c r="O893" s="124" t="s">
        <v>341</v>
      </c>
      <c r="P893" s="124" t="s">
        <v>3909</v>
      </c>
      <c r="Q893" s="124" t="s">
        <v>341</v>
      </c>
      <c r="R893" s="125">
        <v>9</v>
      </c>
      <c r="S893" s="125">
        <v>11</v>
      </c>
      <c r="T893" s="124" t="s">
        <v>341</v>
      </c>
      <c r="U893" s="124" t="s">
        <v>510</v>
      </c>
      <c r="V893" s="124" t="s">
        <v>339</v>
      </c>
      <c r="W893" s="124" t="s">
        <v>1823</v>
      </c>
      <c r="X893" s="124" t="s">
        <v>220</v>
      </c>
    </row>
    <row r="894" spans="1:24" ht="33" customHeight="1" x14ac:dyDescent="0.25">
      <c r="A894" s="124" t="s">
        <v>3908</v>
      </c>
      <c r="B894" s="125">
        <v>91108</v>
      </c>
      <c r="C894" s="124" t="s">
        <v>393</v>
      </c>
      <c r="D894" s="124" t="s">
        <v>381</v>
      </c>
      <c r="E894" s="124" t="s">
        <v>3907</v>
      </c>
      <c r="F894" s="124" t="s">
        <v>391</v>
      </c>
      <c r="G894" s="124" t="s">
        <v>390</v>
      </c>
      <c r="H894" s="124" t="s">
        <v>3906</v>
      </c>
      <c r="I894" s="124" t="s">
        <v>3905</v>
      </c>
      <c r="J894" s="124" t="s">
        <v>3904</v>
      </c>
      <c r="K894" s="124" t="s">
        <v>341</v>
      </c>
      <c r="L894" s="124" t="s">
        <v>3903</v>
      </c>
      <c r="M894" s="124" t="s">
        <v>3789</v>
      </c>
      <c r="N894" s="124" t="s">
        <v>3902</v>
      </c>
      <c r="O894" s="124" t="s">
        <v>341</v>
      </c>
      <c r="P894" s="124" t="s">
        <v>3901</v>
      </c>
      <c r="Q894" s="124" t="s">
        <v>341</v>
      </c>
      <c r="R894" s="125">
        <v>9</v>
      </c>
      <c r="S894" s="125">
        <v>11</v>
      </c>
      <c r="T894" s="124" t="s">
        <v>341</v>
      </c>
      <c r="U894" s="124" t="s">
        <v>371</v>
      </c>
      <c r="V894" s="124" t="s">
        <v>440</v>
      </c>
      <c r="W894" s="124" t="s">
        <v>439</v>
      </c>
      <c r="X894" s="124" t="s">
        <v>217</v>
      </c>
    </row>
    <row r="895" spans="1:24" ht="33" customHeight="1" x14ac:dyDescent="0.25">
      <c r="A895" s="124" t="s">
        <v>3900</v>
      </c>
      <c r="B895" s="125">
        <v>91109</v>
      </c>
      <c r="C895" s="124" t="s">
        <v>381</v>
      </c>
      <c r="D895" s="124" t="s">
        <v>381</v>
      </c>
      <c r="E895" s="124" t="s">
        <v>341</v>
      </c>
      <c r="F895" s="124" t="s">
        <v>380</v>
      </c>
      <c r="G895" s="124" t="s">
        <v>360</v>
      </c>
      <c r="H895" s="124" t="s">
        <v>3899</v>
      </c>
      <c r="I895" s="124" t="s">
        <v>3898</v>
      </c>
      <c r="J895" s="124" t="s">
        <v>3898</v>
      </c>
      <c r="K895" s="124" t="s">
        <v>341</v>
      </c>
      <c r="L895" s="124" t="s">
        <v>3897</v>
      </c>
      <c r="M895" s="124" t="s">
        <v>3896</v>
      </c>
      <c r="N895" s="124" t="s">
        <v>341</v>
      </c>
      <c r="O895" s="124" t="s">
        <v>341</v>
      </c>
      <c r="P895" s="124" t="s">
        <v>3895</v>
      </c>
      <c r="Q895" s="124" t="s">
        <v>341</v>
      </c>
      <c r="R895" s="125">
        <v>9</v>
      </c>
      <c r="S895" s="125">
        <v>11</v>
      </c>
      <c r="T895" s="124" t="s">
        <v>341</v>
      </c>
      <c r="U895" s="124" t="s">
        <v>371</v>
      </c>
      <c r="V895" s="124" t="s">
        <v>440</v>
      </c>
      <c r="W895" s="124" t="s">
        <v>439</v>
      </c>
      <c r="X895" s="124" t="s">
        <v>217</v>
      </c>
    </row>
    <row r="896" spans="1:24" ht="33" customHeight="1" x14ac:dyDescent="0.25">
      <c r="A896" s="124" t="s">
        <v>3894</v>
      </c>
      <c r="B896" s="125">
        <v>91110</v>
      </c>
      <c r="C896" s="124" t="s">
        <v>393</v>
      </c>
      <c r="D896" s="124" t="s">
        <v>381</v>
      </c>
      <c r="E896" s="124" t="s">
        <v>3893</v>
      </c>
      <c r="F896" s="124" t="s">
        <v>391</v>
      </c>
      <c r="G896" s="124" t="s">
        <v>343</v>
      </c>
      <c r="H896" s="124" t="s">
        <v>3892</v>
      </c>
      <c r="I896" s="124" t="s">
        <v>3891</v>
      </c>
      <c r="J896" s="124" t="s">
        <v>3891</v>
      </c>
      <c r="K896" s="124" t="s">
        <v>341</v>
      </c>
      <c r="L896" s="124" t="s">
        <v>3890</v>
      </c>
      <c r="M896" s="124" t="s">
        <v>343</v>
      </c>
      <c r="N896" s="124" t="s">
        <v>3889</v>
      </c>
      <c r="O896" s="124" t="s">
        <v>341</v>
      </c>
      <c r="P896" s="124" t="s">
        <v>3888</v>
      </c>
      <c r="Q896" s="124" t="s">
        <v>341</v>
      </c>
      <c r="R896" s="125">
        <v>9</v>
      </c>
      <c r="S896" s="125">
        <v>11</v>
      </c>
      <c r="T896" s="124" t="s">
        <v>341</v>
      </c>
      <c r="U896" s="124" t="s">
        <v>340</v>
      </c>
      <c r="V896" s="124" t="s">
        <v>395</v>
      </c>
      <c r="W896" s="124" t="s">
        <v>3567</v>
      </c>
      <c r="X896" s="124" t="s">
        <v>219</v>
      </c>
    </row>
    <row r="897" spans="1:24" ht="33" customHeight="1" x14ac:dyDescent="0.25">
      <c r="A897" s="124" t="s">
        <v>3887</v>
      </c>
      <c r="B897" s="125">
        <v>91112</v>
      </c>
      <c r="C897" s="124" t="s">
        <v>393</v>
      </c>
      <c r="D897" s="124" t="s">
        <v>392</v>
      </c>
      <c r="E897" s="124" t="s">
        <v>341</v>
      </c>
      <c r="F897" s="124" t="s">
        <v>391</v>
      </c>
      <c r="G897" s="124" t="s">
        <v>343</v>
      </c>
      <c r="H897" s="124" t="s">
        <v>3886</v>
      </c>
      <c r="I897" s="124" t="s">
        <v>3885</v>
      </c>
      <c r="J897" s="124" t="s">
        <v>3884</v>
      </c>
      <c r="K897" s="124" t="s">
        <v>341</v>
      </c>
      <c r="L897" s="124" t="s">
        <v>344</v>
      </c>
      <c r="M897" s="124" t="s">
        <v>343</v>
      </c>
      <c r="N897" s="124" t="s">
        <v>341</v>
      </c>
      <c r="O897" s="124" t="s">
        <v>341</v>
      </c>
      <c r="P897" s="124" t="s">
        <v>3883</v>
      </c>
      <c r="Q897" s="124" t="s">
        <v>341</v>
      </c>
      <c r="R897" s="125">
        <v>9</v>
      </c>
      <c r="S897" s="125">
        <v>11</v>
      </c>
      <c r="T897" s="124" t="s">
        <v>341</v>
      </c>
      <c r="U897" s="124" t="s">
        <v>510</v>
      </c>
      <c r="V897" s="124" t="s">
        <v>339</v>
      </c>
      <c r="W897" s="124" t="s">
        <v>3567</v>
      </c>
      <c r="X897" s="124" t="s">
        <v>219</v>
      </c>
    </row>
    <row r="898" spans="1:24" ht="33" customHeight="1" x14ac:dyDescent="0.25">
      <c r="A898" s="124" t="s">
        <v>3882</v>
      </c>
      <c r="B898" s="125">
        <v>91113</v>
      </c>
      <c r="C898" s="124" t="s">
        <v>393</v>
      </c>
      <c r="D898" s="124" t="s">
        <v>392</v>
      </c>
      <c r="E898" s="124" t="s">
        <v>341</v>
      </c>
      <c r="F898" s="124" t="s">
        <v>391</v>
      </c>
      <c r="G898" s="124" t="s">
        <v>360</v>
      </c>
      <c r="H898" s="124" t="s">
        <v>3881</v>
      </c>
      <c r="I898" s="124" t="s">
        <v>3880</v>
      </c>
      <c r="J898" s="124" t="s">
        <v>3880</v>
      </c>
      <c r="K898" s="124" t="s">
        <v>341</v>
      </c>
      <c r="L898" s="124" t="s">
        <v>344</v>
      </c>
      <c r="M898" s="124" t="s">
        <v>3789</v>
      </c>
      <c r="N898" s="124" t="s">
        <v>341</v>
      </c>
      <c r="O898" s="124" t="s">
        <v>341</v>
      </c>
      <c r="P898" s="124" t="s">
        <v>3879</v>
      </c>
      <c r="Q898" s="124" t="s">
        <v>341</v>
      </c>
      <c r="R898" s="125">
        <v>9</v>
      </c>
      <c r="S898" s="125">
        <v>11</v>
      </c>
      <c r="T898" s="124" t="s">
        <v>341</v>
      </c>
      <c r="U898" s="124" t="s">
        <v>340</v>
      </c>
      <c r="V898" s="124" t="s">
        <v>787</v>
      </c>
      <c r="W898" s="124" t="s">
        <v>3567</v>
      </c>
      <c r="X898" s="124" t="s">
        <v>219</v>
      </c>
    </row>
    <row r="899" spans="1:24" ht="33" customHeight="1" x14ac:dyDescent="0.25">
      <c r="A899" s="124" t="s">
        <v>3878</v>
      </c>
      <c r="B899" s="125">
        <v>91114</v>
      </c>
      <c r="C899" s="124" t="s">
        <v>393</v>
      </c>
      <c r="D899" s="124" t="s">
        <v>392</v>
      </c>
      <c r="E899" s="124" t="s">
        <v>341</v>
      </c>
      <c r="F899" s="124" t="s">
        <v>391</v>
      </c>
      <c r="G899" s="124" t="s">
        <v>379</v>
      </c>
      <c r="H899" s="124" t="s">
        <v>3877</v>
      </c>
      <c r="I899" s="124" t="s">
        <v>3876</v>
      </c>
      <c r="J899" s="124" t="s">
        <v>3876</v>
      </c>
      <c r="K899" s="124" t="s">
        <v>341</v>
      </c>
      <c r="L899" s="124" t="s">
        <v>3754</v>
      </c>
      <c r="M899" s="124" t="s">
        <v>3875</v>
      </c>
      <c r="N899" s="124" t="s">
        <v>341</v>
      </c>
      <c r="O899" s="124" t="s">
        <v>341</v>
      </c>
      <c r="P899" s="124" t="s">
        <v>3874</v>
      </c>
      <c r="Q899" s="124" t="s">
        <v>341</v>
      </c>
      <c r="R899" s="125">
        <v>9</v>
      </c>
      <c r="S899" s="125">
        <v>11</v>
      </c>
      <c r="T899" s="124" t="s">
        <v>341</v>
      </c>
      <c r="U899" s="124" t="s">
        <v>340</v>
      </c>
      <c r="V899" s="124" t="s">
        <v>339</v>
      </c>
      <c r="W899" s="124" t="s">
        <v>338</v>
      </c>
      <c r="X899" s="124" t="s">
        <v>219</v>
      </c>
    </row>
    <row r="900" spans="1:24" ht="33" customHeight="1" x14ac:dyDescent="0.25">
      <c r="A900" s="124" t="s">
        <v>3873</v>
      </c>
      <c r="B900" s="125">
        <v>91115</v>
      </c>
      <c r="C900" s="124" t="s">
        <v>393</v>
      </c>
      <c r="D900" s="124" t="s">
        <v>392</v>
      </c>
      <c r="E900" s="124" t="s">
        <v>341</v>
      </c>
      <c r="F900" s="124" t="s">
        <v>391</v>
      </c>
      <c r="G900" s="124" t="s">
        <v>360</v>
      </c>
      <c r="H900" s="124" t="s">
        <v>3872</v>
      </c>
      <c r="I900" s="124" t="s">
        <v>3871</v>
      </c>
      <c r="J900" s="124" t="s">
        <v>3871</v>
      </c>
      <c r="K900" s="124" t="s">
        <v>341</v>
      </c>
      <c r="L900" s="124" t="s">
        <v>1751</v>
      </c>
      <c r="M900" s="124" t="s">
        <v>3763</v>
      </c>
      <c r="N900" s="124" t="s">
        <v>341</v>
      </c>
      <c r="O900" s="124" t="s">
        <v>341</v>
      </c>
      <c r="P900" s="124" t="s">
        <v>3870</v>
      </c>
      <c r="Q900" s="124" t="s">
        <v>341</v>
      </c>
      <c r="R900" s="125">
        <v>9</v>
      </c>
      <c r="S900" s="125">
        <v>11</v>
      </c>
      <c r="T900" s="124" t="s">
        <v>341</v>
      </c>
      <c r="U900" s="124" t="s">
        <v>340</v>
      </c>
      <c r="V900" s="124" t="s">
        <v>339</v>
      </c>
      <c r="W900" s="124" t="s">
        <v>338</v>
      </c>
      <c r="X900" s="124" t="s">
        <v>219</v>
      </c>
    </row>
    <row r="901" spans="1:24" ht="33" customHeight="1" x14ac:dyDescent="0.25">
      <c r="A901" s="124" t="s">
        <v>3869</v>
      </c>
      <c r="B901" s="125">
        <v>91116</v>
      </c>
      <c r="C901" s="124" t="s">
        <v>393</v>
      </c>
      <c r="D901" s="124" t="s">
        <v>392</v>
      </c>
      <c r="E901" s="124" t="s">
        <v>341</v>
      </c>
      <c r="F901" s="124" t="s">
        <v>391</v>
      </c>
      <c r="G901" s="124" t="s">
        <v>360</v>
      </c>
      <c r="H901" s="124" t="s">
        <v>3868</v>
      </c>
      <c r="I901" s="124" t="s">
        <v>3867</v>
      </c>
      <c r="J901" s="124" t="s">
        <v>3867</v>
      </c>
      <c r="K901" s="124" t="s">
        <v>3866</v>
      </c>
      <c r="L901" s="124" t="s">
        <v>1751</v>
      </c>
      <c r="M901" s="124" t="s">
        <v>3865</v>
      </c>
      <c r="N901" s="124" t="s">
        <v>341</v>
      </c>
      <c r="O901" s="124" t="s">
        <v>341</v>
      </c>
      <c r="P901" s="124" t="s">
        <v>3864</v>
      </c>
      <c r="Q901" s="124" t="s">
        <v>341</v>
      </c>
      <c r="R901" s="125">
        <v>9</v>
      </c>
      <c r="S901" s="125">
        <v>11</v>
      </c>
      <c r="T901" s="124" t="s">
        <v>341</v>
      </c>
      <c r="U901" s="124" t="s">
        <v>340</v>
      </c>
      <c r="V901" s="124" t="s">
        <v>339</v>
      </c>
      <c r="W901" s="124" t="s">
        <v>338</v>
      </c>
      <c r="X901" s="124" t="s">
        <v>219</v>
      </c>
    </row>
    <row r="902" spans="1:24" ht="33" customHeight="1" x14ac:dyDescent="0.25">
      <c r="A902" s="124" t="s">
        <v>3863</v>
      </c>
      <c r="B902" s="125">
        <v>91117</v>
      </c>
      <c r="C902" s="124" t="s">
        <v>393</v>
      </c>
      <c r="D902" s="124" t="s">
        <v>392</v>
      </c>
      <c r="E902" s="124" t="s">
        <v>341</v>
      </c>
      <c r="F902" s="124" t="s">
        <v>391</v>
      </c>
      <c r="G902" s="124" t="s">
        <v>390</v>
      </c>
      <c r="H902" s="124" t="s">
        <v>3862</v>
      </c>
      <c r="I902" s="124" t="s">
        <v>3861</v>
      </c>
      <c r="J902" s="124" t="s">
        <v>3861</v>
      </c>
      <c r="K902" s="124" t="s">
        <v>341</v>
      </c>
      <c r="L902" s="124" t="s">
        <v>3860</v>
      </c>
      <c r="M902" s="124" t="s">
        <v>3859</v>
      </c>
      <c r="N902" s="124" t="s">
        <v>341</v>
      </c>
      <c r="O902" s="124" t="s">
        <v>341</v>
      </c>
      <c r="P902" s="124" t="s">
        <v>3858</v>
      </c>
      <c r="Q902" s="124" t="s">
        <v>341</v>
      </c>
      <c r="R902" s="125">
        <v>9</v>
      </c>
      <c r="S902" s="125">
        <v>11</v>
      </c>
      <c r="T902" s="124" t="s">
        <v>341</v>
      </c>
      <c r="U902" s="124" t="s">
        <v>340</v>
      </c>
      <c r="V902" s="124" t="s">
        <v>1046</v>
      </c>
      <c r="W902" s="124" t="s">
        <v>3857</v>
      </c>
      <c r="X902" s="124" t="s">
        <v>219</v>
      </c>
    </row>
    <row r="903" spans="1:24" ht="33" customHeight="1" x14ac:dyDescent="0.25">
      <c r="A903" s="124" t="s">
        <v>3856</v>
      </c>
      <c r="B903" s="125">
        <v>91118</v>
      </c>
      <c r="C903" s="124" t="s">
        <v>393</v>
      </c>
      <c r="D903" s="124" t="s">
        <v>392</v>
      </c>
      <c r="E903" s="124" t="s">
        <v>341</v>
      </c>
      <c r="F903" s="124" t="s">
        <v>391</v>
      </c>
      <c r="G903" s="124" t="s">
        <v>379</v>
      </c>
      <c r="H903" s="124" t="s">
        <v>3855</v>
      </c>
      <c r="I903" s="124" t="s">
        <v>3854</v>
      </c>
      <c r="J903" s="124" t="s">
        <v>3854</v>
      </c>
      <c r="K903" s="124" t="s">
        <v>341</v>
      </c>
      <c r="L903" s="124" t="s">
        <v>1636</v>
      </c>
      <c r="M903" s="124" t="s">
        <v>3853</v>
      </c>
      <c r="N903" s="124" t="s">
        <v>341</v>
      </c>
      <c r="O903" s="124" t="s">
        <v>341</v>
      </c>
      <c r="P903" s="124" t="s">
        <v>3852</v>
      </c>
      <c r="Q903" s="124" t="s">
        <v>341</v>
      </c>
      <c r="R903" s="125">
        <v>9</v>
      </c>
      <c r="S903" s="125">
        <v>11</v>
      </c>
      <c r="T903" s="124" t="s">
        <v>341</v>
      </c>
      <c r="U903" s="124" t="s">
        <v>510</v>
      </c>
      <c r="V903" s="124" t="s">
        <v>787</v>
      </c>
      <c r="W903" s="124" t="s">
        <v>3567</v>
      </c>
      <c r="X903" s="124" t="s">
        <v>219</v>
      </c>
    </row>
    <row r="904" spans="1:24" ht="33" customHeight="1" x14ac:dyDescent="0.25">
      <c r="A904" s="124" t="s">
        <v>3851</v>
      </c>
      <c r="B904" s="125">
        <v>91119</v>
      </c>
      <c r="C904" s="124" t="s">
        <v>381</v>
      </c>
      <c r="D904" s="124" t="s">
        <v>381</v>
      </c>
      <c r="E904" s="124" t="s">
        <v>341</v>
      </c>
      <c r="F904" s="124" t="s">
        <v>380</v>
      </c>
      <c r="G904" s="124" t="s">
        <v>343</v>
      </c>
      <c r="H904" s="124" t="s">
        <v>3850</v>
      </c>
      <c r="I904" s="124" t="s">
        <v>3849</v>
      </c>
      <c r="J904" s="124" t="s">
        <v>3849</v>
      </c>
      <c r="K904" s="124" t="s">
        <v>341</v>
      </c>
      <c r="L904" s="124" t="s">
        <v>3848</v>
      </c>
      <c r="M904" s="124" t="s">
        <v>343</v>
      </c>
      <c r="N904" s="124" t="s">
        <v>341</v>
      </c>
      <c r="O904" s="124" t="s">
        <v>341</v>
      </c>
      <c r="P904" s="124" t="s">
        <v>3847</v>
      </c>
      <c r="Q904" s="124" t="s">
        <v>341</v>
      </c>
      <c r="R904" s="125">
        <v>9</v>
      </c>
      <c r="S904" s="125">
        <v>11</v>
      </c>
      <c r="T904" s="124" t="s">
        <v>341</v>
      </c>
      <c r="U904" s="124" t="s">
        <v>510</v>
      </c>
      <c r="V904" s="124" t="s">
        <v>339</v>
      </c>
      <c r="W904" s="124" t="s">
        <v>975</v>
      </c>
      <c r="X904" s="124" t="s">
        <v>219</v>
      </c>
    </row>
    <row r="905" spans="1:24" ht="33" customHeight="1" x14ac:dyDescent="0.25">
      <c r="A905" s="124" t="s">
        <v>3846</v>
      </c>
      <c r="B905" s="125">
        <v>91121</v>
      </c>
      <c r="C905" s="124" t="s">
        <v>381</v>
      </c>
      <c r="D905" s="124" t="s">
        <v>381</v>
      </c>
      <c r="E905" s="124" t="s">
        <v>341</v>
      </c>
      <c r="F905" s="124" t="s">
        <v>380</v>
      </c>
      <c r="G905" s="124" t="s">
        <v>343</v>
      </c>
      <c r="H905" s="124" t="s">
        <v>3845</v>
      </c>
      <c r="I905" s="124" t="s">
        <v>3844</v>
      </c>
      <c r="J905" s="124" t="s">
        <v>3844</v>
      </c>
      <c r="K905" s="124" t="s">
        <v>341</v>
      </c>
      <c r="L905" s="124" t="s">
        <v>3024</v>
      </c>
      <c r="M905" s="124" t="s">
        <v>343</v>
      </c>
      <c r="N905" s="124" t="s">
        <v>341</v>
      </c>
      <c r="O905" s="124" t="s">
        <v>341</v>
      </c>
      <c r="P905" s="124" t="s">
        <v>3843</v>
      </c>
      <c r="Q905" s="124" t="s">
        <v>341</v>
      </c>
      <c r="R905" s="125">
        <v>9</v>
      </c>
      <c r="S905" s="125">
        <v>11</v>
      </c>
      <c r="T905" s="124" t="s">
        <v>341</v>
      </c>
      <c r="U905" s="124" t="s">
        <v>510</v>
      </c>
      <c r="V905" s="124" t="s">
        <v>1354</v>
      </c>
      <c r="W905" s="124" t="s">
        <v>3567</v>
      </c>
      <c r="X905" s="124" t="s">
        <v>219</v>
      </c>
    </row>
    <row r="906" spans="1:24" ht="33" customHeight="1" x14ac:dyDescent="0.25">
      <c r="A906" s="124" t="s">
        <v>3842</v>
      </c>
      <c r="B906" s="125">
        <v>91122</v>
      </c>
      <c r="C906" s="124" t="s">
        <v>381</v>
      </c>
      <c r="D906" s="124" t="s">
        <v>381</v>
      </c>
      <c r="E906" s="124" t="s">
        <v>341</v>
      </c>
      <c r="F906" s="124" t="s">
        <v>380</v>
      </c>
      <c r="G906" s="124" t="s">
        <v>343</v>
      </c>
      <c r="H906" s="124" t="s">
        <v>3841</v>
      </c>
      <c r="I906" s="124" t="s">
        <v>3840</v>
      </c>
      <c r="J906" s="124" t="s">
        <v>3839</v>
      </c>
      <c r="K906" s="124" t="s">
        <v>3838</v>
      </c>
      <c r="L906" s="124" t="s">
        <v>356</v>
      </c>
      <c r="M906" s="124" t="s">
        <v>343</v>
      </c>
      <c r="N906" s="124" t="s">
        <v>341</v>
      </c>
      <c r="O906" s="124" t="s">
        <v>341</v>
      </c>
      <c r="P906" s="124" t="s">
        <v>3837</v>
      </c>
      <c r="Q906" s="124" t="s">
        <v>341</v>
      </c>
      <c r="R906" s="125">
        <v>9</v>
      </c>
      <c r="S906" s="125">
        <v>11</v>
      </c>
      <c r="T906" s="124" t="s">
        <v>341</v>
      </c>
      <c r="U906" s="124" t="s">
        <v>340</v>
      </c>
      <c r="V906" s="124" t="s">
        <v>1046</v>
      </c>
      <c r="W906" s="124" t="s">
        <v>3567</v>
      </c>
      <c r="X906" s="124" t="s">
        <v>219</v>
      </c>
    </row>
    <row r="907" spans="1:24" ht="33" customHeight="1" x14ac:dyDescent="0.25">
      <c r="A907" s="124" t="s">
        <v>3836</v>
      </c>
      <c r="B907" s="125">
        <v>91123</v>
      </c>
      <c r="C907" s="124" t="s">
        <v>393</v>
      </c>
      <c r="D907" s="124" t="s">
        <v>392</v>
      </c>
      <c r="E907" s="124" t="s">
        <v>341</v>
      </c>
      <c r="F907" s="124" t="s">
        <v>391</v>
      </c>
      <c r="G907" s="124" t="s">
        <v>360</v>
      </c>
      <c r="H907" s="124" t="s">
        <v>3835</v>
      </c>
      <c r="I907" s="124" t="s">
        <v>3834</v>
      </c>
      <c r="J907" s="124" t="s">
        <v>3834</v>
      </c>
      <c r="K907" s="124" t="s">
        <v>341</v>
      </c>
      <c r="L907" s="124" t="s">
        <v>3833</v>
      </c>
      <c r="M907" s="124" t="s">
        <v>3832</v>
      </c>
      <c r="N907" s="124" t="s">
        <v>341</v>
      </c>
      <c r="O907" s="124" t="s">
        <v>341</v>
      </c>
      <c r="P907" s="124" t="s">
        <v>3831</v>
      </c>
      <c r="Q907" s="124" t="s">
        <v>341</v>
      </c>
      <c r="R907" s="125">
        <v>9</v>
      </c>
      <c r="S907" s="125">
        <v>11</v>
      </c>
      <c r="T907" s="124" t="s">
        <v>341</v>
      </c>
      <c r="U907" s="124" t="s">
        <v>340</v>
      </c>
      <c r="V907" s="124" t="s">
        <v>1354</v>
      </c>
      <c r="W907" s="124" t="s">
        <v>3580</v>
      </c>
      <c r="X907" s="124" t="s">
        <v>219</v>
      </c>
    </row>
    <row r="908" spans="1:24" ht="33" customHeight="1" x14ac:dyDescent="0.25">
      <c r="A908" s="124" t="s">
        <v>3830</v>
      </c>
      <c r="B908" s="125">
        <v>91124</v>
      </c>
      <c r="C908" s="124" t="s">
        <v>393</v>
      </c>
      <c r="D908" s="124" t="s">
        <v>392</v>
      </c>
      <c r="E908" s="124" t="s">
        <v>341</v>
      </c>
      <c r="F908" s="124" t="s">
        <v>391</v>
      </c>
      <c r="G908" s="124" t="s">
        <v>343</v>
      </c>
      <c r="H908" s="124" t="s">
        <v>3829</v>
      </c>
      <c r="I908" s="124" t="s">
        <v>3828</v>
      </c>
      <c r="J908" s="124" t="s">
        <v>3828</v>
      </c>
      <c r="K908" s="124" t="s">
        <v>3827</v>
      </c>
      <c r="L908" s="124" t="s">
        <v>3826</v>
      </c>
      <c r="M908" s="124" t="s">
        <v>343</v>
      </c>
      <c r="N908" s="124" t="s">
        <v>341</v>
      </c>
      <c r="O908" s="124" t="s">
        <v>341</v>
      </c>
      <c r="P908" s="124" t="s">
        <v>3825</v>
      </c>
      <c r="Q908" s="124" t="s">
        <v>341</v>
      </c>
      <c r="R908" s="125">
        <v>9</v>
      </c>
      <c r="S908" s="125">
        <v>11</v>
      </c>
      <c r="T908" s="124" t="s">
        <v>341</v>
      </c>
      <c r="U908" s="124" t="s">
        <v>510</v>
      </c>
      <c r="V908" s="124" t="s">
        <v>1354</v>
      </c>
      <c r="W908" s="124" t="s">
        <v>3580</v>
      </c>
      <c r="X908" s="124" t="s">
        <v>219</v>
      </c>
    </row>
    <row r="909" spans="1:24" ht="33" customHeight="1" x14ac:dyDescent="0.25">
      <c r="A909" s="124" t="s">
        <v>3824</v>
      </c>
      <c r="B909" s="125">
        <v>91125</v>
      </c>
      <c r="C909" s="124" t="s">
        <v>393</v>
      </c>
      <c r="D909" s="124" t="s">
        <v>392</v>
      </c>
      <c r="E909" s="124" t="s">
        <v>341</v>
      </c>
      <c r="F909" s="124" t="s">
        <v>391</v>
      </c>
      <c r="G909" s="124" t="s">
        <v>360</v>
      </c>
      <c r="H909" s="124" t="s">
        <v>3823</v>
      </c>
      <c r="I909" s="124" t="s">
        <v>3822</v>
      </c>
      <c r="J909" s="124" t="s">
        <v>3822</v>
      </c>
      <c r="K909" s="124" t="s">
        <v>341</v>
      </c>
      <c r="L909" s="124" t="s">
        <v>3520</v>
      </c>
      <c r="M909" s="124" t="s">
        <v>3821</v>
      </c>
      <c r="N909" s="124" t="s">
        <v>341</v>
      </c>
      <c r="O909" s="124" t="s">
        <v>341</v>
      </c>
      <c r="P909" s="124" t="s">
        <v>3820</v>
      </c>
      <c r="Q909" s="124" t="s">
        <v>341</v>
      </c>
      <c r="R909" s="125">
        <v>9</v>
      </c>
      <c r="S909" s="125">
        <v>11</v>
      </c>
      <c r="T909" s="124" t="s">
        <v>341</v>
      </c>
      <c r="U909" s="124" t="s">
        <v>340</v>
      </c>
      <c r="V909" s="124" t="s">
        <v>339</v>
      </c>
      <c r="W909" s="124" t="s">
        <v>1946</v>
      </c>
      <c r="X909" s="124" t="s">
        <v>224</v>
      </c>
    </row>
    <row r="910" spans="1:24" ht="33" customHeight="1" x14ac:dyDescent="0.25">
      <c r="A910" s="124" t="s">
        <v>3819</v>
      </c>
      <c r="B910" s="125">
        <v>91126</v>
      </c>
      <c r="C910" s="124" t="s">
        <v>393</v>
      </c>
      <c r="D910" s="124" t="s">
        <v>392</v>
      </c>
      <c r="E910" s="124" t="s">
        <v>341</v>
      </c>
      <c r="F910" s="124" t="s">
        <v>391</v>
      </c>
      <c r="G910" s="124" t="s">
        <v>360</v>
      </c>
      <c r="H910" s="124" t="s">
        <v>3818</v>
      </c>
      <c r="I910" s="124" t="s">
        <v>3817</v>
      </c>
      <c r="J910" s="124" t="s">
        <v>3817</v>
      </c>
      <c r="K910" s="124" t="s">
        <v>3816</v>
      </c>
      <c r="L910" s="124" t="s">
        <v>344</v>
      </c>
      <c r="M910" s="124" t="s">
        <v>3815</v>
      </c>
      <c r="N910" s="124" t="s">
        <v>341</v>
      </c>
      <c r="O910" s="124" t="s">
        <v>341</v>
      </c>
      <c r="P910" s="124" t="s">
        <v>3814</v>
      </c>
      <c r="Q910" s="124" t="s">
        <v>341</v>
      </c>
      <c r="R910" s="125">
        <v>9</v>
      </c>
      <c r="S910" s="125">
        <v>11</v>
      </c>
      <c r="T910" s="124" t="s">
        <v>341</v>
      </c>
      <c r="U910" s="124" t="s">
        <v>340</v>
      </c>
      <c r="V910" s="124" t="s">
        <v>339</v>
      </c>
      <c r="W910" s="124" t="s">
        <v>3567</v>
      </c>
      <c r="X910" s="124" t="s">
        <v>219</v>
      </c>
    </row>
    <row r="911" spans="1:24" ht="33" customHeight="1" x14ac:dyDescent="0.25">
      <c r="A911" s="124" t="s">
        <v>3813</v>
      </c>
      <c r="B911" s="125">
        <v>91128</v>
      </c>
      <c r="C911" s="124" t="s">
        <v>393</v>
      </c>
      <c r="D911" s="124" t="s">
        <v>392</v>
      </c>
      <c r="E911" s="124" t="s">
        <v>341</v>
      </c>
      <c r="F911" s="124" t="s">
        <v>391</v>
      </c>
      <c r="G911" s="124" t="s">
        <v>343</v>
      </c>
      <c r="H911" s="124" t="s">
        <v>3812</v>
      </c>
      <c r="I911" s="124" t="s">
        <v>3811</v>
      </c>
      <c r="J911" s="124" t="s">
        <v>3811</v>
      </c>
      <c r="K911" s="124" t="s">
        <v>341</v>
      </c>
      <c r="L911" s="124" t="s">
        <v>3810</v>
      </c>
      <c r="M911" s="124" t="s">
        <v>343</v>
      </c>
      <c r="N911" s="124" t="s">
        <v>341</v>
      </c>
      <c r="O911" s="124" t="s">
        <v>341</v>
      </c>
      <c r="P911" s="124" t="s">
        <v>3809</v>
      </c>
      <c r="Q911" s="124" t="s">
        <v>341</v>
      </c>
      <c r="R911" s="125">
        <v>9</v>
      </c>
      <c r="S911" s="125">
        <v>11</v>
      </c>
      <c r="T911" s="124" t="s">
        <v>341</v>
      </c>
      <c r="U911" s="124" t="s">
        <v>340</v>
      </c>
      <c r="V911" s="124" t="s">
        <v>339</v>
      </c>
      <c r="W911" s="124" t="s">
        <v>1773</v>
      </c>
      <c r="X911" s="124" t="s">
        <v>233</v>
      </c>
    </row>
    <row r="912" spans="1:24" ht="33" customHeight="1" x14ac:dyDescent="0.25">
      <c r="A912" s="124" t="s">
        <v>3808</v>
      </c>
      <c r="B912" s="125">
        <v>91129</v>
      </c>
      <c r="C912" s="124" t="s">
        <v>381</v>
      </c>
      <c r="D912" s="124" t="s">
        <v>381</v>
      </c>
      <c r="E912" s="124" t="s">
        <v>341</v>
      </c>
      <c r="F912" s="124" t="s">
        <v>380</v>
      </c>
      <c r="G912" s="124" t="s">
        <v>343</v>
      </c>
      <c r="H912" s="124" t="s">
        <v>3807</v>
      </c>
      <c r="I912" s="124" t="s">
        <v>3806</v>
      </c>
      <c r="J912" s="124" t="s">
        <v>3806</v>
      </c>
      <c r="K912" s="124" t="s">
        <v>3805</v>
      </c>
      <c r="L912" s="124" t="s">
        <v>1636</v>
      </c>
      <c r="M912" s="124" t="s">
        <v>343</v>
      </c>
      <c r="N912" s="124" t="s">
        <v>341</v>
      </c>
      <c r="O912" s="124" t="s">
        <v>341</v>
      </c>
      <c r="P912" s="124" t="s">
        <v>3804</v>
      </c>
      <c r="Q912" s="124" t="s">
        <v>341</v>
      </c>
      <c r="R912" s="125">
        <v>9</v>
      </c>
      <c r="S912" s="125">
        <v>11</v>
      </c>
      <c r="T912" s="124" t="s">
        <v>341</v>
      </c>
      <c r="U912" s="124" t="s">
        <v>396</v>
      </c>
      <c r="V912" s="124" t="s">
        <v>339</v>
      </c>
      <c r="W912" s="124" t="s">
        <v>338</v>
      </c>
      <c r="X912" s="124" t="s">
        <v>219</v>
      </c>
    </row>
    <row r="913" spans="1:24" ht="33" customHeight="1" x14ac:dyDescent="0.25">
      <c r="A913" s="124" t="s">
        <v>3803</v>
      </c>
      <c r="B913" s="125">
        <v>91130</v>
      </c>
      <c r="C913" s="124" t="s">
        <v>393</v>
      </c>
      <c r="D913" s="124" t="s">
        <v>392</v>
      </c>
      <c r="E913" s="124" t="s">
        <v>341</v>
      </c>
      <c r="F913" s="124" t="s">
        <v>391</v>
      </c>
      <c r="G913" s="124" t="s">
        <v>343</v>
      </c>
      <c r="H913" s="124" t="s">
        <v>3802</v>
      </c>
      <c r="I913" s="124" t="s">
        <v>3801</v>
      </c>
      <c r="J913" s="124" t="s">
        <v>3801</v>
      </c>
      <c r="K913" s="124" t="s">
        <v>3800</v>
      </c>
      <c r="L913" s="124" t="s">
        <v>3799</v>
      </c>
      <c r="M913" s="124" t="s">
        <v>343</v>
      </c>
      <c r="N913" s="124" t="s">
        <v>341</v>
      </c>
      <c r="O913" s="124" t="s">
        <v>341</v>
      </c>
      <c r="P913" s="124" t="s">
        <v>3798</v>
      </c>
      <c r="Q913" s="124" t="s">
        <v>341</v>
      </c>
      <c r="R913" s="125">
        <v>9</v>
      </c>
      <c r="S913" s="125">
        <v>11</v>
      </c>
      <c r="T913" s="124" t="s">
        <v>341</v>
      </c>
      <c r="U913" s="124" t="s">
        <v>340</v>
      </c>
      <c r="V913" s="124" t="s">
        <v>1046</v>
      </c>
      <c r="W913" s="124" t="s">
        <v>1773</v>
      </c>
      <c r="X913" s="124" t="s">
        <v>233</v>
      </c>
    </row>
    <row r="914" spans="1:24" ht="33" customHeight="1" x14ac:dyDescent="0.25">
      <c r="A914" s="124" t="s">
        <v>3797</v>
      </c>
      <c r="B914" s="125">
        <v>91131</v>
      </c>
      <c r="C914" s="124" t="s">
        <v>393</v>
      </c>
      <c r="D914" s="124" t="s">
        <v>392</v>
      </c>
      <c r="E914" s="124" t="s">
        <v>341</v>
      </c>
      <c r="F914" s="124" t="s">
        <v>391</v>
      </c>
      <c r="G914" s="124" t="s">
        <v>343</v>
      </c>
      <c r="H914" s="124" t="s">
        <v>3796</v>
      </c>
      <c r="I914" s="124" t="s">
        <v>3795</v>
      </c>
      <c r="J914" s="124" t="s">
        <v>3795</v>
      </c>
      <c r="K914" s="124" t="s">
        <v>341</v>
      </c>
      <c r="L914" s="124" t="s">
        <v>1636</v>
      </c>
      <c r="M914" s="124" t="s">
        <v>343</v>
      </c>
      <c r="N914" s="124" t="s">
        <v>3794</v>
      </c>
      <c r="O914" s="124" t="s">
        <v>341</v>
      </c>
      <c r="P914" s="124" t="s">
        <v>3793</v>
      </c>
      <c r="Q914" s="124" t="s">
        <v>341</v>
      </c>
      <c r="R914" s="125">
        <v>9</v>
      </c>
      <c r="S914" s="125">
        <v>11</v>
      </c>
      <c r="T914" s="124" t="s">
        <v>341</v>
      </c>
      <c r="U914" s="124" t="s">
        <v>340</v>
      </c>
      <c r="V914" s="124" t="s">
        <v>339</v>
      </c>
      <c r="W914" s="124" t="s">
        <v>338</v>
      </c>
      <c r="X914" s="124" t="s">
        <v>219</v>
      </c>
    </row>
    <row r="915" spans="1:24" ht="33" customHeight="1" x14ac:dyDescent="0.25">
      <c r="A915" s="124" t="s">
        <v>3792</v>
      </c>
      <c r="B915" s="125">
        <v>91132</v>
      </c>
      <c r="C915" s="124" t="s">
        <v>381</v>
      </c>
      <c r="D915" s="124" t="s">
        <v>381</v>
      </c>
      <c r="E915" s="124" t="s">
        <v>341</v>
      </c>
      <c r="F915" s="124" t="s">
        <v>380</v>
      </c>
      <c r="G915" s="124" t="s">
        <v>360</v>
      </c>
      <c r="H915" s="124" t="s">
        <v>3791</v>
      </c>
      <c r="I915" s="124" t="s">
        <v>3790</v>
      </c>
      <c r="J915" s="124" t="s">
        <v>3790</v>
      </c>
      <c r="K915" s="124" t="s">
        <v>341</v>
      </c>
      <c r="L915" s="124" t="s">
        <v>3501</v>
      </c>
      <c r="M915" s="124" t="s">
        <v>3789</v>
      </c>
      <c r="N915" s="124" t="s">
        <v>341</v>
      </c>
      <c r="O915" s="124" t="s">
        <v>341</v>
      </c>
      <c r="P915" s="124" t="s">
        <v>3788</v>
      </c>
      <c r="Q915" s="124" t="s">
        <v>341</v>
      </c>
      <c r="R915" s="125">
        <v>9</v>
      </c>
      <c r="S915" s="125">
        <v>11</v>
      </c>
      <c r="T915" s="124" t="s">
        <v>341</v>
      </c>
      <c r="U915" s="124" t="s">
        <v>340</v>
      </c>
      <c r="V915" s="124" t="s">
        <v>339</v>
      </c>
      <c r="W915" s="124" t="s">
        <v>3787</v>
      </c>
      <c r="X915" s="124" t="s">
        <v>219</v>
      </c>
    </row>
    <row r="916" spans="1:24" ht="33" customHeight="1" x14ac:dyDescent="0.25">
      <c r="A916" s="124" t="s">
        <v>3786</v>
      </c>
      <c r="B916" s="125">
        <v>91201</v>
      </c>
      <c r="C916" s="124" t="s">
        <v>393</v>
      </c>
      <c r="D916" s="124" t="s">
        <v>392</v>
      </c>
      <c r="E916" s="124" t="s">
        <v>3785</v>
      </c>
      <c r="F916" s="124" t="s">
        <v>391</v>
      </c>
      <c r="G916" s="124" t="s">
        <v>360</v>
      </c>
      <c r="H916" s="124" t="s">
        <v>3784</v>
      </c>
      <c r="I916" s="124" t="s">
        <v>3783</v>
      </c>
      <c r="J916" s="124" t="s">
        <v>3782</v>
      </c>
      <c r="K916" s="124" t="s">
        <v>3781</v>
      </c>
      <c r="L916" s="124" t="s">
        <v>3780</v>
      </c>
      <c r="M916" s="124" t="s">
        <v>3779</v>
      </c>
      <c r="N916" s="124" t="s">
        <v>341</v>
      </c>
      <c r="O916" s="124" t="s">
        <v>341</v>
      </c>
      <c r="P916" s="124" t="s">
        <v>3778</v>
      </c>
      <c r="Q916" s="124" t="s">
        <v>341</v>
      </c>
      <c r="R916" s="125">
        <v>9</v>
      </c>
      <c r="S916" s="125">
        <v>12</v>
      </c>
      <c r="T916" s="124" t="s">
        <v>341</v>
      </c>
      <c r="U916" s="124" t="s">
        <v>510</v>
      </c>
      <c r="V916" s="124" t="s">
        <v>1354</v>
      </c>
      <c r="W916" s="124" t="s">
        <v>338</v>
      </c>
      <c r="X916" s="124" t="s">
        <v>219</v>
      </c>
    </row>
    <row r="917" spans="1:24" ht="33" customHeight="1" x14ac:dyDescent="0.25">
      <c r="A917" s="124" t="s">
        <v>3777</v>
      </c>
      <c r="B917" s="125">
        <v>91202</v>
      </c>
      <c r="C917" s="124" t="s">
        <v>393</v>
      </c>
      <c r="D917" s="124" t="s">
        <v>392</v>
      </c>
      <c r="E917" s="124" t="s">
        <v>341</v>
      </c>
      <c r="F917" s="124" t="s">
        <v>391</v>
      </c>
      <c r="G917" s="124" t="s">
        <v>379</v>
      </c>
      <c r="H917" s="124" t="s">
        <v>3776</v>
      </c>
      <c r="I917" s="124" t="s">
        <v>3775</v>
      </c>
      <c r="J917" s="124" t="s">
        <v>3774</v>
      </c>
      <c r="K917" s="124" t="s">
        <v>341</v>
      </c>
      <c r="L917" s="124" t="s">
        <v>3773</v>
      </c>
      <c r="M917" s="124" t="s">
        <v>3772</v>
      </c>
      <c r="N917" s="124" t="s">
        <v>3771</v>
      </c>
      <c r="O917" s="124" t="s">
        <v>341</v>
      </c>
      <c r="P917" s="124" t="s">
        <v>3770</v>
      </c>
      <c r="Q917" s="124" t="s">
        <v>341</v>
      </c>
      <c r="R917" s="125">
        <v>9</v>
      </c>
      <c r="S917" s="125">
        <v>12</v>
      </c>
      <c r="T917" s="124" t="s">
        <v>341</v>
      </c>
      <c r="U917" s="124" t="s">
        <v>396</v>
      </c>
      <c r="V917" s="124" t="s">
        <v>395</v>
      </c>
      <c r="W917" s="124" t="s">
        <v>3769</v>
      </c>
      <c r="X917" s="124" t="s">
        <v>220</v>
      </c>
    </row>
    <row r="918" spans="1:24" ht="33" customHeight="1" x14ac:dyDescent="0.25">
      <c r="A918" s="124" t="s">
        <v>3768</v>
      </c>
      <c r="B918" s="125">
        <v>91203</v>
      </c>
      <c r="C918" s="124" t="s">
        <v>393</v>
      </c>
      <c r="D918" s="124" t="s">
        <v>392</v>
      </c>
      <c r="E918" s="124" t="s">
        <v>341</v>
      </c>
      <c r="F918" s="124" t="s">
        <v>391</v>
      </c>
      <c r="G918" s="124" t="s">
        <v>360</v>
      </c>
      <c r="H918" s="124" t="s">
        <v>3767</v>
      </c>
      <c r="I918" s="124" t="s">
        <v>3766</v>
      </c>
      <c r="J918" s="124" t="s">
        <v>3765</v>
      </c>
      <c r="K918" s="124" t="s">
        <v>341</v>
      </c>
      <c r="L918" s="124" t="s">
        <v>3764</v>
      </c>
      <c r="M918" s="124" t="s">
        <v>3763</v>
      </c>
      <c r="N918" s="124" t="s">
        <v>3762</v>
      </c>
      <c r="O918" s="124" t="s">
        <v>341</v>
      </c>
      <c r="P918" s="124" t="s">
        <v>3761</v>
      </c>
      <c r="Q918" s="124" t="s">
        <v>341</v>
      </c>
      <c r="R918" s="125">
        <v>9</v>
      </c>
      <c r="S918" s="125">
        <v>12</v>
      </c>
      <c r="T918" s="124" t="s">
        <v>341</v>
      </c>
      <c r="U918" s="124" t="s">
        <v>340</v>
      </c>
      <c r="V918" s="124" t="s">
        <v>339</v>
      </c>
      <c r="W918" s="124" t="s">
        <v>3760</v>
      </c>
      <c r="X918" s="124" t="s">
        <v>219</v>
      </c>
    </row>
    <row r="919" spans="1:24" ht="33" customHeight="1" x14ac:dyDescent="0.25">
      <c r="A919" s="124" t="s">
        <v>3759</v>
      </c>
      <c r="B919" s="125">
        <v>91204</v>
      </c>
      <c r="C919" s="124" t="s">
        <v>393</v>
      </c>
      <c r="D919" s="124" t="s">
        <v>392</v>
      </c>
      <c r="E919" s="124" t="s">
        <v>341</v>
      </c>
      <c r="F919" s="124" t="s">
        <v>391</v>
      </c>
      <c r="G919" s="124" t="s">
        <v>360</v>
      </c>
      <c r="H919" s="124" t="s">
        <v>3758</v>
      </c>
      <c r="I919" s="124" t="s">
        <v>3757</v>
      </c>
      <c r="J919" s="124" t="s">
        <v>3756</v>
      </c>
      <c r="K919" s="124" t="s">
        <v>3755</v>
      </c>
      <c r="L919" s="124" t="s">
        <v>3754</v>
      </c>
      <c r="M919" s="124" t="s">
        <v>3753</v>
      </c>
      <c r="N919" s="124" t="s">
        <v>3752</v>
      </c>
      <c r="O919" s="124" t="s">
        <v>341</v>
      </c>
      <c r="P919" s="124" t="s">
        <v>3751</v>
      </c>
      <c r="Q919" s="124" t="s">
        <v>341</v>
      </c>
      <c r="R919" s="125">
        <v>9</v>
      </c>
      <c r="S919" s="125">
        <v>12</v>
      </c>
      <c r="T919" s="124" t="s">
        <v>341</v>
      </c>
      <c r="U919" s="124" t="s">
        <v>510</v>
      </c>
      <c r="V919" s="124" t="s">
        <v>1354</v>
      </c>
      <c r="W919" s="124" t="s">
        <v>468</v>
      </c>
      <c r="X919" s="124" t="s">
        <v>223</v>
      </c>
    </row>
    <row r="920" spans="1:24" ht="33" customHeight="1" x14ac:dyDescent="0.25">
      <c r="A920" s="124" t="s">
        <v>3750</v>
      </c>
      <c r="B920" s="125">
        <v>91205</v>
      </c>
      <c r="C920" s="124" t="s">
        <v>393</v>
      </c>
      <c r="D920" s="124" t="s">
        <v>392</v>
      </c>
      <c r="E920" s="124" t="s">
        <v>341</v>
      </c>
      <c r="F920" s="124" t="s">
        <v>391</v>
      </c>
      <c r="G920" s="124" t="s">
        <v>343</v>
      </c>
      <c r="H920" s="124" t="s">
        <v>3749</v>
      </c>
      <c r="I920" s="124" t="s">
        <v>3748</v>
      </c>
      <c r="J920" s="124" t="s">
        <v>3747</v>
      </c>
      <c r="K920" s="124" t="s">
        <v>341</v>
      </c>
      <c r="L920" s="124" t="s">
        <v>1636</v>
      </c>
      <c r="M920" s="124" t="s">
        <v>343</v>
      </c>
      <c r="N920" s="124" t="s">
        <v>341</v>
      </c>
      <c r="O920" s="124" t="s">
        <v>341</v>
      </c>
      <c r="P920" s="124" t="s">
        <v>3746</v>
      </c>
      <c r="Q920" s="124" t="s">
        <v>341</v>
      </c>
      <c r="R920" s="125">
        <v>9</v>
      </c>
      <c r="S920" s="125">
        <v>12</v>
      </c>
      <c r="T920" s="124" t="s">
        <v>341</v>
      </c>
      <c r="U920" s="124" t="s">
        <v>340</v>
      </c>
      <c r="V920" s="124" t="s">
        <v>787</v>
      </c>
      <c r="W920" s="124" t="s">
        <v>3567</v>
      </c>
      <c r="X920" s="124" t="s">
        <v>219</v>
      </c>
    </row>
    <row r="921" spans="1:24" ht="33" customHeight="1" x14ac:dyDescent="0.25">
      <c r="A921" s="124" t="s">
        <v>3745</v>
      </c>
      <c r="B921" s="125">
        <v>91206</v>
      </c>
      <c r="C921" s="124" t="s">
        <v>393</v>
      </c>
      <c r="D921" s="124" t="s">
        <v>392</v>
      </c>
      <c r="E921" s="124" t="s">
        <v>341</v>
      </c>
      <c r="F921" s="124" t="s">
        <v>391</v>
      </c>
      <c r="G921" s="124" t="s">
        <v>360</v>
      </c>
      <c r="H921" s="124" t="s">
        <v>3744</v>
      </c>
      <c r="I921" s="124" t="s">
        <v>3743</v>
      </c>
      <c r="J921" s="124" t="s">
        <v>3742</v>
      </c>
      <c r="K921" s="124" t="s">
        <v>341</v>
      </c>
      <c r="L921" s="124" t="s">
        <v>3741</v>
      </c>
      <c r="M921" s="124" t="s">
        <v>3546</v>
      </c>
      <c r="N921" s="124" t="s">
        <v>341</v>
      </c>
      <c r="O921" s="124" t="s">
        <v>341</v>
      </c>
      <c r="P921" s="124" t="s">
        <v>3740</v>
      </c>
      <c r="Q921" s="124" t="s">
        <v>341</v>
      </c>
      <c r="R921" s="125">
        <v>9</v>
      </c>
      <c r="S921" s="125">
        <v>12</v>
      </c>
      <c r="T921" s="124" t="s">
        <v>341</v>
      </c>
      <c r="U921" s="124" t="s">
        <v>340</v>
      </c>
      <c r="V921" s="124" t="s">
        <v>1354</v>
      </c>
      <c r="W921" s="124" t="s">
        <v>3580</v>
      </c>
      <c r="X921" s="124" t="s">
        <v>219</v>
      </c>
    </row>
    <row r="922" spans="1:24" ht="33" customHeight="1" x14ac:dyDescent="0.25">
      <c r="A922" s="124" t="s">
        <v>3739</v>
      </c>
      <c r="B922" s="125">
        <v>91207</v>
      </c>
      <c r="C922" s="124" t="s">
        <v>393</v>
      </c>
      <c r="D922" s="124" t="s">
        <v>392</v>
      </c>
      <c r="E922" s="124" t="s">
        <v>341</v>
      </c>
      <c r="F922" s="124" t="s">
        <v>391</v>
      </c>
      <c r="G922" s="124" t="s">
        <v>360</v>
      </c>
      <c r="H922" s="124" t="s">
        <v>3738</v>
      </c>
      <c r="I922" s="124" t="s">
        <v>3737</v>
      </c>
      <c r="J922" s="124" t="s">
        <v>3736</v>
      </c>
      <c r="K922" s="124" t="s">
        <v>341</v>
      </c>
      <c r="L922" s="124" t="s">
        <v>3735</v>
      </c>
      <c r="M922" s="124" t="s">
        <v>3734</v>
      </c>
      <c r="N922" s="124" t="s">
        <v>3733</v>
      </c>
      <c r="O922" s="124" t="s">
        <v>341</v>
      </c>
      <c r="P922" s="124" t="s">
        <v>3732</v>
      </c>
      <c r="Q922" s="124" t="s">
        <v>341</v>
      </c>
      <c r="R922" s="125">
        <v>9</v>
      </c>
      <c r="S922" s="125">
        <v>12</v>
      </c>
      <c r="T922" s="124" t="s">
        <v>341</v>
      </c>
      <c r="U922" s="124" t="s">
        <v>340</v>
      </c>
      <c r="V922" s="124" t="s">
        <v>339</v>
      </c>
      <c r="W922" s="124" t="s">
        <v>3567</v>
      </c>
      <c r="X922" s="124" t="s">
        <v>219</v>
      </c>
    </row>
    <row r="923" spans="1:24" ht="33" customHeight="1" x14ac:dyDescent="0.25">
      <c r="A923" s="124" t="s">
        <v>3731</v>
      </c>
      <c r="B923" s="125">
        <v>91208</v>
      </c>
      <c r="C923" s="124" t="s">
        <v>393</v>
      </c>
      <c r="D923" s="124" t="s">
        <v>392</v>
      </c>
      <c r="E923" s="124" t="s">
        <v>341</v>
      </c>
      <c r="F923" s="124" t="s">
        <v>391</v>
      </c>
      <c r="G923" s="124" t="s">
        <v>379</v>
      </c>
      <c r="H923" s="124" t="s">
        <v>3730</v>
      </c>
      <c r="I923" s="124" t="s">
        <v>3729</v>
      </c>
      <c r="J923" s="124" t="s">
        <v>3728</v>
      </c>
      <c r="K923" s="124" t="s">
        <v>3727</v>
      </c>
      <c r="L923" s="124" t="s">
        <v>3726</v>
      </c>
      <c r="M923" s="124" t="s">
        <v>3725</v>
      </c>
      <c r="N923" s="124" t="s">
        <v>3724</v>
      </c>
      <c r="O923" s="124" t="s">
        <v>341</v>
      </c>
      <c r="P923" s="124" t="s">
        <v>3723</v>
      </c>
      <c r="Q923" s="124" t="s">
        <v>341</v>
      </c>
      <c r="R923" s="125">
        <v>9</v>
      </c>
      <c r="S923" s="125">
        <v>12</v>
      </c>
      <c r="T923" s="124" t="s">
        <v>341</v>
      </c>
      <c r="U923" s="124" t="s">
        <v>371</v>
      </c>
      <c r="V923" s="124" t="s">
        <v>440</v>
      </c>
      <c r="W923" s="124" t="s">
        <v>439</v>
      </c>
      <c r="X923" s="124" t="s">
        <v>217</v>
      </c>
    </row>
    <row r="924" spans="1:24" ht="33" customHeight="1" x14ac:dyDescent="0.25">
      <c r="A924" s="124" t="s">
        <v>3722</v>
      </c>
      <c r="B924" s="125">
        <v>91209</v>
      </c>
      <c r="C924" s="124" t="s">
        <v>381</v>
      </c>
      <c r="D924" s="124" t="s">
        <v>381</v>
      </c>
      <c r="E924" s="124" t="s">
        <v>341</v>
      </c>
      <c r="F924" s="124" t="s">
        <v>380</v>
      </c>
      <c r="G924" s="124" t="s">
        <v>390</v>
      </c>
      <c r="H924" s="124" t="s">
        <v>3721</v>
      </c>
      <c r="I924" s="124" t="s">
        <v>3720</v>
      </c>
      <c r="J924" s="124" t="s">
        <v>3719</v>
      </c>
      <c r="K924" s="124" t="s">
        <v>341</v>
      </c>
      <c r="L924" s="124" t="s">
        <v>3718</v>
      </c>
      <c r="M924" s="124" t="s">
        <v>3717</v>
      </c>
      <c r="N924" s="124" t="s">
        <v>3716</v>
      </c>
      <c r="O924" s="124" t="s">
        <v>341</v>
      </c>
      <c r="P924" s="124" t="s">
        <v>3715</v>
      </c>
      <c r="Q924" s="124" t="s">
        <v>341</v>
      </c>
      <c r="R924" s="125">
        <v>9</v>
      </c>
      <c r="S924" s="125">
        <v>12</v>
      </c>
      <c r="T924" s="124" t="s">
        <v>341</v>
      </c>
      <c r="U924" s="124" t="s">
        <v>396</v>
      </c>
      <c r="V924" s="124" t="s">
        <v>1031</v>
      </c>
      <c r="W924" s="124" t="s">
        <v>1040</v>
      </c>
      <c r="X924" s="124" t="s">
        <v>226</v>
      </c>
    </row>
    <row r="925" spans="1:24" ht="33" customHeight="1" x14ac:dyDescent="0.25">
      <c r="A925" s="124" t="s">
        <v>3714</v>
      </c>
      <c r="B925" s="125">
        <v>91210</v>
      </c>
      <c r="C925" s="124" t="s">
        <v>381</v>
      </c>
      <c r="D925" s="124" t="s">
        <v>381</v>
      </c>
      <c r="E925" s="124" t="s">
        <v>341</v>
      </c>
      <c r="F925" s="124" t="s">
        <v>380</v>
      </c>
      <c r="G925" s="124" t="s">
        <v>343</v>
      </c>
      <c r="H925" s="124" t="s">
        <v>3713</v>
      </c>
      <c r="I925" s="124" t="s">
        <v>3712</v>
      </c>
      <c r="J925" s="124" t="s">
        <v>3712</v>
      </c>
      <c r="K925" s="124" t="s">
        <v>341</v>
      </c>
      <c r="L925" s="124" t="s">
        <v>3024</v>
      </c>
      <c r="M925" s="124" t="s">
        <v>343</v>
      </c>
      <c r="N925" s="124" t="s">
        <v>341</v>
      </c>
      <c r="O925" s="124" t="s">
        <v>341</v>
      </c>
      <c r="P925" s="124" t="s">
        <v>3711</v>
      </c>
      <c r="Q925" s="124" t="s">
        <v>341</v>
      </c>
      <c r="R925" s="125">
        <v>9</v>
      </c>
      <c r="S925" s="125">
        <v>12</v>
      </c>
      <c r="T925" s="124" t="s">
        <v>341</v>
      </c>
      <c r="U925" s="124" t="s">
        <v>510</v>
      </c>
      <c r="V925" s="124" t="s">
        <v>787</v>
      </c>
      <c r="W925" s="124" t="s">
        <v>338</v>
      </c>
      <c r="X925" s="124" t="s">
        <v>219</v>
      </c>
    </row>
    <row r="926" spans="1:24" ht="33" customHeight="1" x14ac:dyDescent="0.25">
      <c r="A926" s="124" t="s">
        <v>3710</v>
      </c>
      <c r="B926" s="125">
        <v>91211</v>
      </c>
      <c r="C926" s="124" t="s">
        <v>393</v>
      </c>
      <c r="D926" s="124" t="s">
        <v>392</v>
      </c>
      <c r="E926" s="124" t="s">
        <v>341</v>
      </c>
      <c r="F926" s="124" t="s">
        <v>391</v>
      </c>
      <c r="G926" s="124" t="s">
        <v>343</v>
      </c>
      <c r="H926" s="124" t="s">
        <v>3709</v>
      </c>
      <c r="I926" s="124" t="s">
        <v>3708</v>
      </c>
      <c r="J926" s="124" t="s">
        <v>3707</v>
      </c>
      <c r="K926" s="124" t="s">
        <v>341</v>
      </c>
      <c r="L926" s="124" t="s">
        <v>3706</v>
      </c>
      <c r="M926" s="124" t="s">
        <v>343</v>
      </c>
      <c r="N926" s="124" t="s">
        <v>341</v>
      </c>
      <c r="O926" s="124" t="s">
        <v>341</v>
      </c>
      <c r="P926" s="124" t="s">
        <v>3705</v>
      </c>
      <c r="Q926" s="124" t="s">
        <v>341</v>
      </c>
      <c r="R926" s="125">
        <v>9</v>
      </c>
      <c r="S926" s="125">
        <v>12</v>
      </c>
      <c r="T926" s="124" t="s">
        <v>341</v>
      </c>
      <c r="U926" s="124" t="s">
        <v>340</v>
      </c>
      <c r="V926" s="124" t="s">
        <v>787</v>
      </c>
      <c r="W926" s="124" t="s">
        <v>338</v>
      </c>
      <c r="X926" s="124" t="s">
        <v>219</v>
      </c>
    </row>
    <row r="927" spans="1:24" ht="33" customHeight="1" x14ac:dyDescent="0.25">
      <c r="A927" s="124" t="s">
        <v>3704</v>
      </c>
      <c r="B927" s="125">
        <v>91212</v>
      </c>
      <c r="C927" s="124" t="s">
        <v>393</v>
      </c>
      <c r="D927" s="124" t="s">
        <v>392</v>
      </c>
      <c r="E927" s="124" t="s">
        <v>341</v>
      </c>
      <c r="F927" s="124" t="s">
        <v>391</v>
      </c>
      <c r="G927" s="124" t="s">
        <v>343</v>
      </c>
      <c r="H927" s="124" t="s">
        <v>3703</v>
      </c>
      <c r="I927" s="124" t="s">
        <v>3702</v>
      </c>
      <c r="J927" s="124" t="s">
        <v>3701</v>
      </c>
      <c r="K927" s="124" t="s">
        <v>341</v>
      </c>
      <c r="L927" s="124" t="s">
        <v>1035</v>
      </c>
      <c r="M927" s="124" t="s">
        <v>343</v>
      </c>
      <c r="N927" s="124" t="s">
        <v>341</v>
      </c>
      <c r="O927" s="124" t="s">
        <v>341</v>
      </c>
      <c r="P927" s="124" t="s">
        <v>3700</v>
      </c>
      <c r="Q927" s="124" t="s">
        <v>341</v>
      </c>
      <c r="R927" s="125">
        <v>9</v>
      </c>
      <c r="S927" s="125">
        <v>12</v>
      </c>
      <c r="T927" s="124" t="s">
        <v>341</v>
      </c>
      <c r="U927" s="124" t="s">
        <v>340</v>
      </c>
      <c r="V927" s="124" t="s">
        <v>787</v>
      </c>
      <c r="W927" s="124" t="s">
        <v>338</v>
      </c>
      <c r="X927" s="124" t="s">
        <v>219</v>
      </c>
    </row>
    <row r="928" spans="1:24" ht="33" customHeight="1" x14ac:dyDescent="0.25">
      <c r="A928" s="124" t="s">
        <v>3699</v>
      </c>
      <c r="B928" s="125">
        <v>91213</v>
      </c>
      <c r="C928" s="124" t="s">
        <v>393</v>
      </c>
      <c r="D928" s="124" t="s">
        <v>392</v>
      </c>
      <c r="E928" s="124" t="s">
        <v>341</v>
      </c>
      <c r="F928" s="124" t="s">
        <v>391</v>
      </c>
      <c r="G928" s="124" t="s">
        <v>343</v>
      </c>
      <c r="H928" s="124" t="s">
        <v>3698</v>
      </c>
      <c r="I928" s="124" t="s">
        <v>3697</v>
      </c>
      <c r="J928" s="124" t="s">
        <v>3696</v>
      </c>
      <c r="K928" s="124" t="s">
        <v>341</v>
      </c>
      <c r="L928" s="124" t="s">
        <v>3695</v>
      </c>
      <c r="M928" s="124" t="s">
        <v>343</v>
      </c>
      <c r="N928" s="124" t="s">
        <v>341</v>
      </c>
      <c r="O928" s="124" t="s">
        <v>341</v>
      </c>
      <c r="P928" s="124" t="s">
        <v>3694</v>
      </c>
      <c r="Q928" s="124" t="s">
        <v>341</v>
      </c>
      <c r="R928" s="125">
        <v>9</v>
      </c>
      <c r="S928" s="125">
        <v>12</v>
      </c>
      <c r="T928" s="124" t="s">
        <v>341</v>
      </c>
      <c r="U928" s="124" t="s">
        <v>510</v>
      </c>
      <c r="V928" s="124" t="s">
        <v>1046</v>
      </c>
      <c r="W928" s="124" t="s">
        <v>338</v>
      </c>
      <c r="X928" s="124" t="s">
        <v>219</v>
      </c>
    </row>
    <row r="929" spans="1:24" ht="33" customHeight="1" x14ac:dyDescent="0.25">
      <c r="A929" s="124" t="s">
        <v>3693</v>
      </c>
      <c r="B929" s="125">
        <v>91214</v>
      </c>
      <c r="C929" s="124" t="s">
        <v>393</v>
      </c>
      <c r="D929" s="124" t="s">
        <v>392</v>
      </c>
      <c r="E929" s="124" t="s">
        <v>341</v>
      </c>
      <c r="F929" s="124" t="s">
        <v>391</v>
      </c>
      <c r="G929" s="124" t="s">
        <v>379</v>
      </c>
      <c r="H929" s="124" t="s">
        <v>3692</v>
      </c>
      <c r="I929" s="124" t="s">
        <v>3691</v>
      </c>
      <c r="J929" s="124" t="s">
        <v>3690</v>
      </c>
      <c r="K929" s="124" t="s">
        <v>3689</v>
      </c>
      <c r="L929" s="124" t="s">
        <v>1035</v>
      </c>
      <c r="M929" s="124" t="s">
        <v>3668</v>
      </c>
      <c r="N929" s="124" t="s">
        <v>341</v>
      </c>
      <c r="O929" s="124" t="s">
        <v>341</v>
      </c>
      <c r="P929" s="124" t="s">
        <v>3688</v>
      </c>
      <c r="Q929" s="124" t="s">
        <v>341</v>
      </c>
      <c r="R929" s="125">
        <v>9</v>
      </c>
      <c r="S929" s="125">
        <v>12</v>
      </c>
      <c r="T929" s="124" t="s">
        <v>341</v>
      </c>
      <c r="U929" s="124" t="s">
        <v>510</v>
      </c>
      <c r="V929" s="124" t="s">
        <v>1354</v>
      </c>
      <c r="W929" s="124" t="s">
        <v>338</v>
      </c>
      <c r="X929" s="124" t="s">
        <v>219</v>
      </c>
    </row>
    <row r="930" spans="1:24" ht="33" customHeight="1" x14ac:dyDescent="0.25">
      <c r="A930" s="124" t="s">
        <v>3687</v>
      </c>
      <c r="B930" s="125">
        <v>91215</v>
      </c>
      <c r="C930" s="124" t="s">
        <v>393</v>
      </c>
      <c r="D930" s="124" t="s">
        <v>392</v>
      </c>
      <c r="E930" s="124" t="s">
        <v>341</v>
      </c>
      <c r="F930" s="124" t="s">
        <v>391</v>
      </c>
      <c r="G930" s="124" t="s">
        <v>343</v>
      </c>
      <c r="H930" s="124" t="s">
        <v>3686</v>
      </c>
      <c r="I930" s="124" t="s">
        <v>3685</v>
      </c>
      <c r="J930" s="124" t="s">
        <v>3684</v>
      </c>
      <c r="K930" s="124" t="s">
        <v>341</v>
      </c>
      <c r="L930" s="124" t="s">
        <v>3263</v>
      </c>
      <c r="M930" s="124" t="s">
        <v>343</v>
      </c>
      <c r="N930" s="124" t="s">
        <v>341</v>
      </c>
      <c r="O930" s="124" t="s">
        <v>341</v>
      </c>
      <c r="P930" s="124" t="s">
        <v>3683</v>
      </c>
      <c r="Q930" s="124" t="s">
        <v>341</v>
      </c>
      <c r="R930" s="125">
        <v>9</v>
      </c>
      <c r="S930" s="125">
        <v>12</v>
      </c>
      <c r="T930" s="124" t="s">
        <v>341</v>
      </c>
      <c r="U930" s="124" t="s">
        <v>510</v>
      </c>
      <c r="V930" s="124" t="s">
        <v>1354</v>
      </c>
      <c r="W930" s="124" t="s">
        <v>3567</v>
      </c>
      <c r="X930" s="124" t="s">
        <v>219</v>
      </c>
    </row>
    <row r="931" spans="1:24" ht="33" customHeight="1" x14ac:dyDescent="0.25">
      <c r="A931" s="124" t="s">
        <v>3682</v>
      </c>
      <c r="B931" s="125">
        <v>91216</v>
      </c>
      <c r="C931" s="124" t="s">
        <v>381</v>
      </c>
      <c r="D931" s="124" t="s">
        <v>381</v>
      </c>
      <c r="E931" s="124" t="s">
        <v>341</v>
      </c>
      <c r="F931" s="124" t="s">
        <v>380</v>
      </c>
      <c r="G931" s="124" t="s">
        <v>360</v>
      </c>
      <c r="H931" s="124" t="s">
        <v>3681</v>
      </c>
      <c r="I931" s="124" t="s">
        <v>3680</v>
      </c>
      <c r="J931" s="124" t="s">
        <v>3680</v>
      </c>
      <c r="K931" s="124" t="s">
        <v>341</v>
      </c>
      <c r="L931" s="124" t="s">
        <v>1636</v>
      </c>
      <c r="M931" s="124" t="s">
        <v>3649</v>
      </c>
      <c r="N931" s="124" t="s">
        <v>341</v>
      </c>
      <c r="O931" s="124" t="s">
        <v>341</v>
      </c>
      <c r="P931" s="124" t="s">
        <v>3679</v>
      </c>
      <c r="Q931" s="124" t="s">
        <v>341</v>
      </c>
      <c r="R931" s="125">
        <v>9</v>
      </c>
      <c r="S931" s="125">
        <v>12</v>
      </c>
      <c r="T931" s="124" t="s">
        <v>341</v>
      </c>
      <c r="U931" s="124" t="s">
        <v>340</v>
      </c>
      <c r="V931" s="124" t="s">
        <v>787</v>
      </c>
      <c r="W931" s="124" t="s">
        <v>338</v>
      </c>
      <c r="X931" s="124" t="s">
        <v>219</v>
      </c>
    </row>
    <row r="932" spans="1:24" ht="33" customHeight="1" x14ac:dyDescent="0.25">
      <c r="A932" s="124" t="s">
        <v>3678</v>
      </c>
      <c r="B932" s="125">
        <v>91217</v>
      </c>
      <c r="C932" s="124" t="s">
        <v>393</v>
      </c>
      <c r="D932" s="124" t="s">
        <v>392</v>
      </c>
      <c r="E932" s="124" t="s">
        <v>341</v>
      </c>
      <c r="F932" s="124" t="s">
        <v>391</v>
      </c>
      <c r="G932" s="124" t="s">
        <v>360</v>
      </c>
      <c r="H932" s="124" t="s">
        <v>3677</v>
      </c>
      <c r="I932" s="124" t="s">
        <v>3676</v>
      </c>
      <c r="J932" s="124" t="s">
        <v>3675</v>
      </c>
      <c r="K932" s="124" t="s">
        <v>341</v>
      </c>
      <c r="L932" s="124" t="s">
        <v>3655</v>
      </c>
      <c r="M932" s="124" t="s">
        <v>3674</v>
      </c>
      <c r="N932" s="124" t="s">
        <v>341</v>
      </c>
      <c r="O932" s="124" t="s">
        <v>341</v>
      </c>
      <c r="P932" s="124" t="s">
        <v>3673</v>
      </c>
      <c r="Q932" s="124" t="s">
        <v>341</v>
      </c>
      <c r="R932" s="125">
        <v>9</v>
      </c>
      <c r="S932" s="125">
        <v>12</v>
      </c>
      <c r="T932" s="124" t="s">
        <v>341</v>
      </c>
      <c r="U932" s="124" t="s">
        <v>396</v>
      </c>
      <c r="V932" s="124" t="s">
        <v>339</v>
      </c>
      <c r="W932" s="124" t="s">
        <v>338</v>
      </c>
      <c r="X932" s="124" t="s">
        <v>219</v>
      </c>
    </row>
    <row r="933" spans="1:24" ht="33" customHeight="1" x14ac:dyDescent="0.25">
      <c r="A933" s="124" t="s">
        <v>3672</v>
      </c>
      <c r="B933" s="125">
        <v>91218</v>
      </c>
      <c r="C933" s="124" t="s">
        <v>393</v>
      </c>
      <c r="D933" s="124" t="s">
        <v>392</v>
      </c>
      <c r="E933" s="124" t="s">
        <v>341</v>
      </c>
      <c r="F933" s="124" t="s">
        <v>391</v>
      </c>
      <c r="G933" s="124" t="s">
        <v>390</v>
      </c>
      <c r="H933" s="124" t="s">
        <v>3671</v>
      </c>
      <c r="I933" s="124" t="s">
        <v>3670</v>
      </c>
      <c r="J933" s="124" t="s">
        <v>3670</v>
      </c>
      <c r="K933" s="124" t="s">
        <v>341</v>
      </c>
      <c r="L933" s="124" t="s">
        <v>3669</v>
      </c>
      <c r="M933" s="124" t="s">
        <v>3668</v>
      </c>
      <c r="N933" s="124" t="s">
        <v>3667</v>
      </c>
      <c r="O933" s="124" t="s">
        <v>341</v>
      </c>
      <c r="P933" s="124" t="s">
        <v>3666</v>
      </c>
      <c r="Q933" s="124" t="s">
        <v>341</v>
      </c>
      <c r="R933" s="125">
        <v>9</v>
      </c>
      <c r="S933" s="125">
        <v>12</v>
      </c>
      <c r="T933" s="124" t="s">
        <v>341</v>
      </c>
      <c r="U933" s="124" t="s">
        <v>340</v>
      </c>
      <c r="V933" s="124" t="s">
        <v>787</v>
      </c>
      <c r="W933" s="124" t="s">
        <v>338</v>
      </c>
      <c r="X933" s="124" t="s">
        <v>219</v>
      </c>
    </row>
    <row r="934" spans="1:24" ht="33" customHeight="1" x14ac:dyDescent="0.25">
      <c r="A934" s="124" t="s">
        <v>3665</v>
      </c>
      <c r="B934" s="125">
        <v>91219</v>
      </c>
      <c r="C934" s="124" t="s">
        <v>393</v>
      </c>
      <c r="D934" s="124" t="s">
        <v>392</v>
      </c>
      <c r="E934" s="124" t="s">
        <v>341</v>
      </c>
      <c r="F934" s="124" t="s">
        <v>391</v>
      </c>
      <c r="G934" s="124" t="s">
        <v>343</v>
      </c>
      <c r="H934" s="124" t="s">
        <v>3664</v>
      </c>
      <c r="I934" s="124" t="s">
        <v>3663</v>
      </c>
      <c r="J934" s="124" t="s">
        <v>3662</v>
      </c>
      <c r="K934" s="124" t="s">
        <v>3661</v>
      </c>
      <c r="L934" s="124" t="s">
        <v>1636</v>
      </c>
      <c r="M934" s="124" t="s">
        <v>343</v>
      </c>
      <c r="N934" s="124" t="s">
        <v>3660</v>
      </c>
      <c r="O934" s="124" t="s">
        <v>341</v>
      </c>
      <c r="P934" s="124" t="s">
        <v>3659</v>
      </c>
      <c r="Q934" s="124" t="s">
        <v>341</v>
      </c>
      <c r="R934" s="125">
        <v>9</v>
      </c>
      <c r="S934" s="125">
        <v>12</v>
      </c>
      <c r="T934" s="124" t="s">
        <v>341</v>
      </c>
      <c r="U934" s="124" t="s">
        <v>340</v>
      </c>
      <c r="V934" s="124" t="s">
        <v>339</v>
      </c>
      <c r="W934" s="124" t="s">
        <v>338</v>
      </c>
      <c r="X934" s="124" t="s">
        <v>219</v>
      </c>
    </row>
    <row r="935" spans="1:24" ht="33" customHeight="1" x14ac:dyDescent="0.25">
      <c r="A935" s="124" t="s">
        <v>3658</v>
      </c>
      <c r="B935" s="125">
        <v>91220</v>
      </c>
      <c r="C935" s="124" t="s">
        <v>393</v>
      </c>
      <c r="D935" s="124" t="s">
        <v>392</v>
      </c>
      <c r="E935" s="124" t="s">
        <v>341</v>
      </c>
      <c r="F935" s="124" t="s">
        <v>391</v>
      </c>
      <c r="G935" s="124" t="s">
        <v>360</v>
      </c>
      <c r="H935" s="124" t="s">
        <v>3657</v>
      </c>
      <c r="I935" s="124" t="s">
        <v>3656</v>
      </c>
      <c r="J935" s="124" t="s">
        <v>3656</v>
      </c>
      <c r="K935" s="124" t="s">
        <v>341</v>
      </c>
      <c r="L935" s="124" t="s">
        <v>3655</v>
      </c>
      <c r="M935" s="124" t="s">
        <v>3599</v>
      </c>
      <c r="N935" s="124" t="s">
        <v>3654</v>
      </c>
      <c r="O935" s="124" t="s">
        <v>341</v>
      </c>
      <c r="P935" s="124" t="s">
        <v>3653</v>
      </c>
      <c r="Q935" s="124" t="s">
        <v>341</v>
      </c>
      <c r="R935" s="125">
        <v>9</v>
      </c>
      <c r="S935" s="125">
        <v>12</v>
      </c>
      <c r="T935" s="124" t="s">
        <v>341</v>
      </c>
      <c r="U935" s="124" t="s">
        <v>340</v>
      </c>
      <c r="V935" s="124" t="s">
        <v>339</v>
      </c>
      <c r="W935" s="124" t="s">
        <v>3567</v>
      </c>
      <c r="X935" s="124" t="s">
        <v>219</v>
      </c>
    </row>
    <row r="936" spans="1:24" ht="33" customHeight="1" x14ac:dyDescent="0.25">
      <c r="A936" s="124" t="s">
        <v>3652</v>
      </c>
      <c r="B936" s="125">
        <v>91221</v>
      </c>
      <c r="C936" s="124" t="s">
        <v>381</v>
      </c>
      <c r="D936" s="124" t="s">
        <v>381</v>
      </c>
      <c r="E936" s="124" t="s">
        <v>341</v>
      </c>
      <c r="F936" s="124" t="s">
        <v>380</v>
      </c>
      <c r="G936" s="124" t="s">
        <v>390</v>
      </c>
      <c r="H936" s="124" t="s">
        <v>3651</v>
      </c>
      <c r="I936" s="124" t="s">
        <v>3650</v>
      </c>
      <c r="J936" s="124" t="s">
        <v>3650</v>
      </c>
      <c r="K936" s="124" t="s">
        <v>341</v>
      </c>
      <c r="L936" s="124" t="s">
        <v>1636</v>
      </c>
      <c r="M936" s="124" t="s">
        <v>3649</v>
      </c>
      <c r="N936" s="124" t="s">
        <v>341</v>
      </c>
      <c r="O936" s="124" t="s">
        <v>341</v>
      </c>
      <c r="P936" s="124" t="s">
        <v>3648</v>
      </c>
      <c r="Q936" s="124" t="s">
        <v>341</v>
      </c>
      <c r="R936" s="125">
        <v>9</v>
      </c>
      <c r="S936" s="125">
        <v>12</v>
      </c>
      <c r="T936" s="124" t="s">
        <v>341</v>
      </c>
      <c r="U936" s="124" t="s">
        <v>340</v>
      </c>
      <c r="V936" s="124" t="s">
        <v>787</v>
      </c>
      <c r="W936" s="124" t="s">
        <v>338</v>
      </c>
      <c r="X936" s="124" t="s">
        <v>219</v>
      </c>
    </row>
    <row r="937" spans="1:24" ht="33" customHeight="1" x14ac:dyDescent="0.25">
      <c r="A937" s="124" t="s">
        <v>3647</v>
      </c>
      <c r="B937" s="125">
        <v>91222</v>
      </c>
      <c r="C937" s="124" t="s">
        <v>393</v>
      </c>
      <c r="D937" s="124" t="s">
        <v>392</v>
      </c>
      <c r="E937" s="124" t="s">
        <v>341</v>
      </c>
      <c r="F937" s="124" t="s">
        <v>391</v>
      </c>
      <c r="G937" s="124" t="s">
        <v>390</v>
      </c>
      <c r="H937" s="124" t="s">
        <v>3646</v>
      </c>
      <c r="I937" s="124" t="s">
        <v>3645</v>
      </c>
      <c r="J937" s="124" t="s">
        <v>3644</v>
      </c>
      <c r="K937" s="124" t="s">
        <v>341</v>
      </c>
      <c r="L937" s="124" t="s">
        <v>1636</v>
      </c>
      <c r="M937" s="124" t="s">
        <v>3643</v>
      </c>
      <c r="N937" s="124" t="s">
        <v>341</v>
      </c>
      <c r="O937" s="124" t="s">
        <v>341</v>
      </c>
      <c r="P937" s="124" t="s">
        <v>3642</v>
      </c>
      <c r="Q937" s="124" t="s">
        <v>341</v>
      </c>
      <c r="R937" s="125">
        <v>9</v>
      </c>
      <c r="S937" s="125">
        <v>12</v>
      </c>
      <c r="T937" s="124" t="s">
        <v>341</v>
      </c>
      <c r="U937" s="124" t="s">
        <v>510</v>
      </c>
      <c r="V937" s="124" t="s">
        <v>339</v>
      </c>
      <c r="W937" s="124" t="s">
        <v>338</v>
      </c>
      <c r="X937" s="124" t="s">
        <v>219</v>
      </c>
    </row>
    <row r="938" spans="1:24" ht="33" customHeight="1" x14ac:dyDescent="0.25">
      <c r="A938" s="124" t="s">
        <v>3641</v>
      </c>
      <c r="B938" s="125">
        <v>91223</v>
      </c>
      <c r="C938" s="124" t="s">
        <v>393</v>
      </c>
      <c r="D938" s="124" t="s">
        <v>392</v>
      </c>
      <c r="E938" s="124" t="s">
        <v>341</v>
      </c>
      <c r="F938" s="124" t="s">
        <v>391</v>
      </c>
      <c r="G938" s="124" t="s">
        <v>343</v>
      </c>
      <c r="H938" s="124" t="s">
        <v>3640</v>
      </c>
      <c r="I938" s="124" t="s">
        <v>3639</v>
      </c>
      <c r="J938" s="124" t="s">
        <v>3638</v>
      </c>
      <c r="K938" s="124" t="s">
        <v>341</v>
      </c>
      <c r="L938" s="124" t="s">
        <v>1636</v>
      </c>
      <c r="M938" s="124" t="s">
        <v>343</v>
      </c>
      <c r="N938" s="124" t="s">
        <v>341</v>
      </c>
      <c r="O938" s="124" t="s">
        <v>341</v>
      </c>
      <c r="P938" s="124" t="s">
        <v>3637</v>
      </c>
      <c r="Q938" s="124" t="s">
        <v>341</v>
      </c>
      <c r="R938" s="125">
        <v>9</v>
      </c>
      <c r="S938" s="125">
        <v>12</v>
      </c>
      <c r="T938" s="124" t="s">
        <v>341</v>
      </c>
      <c r="U938" s="124" t="s">
        <v>340</v>
      </c>
      <c r="V938" s="124" t="s">
        <v>1354</v>
      </c>
      <c r="W938" s="124" t="s">
        <v>338</v>
      </c>
      <c r="X938" s="124" t="s">
        <v>219</v>
      </c>
    </row>
    <row r="939" spans="1:24" ht="33" customHeight="1" x14ac:dyDescent="0.25">
      <c r="A939" s="124" t="s">
        <v>3636</v>
      </c>
      <c r="B939" s="125">
        <v>91224</v>
      </c>
      <c r="C939" s="124" t="s">
        <v>393</v>
      </c>
      <c r="D939" s="124" t="s">
        <v>392</v>
      </c>
      <c r="E939" s="124" t="s">
        <v>341</v>
      </c>
      <c r="F939" s="124" t="s">
        <v>391</v>
      </c>
      <c r="G939" s="124" t="s">
        <v>343</v>
      </c>
      <c r="H939" s="124" t="s">
        <v>3635</v>
      </c>
      <c r="I939" s="124" t="s">
        <v>3634</v>
      </c>
      <c r="J939" s="124" t="s">
        <v>3633</v>
      </c>
      <c r="K939" s="124" t="s">
        <v>341</v>
      </c>
      <c r="L939" s="124" t="s">
        <v>1636</v>
      </c>
      <c r="M939" s="124" t="s">
        <v>343</v>
      </c>
      <c r="N939" s="124" t="s">
        <v>341</v>
      </c>
      <c r="O939" s="124" t="s">
        <v>341</v>
      </c>
      <c r="P939" s="124" t="s">
        <v>3632</v>
      </c>
      <c r="Q939" s="124" t="s">
        <v>341</v>
      </c>
      <c r="R939" s="125">
        <v>9</v>
      </c>
      <c r="S939" s="125">
        <v>12</v>
      </c>
      <c r="T939" s="124" t="s">
        <v>341</v>
      </c>
      <c r="U939" s="124" t="s">
        <v>510</v>
      </c>
      <c r="V939" s="124" t="s">
        <v>339</v>
      </c>
      <c r="W939" s="124" t="s">
        <v>338</v>
      </c>
      <c r="X939" s="124" t="s">
        <v>219</v>
      </c>
    </row>
    <row r="940" spans="1:24" ht="33" customHeight="1" x14ac:dyDescent="0.25">
      <c r="A940" s="124" t="s">
        <v>3631</v>
      </c>
      <c r="B940" s="125">
        <v>91225</v>
      </c>
      <c r="C940" s="124" t="s">
        <v>381</v>
      </c>
      <c r="D940" s="124" t="s">
        <v>381</v>
      </c>
      <c r="E940" s="124" t="s">
        <v>341</v>
      </c>
      <c r="F940" s="124" t="s">
        <v>380</v>
      </c>
      <c r="G940" s="124" t="s">
        <v>343</v>
      </c>
      <c r="H940" s="124" t="s">
        <v>3630</v>
      </c>
      <c r="I940" s="124" t="s">
        <v>3629</v>
      </c>
      <c r="J940" s="124" t="s">
        <v>3628</v>
      </c>
      <c r="K940" s="124" t="s">
        <v>341</v>
      </c>
      <c r="L940" s="124" t="s">
        <v>1636</v>
      </c>
      <c r="M940" s="124" t="s">
        <v>343</v>
      </c>
      <c r="N940" s="124" t="s">
        <v>341</v>
      </c>
      <c r="O940" s="124" t="s">
        <v>341</v>
      </c>
      <c r="P940" s="124" t="s">
        <v>3627</v>
      </c>
      <c r="Q940" s="124" t="s">
        <v>341</v>
      </c>
      <c r="R940" s="125">
        <v>9</v>
      </c>
      <c r="S940" s="125">
        <v>12</v>
      </c>
      <c r="T940" s="124" t="s">
        <v>341</v>
      </c>
      <c r="U940" s="124" t="s">
        <v>510</v>
      </c>
      <c r="V940" s="124" t="s">
        <v>1354</v>
      </c>
      <c r="W940" s="124" t="s">
        <v>1946</v>
      </c>
      <c r="X940" s="124" t="s">
        <v>224</v>
      </c>
    </row>
    <row r="941" spans="1:24" ht="33" customHeight="1" x14ac:dyDescent="0.25">
      <c r="A941" s="124" t="s">
        <v>3626</v>
      </c>
      <c r="B941" s="125">
        <v>91226</v>
      </c>
      <c r="C941" s="124" t="s">
        <v>381</v>
      </c>
      <c r="D941" s="124" t="s">
        <v>381</v>
      </c>
      <c r="E941" s="124" t="s">
        <v>341</v>
      </c>
      <c r="F941" s="124" t="s">
        <v>380</v>
      </c>
      <c r="G941" s="124" t="s">
        <v>343</v>
      </c>
      <c r="H941" s="124" t="s">
        <v>3625</v>
      </c>
      <c r="I941" s="124" t="s">
        <v>3624</v>
      </c>
      <c r="J941" s="124" t="s">
        <v>3623</v>
      </c>
      <c r="K941" s="124" t="s">
        <v>341</v>
      </c>
      <c r="L941" s="124" t="s">
        <v>3622</v>
      </c>
      <c r="M941" s="124" t="s">
        <v>343</v>
      </c>
      <c r="N941" s="124" t="s">
        <v>341</v>
      </c>
      <c r="O941" s="124" t="s">
        <v>341</v>
      </c>
      <c r="P941" s="124" t="s">
        <v>3621</v>
      </c>
      <c r="Q941" s="124" t="s">
        <v>341</v>
      </c>
      <c r="R941" s="125">
        <v>9</v>
      </c>
      <c r="S941" s="125">
        <v>12</v>
      </c>
      <c r="T941" s="124" t="s">
        <v>341</v>
      </c>
      <c r="U941" s="124" t="s">
        <v>340</v>
      </c>
      <c r="V941" s="124" t="s">
        <v>339</v>
      </c>
      <c r="W941" s="124" t="s">
        <v>496</v>
      </c>
      <c r="X941" s="124" t="s">
        <v>219</v>
      </c>
    </row>
    <row r="942" spans="1:24" ht="33" customHeight="1" x14ac:dyDescent="0.25">
      <c r="A942" s="124" t="s">
        <v>3620</v>
      </c>
      <c r="B942" s="125">
        <v>91227</v>
      </c>
      <c r="C942" s="124" t="s">
        <v>393</v>
      </c>
      <c r="D942" s="124" t="s">
        <v>392</v>
      </c>
      <c r="E942" s="124" t="s">
        <v>341</v>
      </c>
      <c r="F942" s="124" t="s">
        <v>391</v>
      </c>
      <c r="G942" s="124" t="s">
        <v>360</v>
      </c>
      <c r="H942" s="124" t="s">
        <v>3619</v>
      </c>
      <c r="I942" s="124" t="s">
        <v>3618</v>
      </c>
      <c r="J942" s="124" t="s">
        <v>3617</v>
      </c>
      <c r="K942" s="124" t="s">
        <v>341</v>
      </c>
      <c r="L942" s="124" t="s">
        <v>1751</v>
      </c>
      <c r="M942" s="124" t="s">
        <v>3546</v>
      </c>
      <c r="N942" s="124" t="s">
        <v>341</v>
      </c>
      <c r="O942" s="124" t="s">
        <v>341</v>
      </c>
      <c r="P942" s="124" t="s">
        <v>3616</v>
      </c>
      <c r="Q942" s="124" t="s">
        <v>341</v>
      </c>
      <c r="R942" s="125">
        <v>9</v>
      </c>
      <c r="S942" s="125">
        <v>12</v>
      </c>
      <c r="T942" s="124" t="s">
        <v>341</v>
      </c>
      <c r="U942" s="124" t="s">
        <v>510</v>
      </c>
      <c r="V942" s="124" t="s">
        <v>1354</v>
      </c>
      <c r="W942" s="124" t="s">
        <v>3567</v>
      </c>
      <c r="X942" s="124" t="s">
        <v>219</v>
      </c>
    </row>
    <row r="943" spans="1:24" ht="33" customHeight="1" x14ac:dyDescent="0.25">
      <c r="A943" s="124" t="s">
        <v>3615</v>
      </c>
      <c r="B943" s="125">
        <v>91228</v>
      </c>
      <c r="C943" s="124" t="s">
        <v>393</v>
      </c>
      <c r="D943" s="124" t="s">
        <v>392</v>
      </c>
      <c r="E943" s="124" t="s">
        <v>341</v>
      </c>
      <c r="F943" s="124" t="s">
        <v>391</v>
      </c>
      <c r="G943" s="124" t="s">
        <v>343</v>
      </c>
      <c r="H943" s="124" t="s">
        <v>3614</v>
      </c>
      <c r="I943" s="124" t="s">
        <v>3613</v>
      </c>
      <c r="J943" s="124" t="s">
        <v>3612</v>
      </c>
      <c r="K943" s="124" t="s">
        <v>341</v>
      </c>
      <c r="L943" s="124" t="s">
        <v>3611</v>
      </c>
      <c r="M943" s="124" t="s">
        <v>343</v>
      </c>
      <c r="N943" s="124" t="s">
        <v>341</v>
      </c>
      <c r="O943" s="124" t="s">
        <v>341</v>
      </c>
      <c r="P943" s="124" t="s">
        <v>3610</v>
      </c>
      <c r="Q943" s="124" t="s">
        <v>341</v>
      </c>
      <c r="R943" s="125">
        <v>9</v>
      </c>
      <c r="S943" s="125">
        <v>12</v>
      </c>
      <c r="T943" s="124" t="s">
        <v>341</v>
      </c>
      <c r="U943" s="124" t="s">
        <v>340</v>
      </c>
      <c r="V943" s="124" t="s">
        <v>1354</v>
      </c>
      <c r="W943" s="124" t="s">
        <v>3567</v>
      </c>
      <c r="X943" s="124" t="s">
        <v>219</v>
      </c>
    </row>
    <row r="944" spans="1:24" ht="33" customHeight="1" x14ac:dyDescent="0.25">
      <c r="A944" s="124" t="s">
        <v>3609</v>
      </c>
      <c r="B944" s="125">
        <v>91229</v>
      </c>
      <c r="C944" s="124" t="s">
        <v>381</v>
      </c>
      <c r="D944" s="124" t="s">
        <v>381</v>
      </c>
      <c r="E944" s="124" t="s">
        <v>341</v>
      </c>
      <c r="F944" s="124" t="s">
        <v>380</v>
      </c>
      <c r="G944" s="124" t="s">
        <v>343</v>
      </c>
      <c r="H944" s="124" t="s">
        <v>3608</v>
      </c>
      <c r="I944" s="124" t="s">
        <v>3607</v>
      </c>
      <c r="J944" s="124" t="s">
        <v>3607</v>
      </c>
      <c r="K944" s="124" t="s">
        <v>341</v>
      </c>
      <c r="L944" s="124" t="s">
        <v>3606</v>
      </c>
      <c r="M944" s="124" t="s">
        <v>343</v>
      </c>
      <c r="N944" s="124" t="s">
        <v>341</v>
      </c>
      <c r="O944" s="124" t="s">
        <v>341</v>
      </c>
      <c r="P944" s="124" t="s">
        <v>3605</v>
      </c>
      <c r="Q944" s="124" t="s">
        <v>341</v>
      </c>
      <c r="R944" s="125">
        <v>9</v>
      </c>
      <c r="S944" s="125">
        <v>12</v>
      </c>
      <c r="T944" s="124" t="s">
        <v>341</v>
      </c>
      <c r="U944" s="124" t="s">
        <v>510</v>
      </c>
      <c r="V944" s="124" t="s">
        <v>1354</v>
      </c>
      <c r="W944" s="124" t="s">
        <v>338</v>
      </c>
      <c r="X944" s="124" t="s">
        <v>219</v>
      </c>
    </row>
    <row r="945" spans="1:24" ht="33" customHeight="1" x14ac:dyDescent="0.25">
      <c r="A945" s="124" t="s">
        <v>3604</v>
      </c>
      <c r="B945" s="125">
        <v>91230</v>
      </c>
      <c r="C945" s="124" t="s">
        <v>393</v>
      </c>
      <c r="D945" s="124" t="s">
        <v>392</v>
      </c>
      <c r="E945" s="124" t="s">
        <v>341</v>
      </c>
      <c r="F945" s="124" t="s">
        <v>391</v>
      </c>
      <c r="G945" s="124" t="s">
        <v>360</v>
      </c>
      <c r="H945" s="124" t="s">
        <v>3603</v>
      </c>
      <c r="I945" s="124" t="s">
        <v>3602</v>
      </c>
      <c r="J945" s="124" t="s">
        <v>3601</v>
      </c>
      <c r="K945" s="124" t="s">
        <v>341</v>
      </c>
      <c r="L945" s="124" t="s">
        <v>3600</v>
      </c>
      <c r="M945" s="124" t="s">
        <v>3599</v>
      </c>
      <c r="N945" s="124" t="s">
        <v>3598</v>
      </c>
      <c r="O945" s="124" t="s">
        <v>341</v>
      </c>
      <c r="P945" s="124" t="s">
        <v>3597</v>
      </c>
      <c r="Q945" s="124" t="s">
        <v>341</v>
      </c>
      <c r="R945" s="125">
        <v>9</v>
      </c>
      <c r="S945" s="125">
        <v>12</v>
      </c>
      <c r="T945" s="124" t="s">
        <v>341</v>
      </c>
      <c r="U945" s="124" t="s">
        <v>340</v>
      </c>
      <c r="V945" s="124" t="s">
        <v>339</v>
      </c>
      <c r="W945" s="124" t="s">
        <v>3567</v>
      </c>
      <c r="X945" s="124" t="s">
        <v>219</v>
      </c>
    </row>
    <row r="946" spans="1:24" ht="33" customHeight="1" x14ac:dyDescent="0.25">
      <c r="A946" s="124" t="s">
        <v>3596</v>
      </c>
      <c r="B946" s="125">
        <v>91231</v>
      </c>
      <c r="C946" s="124" t="s">
        <v>381</v>
      </c>
      <c r="D946" s="124" t="s">
        <v>381</v>
      </c>
      <c r="E946" s="124" t="s">
        <v>341</v>
      </c>
      <c r="F946" s="124" t="s">
        <v>380</v>
      </c>
      <c r="G946" s="124" t="s">
        <v>343</v>
      </c>
      <c r="H946" s="124" t="s">
        <v>3595</v>
      </c>
      <c r="I946" s="124" t="s">
        <v>3594</v>
      </c>
      <c r="J946" s="124" t="s">
        <v>3593</v>
      </c>
      <c r="K946" s="124" t="s">
        <v>341</v>
      </c>
      <c r="L946" s="124" t="s">
        <v>3520</v>
      </c>
      <c r="M946" s="124" t="s">
        <v>343</v>
      </c>
      <c r="N946" s="124" t="s">
        <v>341</v>
      </c>
      <c r="O946" s="124" t="s">
        <v>341</v>
      </c>
      <c r="P946" s="124" t="s">
        <v>3592</v>
      </c>
      <c r="Q946" s="124" t="s">
        <v>341</v>
      </c>
      <c r="R946" s="125">
        <v>9</v>
      </c>
      <c r="S946" s="125">
        <v>12</v>
      </c>
      <c r="T946" s="124" t="s">
        <v>341</v>
      </c>
      <c r="U946" s="124" t="s">
        <v>340</v>
      </c>
      <c r="V946" s="124" t="s">
        <v>339</v>
      </c>
      <c r="W946" s="124" t="s">
        <v>1823</v>
      </c>
      <c r="X946" s="124" t="s">
        <v>220</v>
      </c>
    </row>
    <row r="947" spans="1:24" ht="33" customHeight="1" x14ac:dyDescent="0.25">
      <c r="A947" s="124" t="s">
        <v>3591</v>
      </c>
      <c r="B947" s="125">
        <v>91232</v>
      </c>
      <c r="C947" s="124" t="s">
        <v>393</v>
      </c>
      <c r="D947" s="124" t="s">
        <v>392</v>
      </c>
      <c r="E947" s="124" t="s">
        <v>341</v>
      </c>
      <c r="F947" s="124" t="s">
        <v>391</v>
      </c>
      <c r="G947" s="124" t="s">
        <v>343</v>
      </c>
      <c r="H947" s="124" t="s">
        <v>3590</v>
      </c>
      <c r="I947" s="124" t="s">
        <v>3589</v>
      </c>
      <c r="J947" s="124" t="s">
        <v>3588</v>
      </c>
      <c r="K947" s="124" t="s">
        <v>341</v>
      </c>
      <c r="L947" s="124" t="s">
        <v>3587</v>
      </c>
      <c r="M947" s="124" t="s">
        <v>343</v>
      </c>
      <c r="N947" s="124" t="s">
        <v>341</v>
      </c>
      <c r="O947" s="124" t="s">
        <v>341</v>
      </c>
      <c r="P947" s="124" t="s">
        <v>3586</v>
      </c>
      <c r="Q947" s="124" t="s">
        <v>341</v>
      </c>
      <c r="R947" s="125">
        <v>9</v>
      </c>
      <c r="S947" s="125">
        <v>12</v>
      </c>
      <c r="T947" s="124" t="s">
        <v>341</v>
      </c>
      <c r="U947" s="124" t="s">
        <v>340</v>
      </c>
      <c r="V947" s="124" t="s">
        <v>339</v>
      </c>
      <c r="W947" s="124" t="s">
        <v>1946</v>
      </c>
      <c r="X947" s="124" t="s">
        <v>224</v>
      </c>
    </row>
    <row r="948" spans="1:24" ht="33" customHeight="1" x14ac:dyDescent="0.25">
      <c r="A948" s="124" t="s">
        <v>3585</v>
      </c>
      <c r="B948" s="125">
        <v>91233</v>
      </c>
      <c r="C948" s="124" t="s">
        <v>393</v>
      </c>
      <c r="D948" s="124" t="s">
        <v>392</v>
      </c>
      <c r="E948" s="124" t="s">
        <v>341</v>
      </c>
      <c r="F948" s="124" t="s">
        <v>391</v>
      </c>
      <c r="G948" s="124" t="s">
        <v>343</v>
      </c>
      <c r="H948" s="124" t="s">
        <v>3584</v>
      </c>
      <c r="I948" s="124" t="s">
        <v>3583</v>
      </c>
      <c r="J948" s="124" t="s">
        <v>3583</v>
      </c>
      <c r="K948" s="124" t="s">
        <v>341</v>
      </c>
      <c r="L948" s="124" t="s">
        <v>3582</v>
      </c>
      <c r="M948" s="124" t="s">
        <v>343</v>
      </c>
      <c r="N948" s="124" t="s">
        <v>341</v>
      </c>
      <c r="O948" s="124" t="s">
        <v>341</v>
      </c>
      <c r="P948" s="124" t="s">
        <v>3581</v>
      </c>
      <c r="Q948" s="124" t="s">
        <v>341</v>
      </c>
      <c r="R948" s="125">
        <v>9</v>
      </c>
      <c r="S948" s="125">
        <v>12</v>
      </c>
      <c r="T948" s="124" t="s">
        <v>341</v>
      </c>
      <c r="U948" s="124" t="s">
        <v>340</v>
      </c>
      <c r="V948" s="124" t="s">
        <v>1354</v>
      </c>
      <c r="W948" s="124" t="s">
        <v>3580</v>
      </c>
      <c r="X948" s="124" t="s">
        <v>219</v>
      </c>
    </row>
    <row r="949" spans="1:24" ht="33" customHeight="1" x14ac:dyDescent="0.25">
      <c r="A949" s="124" t="s">
        <v>3579</v>
      </c>
      <c r="B949" s="125">
        <v>91234</v>
      </c>
      <c r="C949" s="124" t="s">
        <v>393</v>
      </c>
      <c r="D949" s="124" t="s">
        <v>392</v>
      </c>
      <c r="E949" s="124" t="s">
        <v>341</v>
      </c>
      <c r="F949" s="124" t="s">
        <v>391</v>
      </c>
      <c r="G949" s="124" t="s">
        <v>360</v>
      </c>
      <c r="H949" s="124" t="s">
        <v>3578</v>
      </c>
      <c r="I949" s="124" t="s">
        <v>3577</v>
      </c>
      <c r="J949" s="124" t="s">
        <v>3576</v>
      </c>
      <c r="K949" s="124" t="s">
        <v>341</v>
      </c>
      <c r="L949" s="124" t="s">
        <v>3575</v>
      </c>
      <c r="M949" s="124" t="s">
        <v>3574</v>
      </c>
      <c r="N949" s="124" t="s">
        <v>341</v>
      </c>
      <c r="O949" s="124" t="s">
        <v>341</v>
      </c>
      <c r="P949" s="124" t="s">
        <v>3573</v>
      </c>
      <c r="Q949" s="124" t="s">
        <v>341</v>
      </c>
      <c r="R949" s="125">
        <v>9</v>
      </c>
      <c r="S949" s="125">
        <v>12</v>
      </c>
      <c r="T949" s="124" t="s">
        <v>341</v>
      </c>
      <c r="U949" s="124" t="s">
        <v>371</v>
      </c>
      <c r="V949" s="124" t="s">
        <v>440</v>
      </c>
      <c r="W949" s="124" t="s">
        <v>439</v>
      </c>
      <c r="X949" s="124" t="s">
        <v>217</v>
      </c>
    </row>
    <row r="950" spans="1:24" ht="33" customHeight="1" x14ac:dyDescent="0.25">
      <c r="A950" s="124" t="s">
        <v>3572</v>
      </c>
      <c r="B950" s="125">
        <v>91235</v>
      </c>
      <c r="C950" s="124" t="s">
        <v>393</v>
      </c>
      <c r="D950" s="124" t="s">
        <v>392</v>
      </c>
      <c r="E950" s="124" t="s">
        <v>341</v>
      </c>
      <c r="F950" s="124" t="s">
        <v>391</v>
      </c>
      <c r="G950" s="124" t="s">
        <v>343</v>
      </c>
      <c r="H950" s="124" t="s">
        <v>3571</v>
      </c>
      <c r="I950" s="124" t="s">
        <v>3570</v>
      </c>
      <c r="J950" s="124" t="s">
        <v>3569</v>
      </c>
      <c r="K950" s="124" t="s">
        <v>341</v>
      </c>
      <c r="L950" s="124" t="s">
        <v>1636</v>
      </c>
      <c r="M950" s="124" t="s">
        <v>343</v>
      </c>
      <c r="N950" s="124" t="s">
        <v>341</v>
      </c>
      <c r="O950" s="124" t="s">
        <v>341</v>
      </c>
      <c r="P950" s="124" t="s">
        <v>3568</v>
      </c>
      <c r="Q950" s="124" t="s">
        <v>341</v>
      </c>
      <c r="R950" s="125">
        <v>9</v>
      </c>
      <c r="S950" s="125">
        <v>12</v>
      </c>
      <c r="T950" s="124" t="s">
        <v>341</v>
      </c>
      <c r="U950" s="124" t="s">
        <v>510</v>
      </c>
      <c r="V950" s="124" t="s">
        <v>787</v>
      </c>
      <c r="W950" s="124" t="s">
        <v>3567</v>
      </c>
      <c r="X950" s="124" t="s">
        <v>219</v>
      </c>
    </row>
    <row r="951" spans="1:24" ht="33" customHeight="1" x14ac:dyDescent="0.25">
      <c r="A951" s="124" t="s">
        <v>3566</v>
      </c>
      <c r="B951" s="125">
        <v>91236</v>
      </c>
      <c r="C951" s="124" t="s">
        <v>393</v>
      </c>
      <c r="D951" s="124" t="s">
        <v>392</v>
      </c>
      <c r="E951" s="124" t="s">
        <v>341</v>
      </c>
      <c r="F951" s="124" t="s">
        <v>391</v>
      </c>
      <c r="G951" s="124" t="s">
        <v>360</v>
      </c>
      <c r="H951" s="124" t="s">
        <v>3565</v>
      </c>
      <c r="I951" s="124" t="s">
        <v>3564</v>
      </c>
      <c r="J951" s="124" t="s">
        <v>3564</v>
      </c>
      <c r="K951" s="124" t="s">
        <v>3563</v>
      </c>
      <c r="L951" s="124" t="s">
        <v>3562</v>
      </c>
      <c r="M951" s="124" t="s">
        <v>3561</v>
      </c>
      <c r="N951" s="124" t="s">
        <v>3560</v>
      </c>
      <c r="O951" s="124" t="s">
        <v>341</v>
      </c>
      <c r="P951" s="124" t="s">
        <v>3559</v>
      </c>
      <c r="Q951" s="124" t="s">
        <v>341</v>
      </c>
      <c r="R951" s="125">
        <v>9</v>
      </c>
      <c r="S951" s="125">
        <v>12</v>
      </c>
      <c r="T951" s="124" t="s">
        <v>341</v>
      </c>
      <c r="U951" s="124" t="s">
        <v>340</v>
      </c>
      <c r="V951" s="124" t="s">
        <v>1046</v>
      </c>
      <c r="W951" s="124" t="s">
        <v>1783</v>
      </c>
      <c r="X951" s="124" t="s">
        <v>32</v>
      </c>
    </row>
    <row r="952" spans="1:24" ht="33" customHeight="1" x14ac:dyDescent="0.25">
      <c r="A952" s="124" t="s">
        <v>3558</v>
      </c>
      <c r="B952" s="125">
        <v>91237</v>
      </c>
      <c r="C952" s="124" t="s">
        <v>393</v>
      </c>
      <c r="D952" s="124" t="s">
        <v>392</v>
      </c>
      <c r="E952" s="124" t="s">
        <v>341</v>
      </c>
      <c r="F952" s="124" t="s">
        <v>391</v>
      </c>
      <c r="G952" s="124" t="s">
        <v>360</v>
      </c>
      <c r="H952" s="124" t="s">
        <v>3557</v>
      </c>
      <c r="I952" s="124" t="s">
        <v>3556</v>
      </c>
      <c r="J952" s="124" t="s">
        <v>3555</v>
      </c>
      <c r="K952" s="124" t="s">
        <v>3554</v>
      </c>
      <c r="L952" s="124" t="s">
        <v>3553</v>
      </c>
      <c r="M952" s="124" t="s">
        <v>3546</v>
      </c>
      <c r="N952" s="124" t="s">
        <v>341</v>
      </c>
      <c r="O952" s="124" t="s">
        <v>341</v>
      </c>
      <c r="P952" s="124" t="s">
        <v>3552</v>
      </c>
      <c r="Q952" s="124" t="s">
        <v>341</v>
      </c>
      <c r="R952" s="125">
        <v>9</v>
      </c>
      <c r="S952" s="125">
        <v>12</v>
      </c>
      <c r="T952" s="124" t="s">
        <v>341</v>
      </c>
      <c r="U952" s="124" t="s">
        <v>340</v>
      </c>
      <c r="V952" s="124" t="s">
        <v>339</v>
      </c>
      <c r="W952" s="124" t="s">
        <v>1773</v>
      </c>
      <c r="X952" s="124" t="s">
        <v>233</v>
      </c>
    </row>
    <row r="953" spans="1:24" ht="33" customHeight="1" x14ac:dyDescent="0.25">
      <c r="A953" s="124" t="s">
        <v>3551</v>
      </c>
      <c r="B953" s="125">
        <v>91238</v>
      </c>
      <c r="C953" s="124" t="s">
        <v>393</v>
      </c>
      <c r="D953" s="124" t="s">
        <v>392</v>
      </c>
      <c r="E953" s="124" t="s">
        <v>341</v>
      </c>
      <c r="F953" s="124" t="s">
        <v>391</v>
      </c>
      <c r="G953" s="124" t="s">
        <v>379</v>
      </c>
      <c r="H953" s="124" t="s">
        <v>3550</v>
      </c>
      <c r="I953" s="124" t="s">
        <v>3549</v>
      </c>
      <c r="J953" s="124" t="s">
        <v>3548</v>
      </c>
      <c r="K953" s="124" t="s">
        <v>341</v>
      </c>
      <c r="L953" s="124" t="s">
        <v>3547</v>
      </c>
      <c r="M953" s="124" t="s">
        <v>3546</v>
      </c>
      <c r="N953" s="124" t="s">
        <v>3539</v>
      </c>
      <c r="O953" s="124" t="s">
        <v>341</v>
      </c>
      <c r="P953" s="124" t="s">
        <v>3545</v>
      </c>
      <c r="Q953" s="124" t="s">
        <v>341</v>
      </c>
      <c r="R953" s="125">
        <v>9</v>
      </c>
      <c r="S953" s="125">
        <v>12</v>
      </c>
      <c r="T953" s="124" t="s">
        <v>341</v>
      </c>
      <c r="U953" s="124" t="s">
        <v>340</v>
      </c>
      <c r="V953" s="124" t="s">
        <v>1046</v>
      </c>
      <c r="W953" s="124" t="s">
        <v>1773</v>
      </c>
      <c r="X953" s="124" t="s">
        <v>233</v>
      </c>
    </row>
    <row r="954" spans="1:24" ht="33" customHeight="1" x14ac:dyDescent="0.25">
      <c r="A954" s="124" t="s">
        <v>3544</v>
      </c>
      <c r="B954" s="125">
        <v>91239</v>
      </c>
      <c r="C954" s="124" t="s">
        <v>381</v>
      </c>
      <c r="D954" s="124" t="s">
        <v>381</v>
      </c>
      <c r="E954" s="124" t="s">
        <v>341</v>
      </c>
      <c r="F954" s="124" t="s">
        <v>380</v>
      </c>
      <c r="G954" s="124" t="s">
        <v>360</v>
      </c>
      <c r="H954" s="124" t="s">
        <v>3543</v>
      </c>
      <c r="I954" s="124" t="s">
        <v>3542</v>
      </c>
      <c r="J954" s="124" t="s">
        <v>3541</v>
      </c>
      <c r="K954" s="124" t="s">
        <v>341</v>
      </c>
      <c r="L954" s="124" t="s">
        <v>1636</v>
      </c>
      <c r="M954" s="124" t="s">
        <v>3540</v>
      </c>
      <c r="N954" s="124" t="s">
        <v>3539</v>
      </c>
      <c r="O954" s="124" t="s">
        <v>341</v>
      </c>
      <c r="P954" s="124" t="s">
        <v>3538</v>
      </c>
      <c r="Q954" s="124" t="s">
        <v>341</v>
      </c>
      <c r="R954" s="125">
        <v>9</v>
      </c>
      <c r="S954" s="125">
        <v>12</v>
      </c>
      <c r="T954" s="124" t="s">
        <v>341</v>
      </c>
      <c r="U954" s="124" t="s">
        <v>340</v>
      </c>
      <c r="V954" s="124" t="s">
        <v>1354</v>
      </c>
      <c r="W954" s="124" t="s">
        <v>1452</v>
      </c>
      <c r="X954" s="124" t="s">
        <v>226</v>
      </c>
    </row>
    <row r="955" spans="1:24" ht="33" customHeight="1" x14ac:dyDescent="0.25">
      <c r="A955" s="124" t="s">
        <v>3537</v>
      </c>
      <c r="B955" s="125">
        <v>91240</v>
      </c>
      <c r="C955" s="124" t="s">
        <v>393</v>
      </c>
      <c r="D955" s="124" t="s">
        <v>392</v>
      </c>
      <c r="E955" s="124" t="s">
        <v>341</v>
      </c>
      <c r="F955" s="124" t="s">
        <v>391</v>
      </c>
      <c r="G955" s="124" t="s">
        <v>343</v>
      </c>
      <c r="H955" s="124" t="s">
        <v>3536</v>
      </c>
      <c r="I955" s="124" t="s">
        <v>3535</v>
      </c>
      <c r="J955" s="124" t="s">
        <v>3534</v>
      </c>
      <c r="K955" s="124" t="s">
        <v>3533</v>
      </c>
      <c r="L955" s="124" t="s">
        <v>3532</v>
      </c>
      <c r="M955" s="124" t="s">
        <v>343</v>
      </c>
      <c r="N955" s="124" t="s">
        <v>341</v>
      </c>
      <c r="O955" s="124" t="s">
        <v>341</v>
      </c>
      <c r="P955" s="124" t="s">
        <v>3531</v>
      </c>
      <c r="Q955" s="124" t="s">
        <v>341</v>
      </c>
      <c r="R955" s="125">
        <v>9</v>
      </c>
      <c r="S955" s="125">
        <v>12</v>
      </c>
      <c r="T955" s="124" t="s">
        <v>341</v>
      </c>
      <c r="U955" s="124" t="s">
        <v>340</v>
      </c>
      <c r="V955" s="124" t="s">
        <v>1354</v>
      </c>
      <c r="W955" s="124" t="s">
        <v>1040</v>
      </c>
      <c r="X955" s="124" t="s">
        <v>226</v>
      </c>
    </row>
    <row r="956" spans="1:24" ht="33" customHeight="1" x14ac:dyDescent="0.25">
      <c r="A956" s="124" t="s">
        <v>3530</v>
      </c>
      <c r="B956" s="125">
        <v>91242</v>
      </c>
      <c r="C956" s="124" t="s">
        <v>381</v>
      </c>
      <c r="D956" s="124" t="s">
        <v>381</v>
      </c>
      <c r="E956" s="124" t="s">
        <v>3529</v>
      </c>
      <c r="F956" s="124" t="s">
        <v>411</v>
      </c>
      <c r="G956" s="124" t="s">
        <v>343</v>
      </c>
      <c r="H956" s="124" t="s">
        <v>3528</v>
      </c>
      <c r="I956" s="124" t="s">
        <v>3527</v>
      </c>
      <c r="J956" s="124" t="s">
        <v>3526</v>
      </c>
      <c r="K956" s="124" t="s">
        <v>341</v>
      </c>
      <c r="L956" s="124" t="s">
        <v>344</v>
      </c>
      <c r="M956" s="124" t="s">
        <v>343</v>
      </c>
      <c r="N956" s="124" t="s">
        <v>3525</v>
      </c>
      <c r="O956" s="124" t="s">
        <v>341</v>
      </c>
      <c r="P956" s="124" t="s">
        <v>3524</v>
      </c>
      <c r="Q956" s="124" t="s">
        <v>341</v>
      </c>
      <c r="R956" s="125">
        <v>9</v>
      </c>
      <c r="S956" s="125">
        <v>12</v>
      </c>
      <c r="T956" s="124" t="s">
        <v>341</v>
      </c>
      <c r="U956" s="124" t="s">
        <v>510</v>
      </c>
      <c r="V956" s="124" t="s">
        <v>620</v>
      </c>
      <c r="W956" s="124" t="s">
        <v>1113</v>
      </c>
      <c r="X956" s="124" t="s">
        <v>38</v>
      </c>
    </row>
    <row r="957" spans="1:24" ht="33" customHeight="1" x14ac:dyDescent="0.25">
      <c r="A957" s="124" t="s">
        <v>3523</v>
      </c>
      <c r="B957" s="125">
        <v>91243</v>
      </c>
      <c r="C957" s="124" t="s">
        <v>381</v>
      </c>
      <c r="D957" s="124" t="s">
        <v>381</v>
      </c>
      <c r="E957" s="124" t="s">
        <v>341</v>
      </c>
      <c r="F957" s="124" t="s">
        <v>380</v>
      </c>
      <c r="G957" s="124" t="s">
        <v>360</v>
      </c>
      <c r="H957" s="124" t="s">
        <v>3522</v>
      </c>
      <c r="I957" s="124" t="s">
        <v>3521</v>
      </c>
      <c r="J957" s="124" t="s">
        <v>3521</v>
      </c>
      <c r="K957" s="124" t="s">
        <v>341</v>
      </c>
      <c r="L957" s="124" t="s">
        <v>3520</v>
      </c>
      <c r="M957" s="124" t="s">
        <v>3519</v>
      </c>
      <c r="N957" s="124" t="s">
        <v>341</v>
      </c>
      <c r="O957" s="124" t="s">
        <v>341</v>
      </c>
      <c r="P957" s="124" t="s">
        <v>3518</v>
      </c>
      <c r="Q957" s="124" t="s">
        <v>341</v>
      </c>
      <c r="R957" s="125">
        <v>9</v>
      </c>
      <c r="S957" s="125">
        <v>12</v>
      </c>
      <c r="T957" s="124" t="s">
        <v>341</v>
      </c>
      <c r="U957" s="124" t="s">
        <v>340</v>
      </c>
      <c r="V957" s="124" t="s">
        <v>1031</v>
      </c>
      <c r="W957" s="124" t="s">
        <v>369</v>
      </c>
      <c r="X957" s="124" t="s">
        <v>35</v>
      </c>
    </row>
    <row r="958" spans="1:24" ht="33" customHeight="1" x14ac:dyDescent="0.25">
      <c r="A958" s="124" t="s">
        <v>3517</v>
      </c>
      <c r="B958" s="125">
        <v>91244</v>
      </c>
      <c r="C958" s="124" t="s">
        <v>393</v>
      </c>
      <c r="D958" s="124" t="s">
        <v>392</v>
      </c>
      <c r="E958" s="124" t="s">
        <v>341</v>
      </c>
      <c r="F958" s="124" t="s">
        <v>391</v>
      </c>
      <c r="G958" s="124" t="s">
        <v>343</v>
      </c>
      <c r="H958" s="124" t="s">
        <v>3516</v>
      </c>
      <c r="I958" s="124" t="s">
        <v>3515</v>
      </c>
      <c r="J958" s="124" t="s">
        <v>3514</v>
      </c>
      <c r="K958" s="124" t="s">
        <v>341</v>
      </c>
      <c r="L958" s="124" t="s">
        <v>1035</v>
      </c>
      <c r="M958" s="124" t="s">
        <v>343</v>
      </c>
      <c r="N958" s="124" t="s">
        <v>341</v>
      </c>
      <c r="O958" s="124" t="s">
        <v>341</v>
      </c>
      <c r="P958" s="124" t="s">
        <v>3513</v>
      </c>
      <c r="Q958" s="124" t="s">
        <v>341</v>
      </c>
      <c r="R958" s="125">
        <v>9</v>
      </c>
      <c r="S958" s="125">
        <v>12</v>
      </c>
      <c r="T958" s="124" t="s">
        <v>341</v>
      </c>
      <c r="U958" s="124" t="s">
        <v>340</v>
      </c>
      <c r="V958" s="124" t="s">
        <v>1354</v>
      </c>
      <c r="W958" s="124" t="s">
        <v>1946</v>
      </c>
      <c r="X958" s="124" t="s">
        <v>224</v>
      </c>
    </row>
    <row r="959" spans="1:24" ht="33" customHeight="1" x14ac:dyDescent="0.25">
      <c r="A959" s="124" t="s">
        <v>3512</v>
      </c>
      <c r="B959" s="125">
        <v>100301</v>
      </c>
      <c r="C959" s="124" t="s">
        <v>393</v>
      </c>
      <c r="D959" s="124" t="s">
        <v>381</v>
      </c>
      <c r="E959" s="124" t="s">
        <v>3511</v>
      </c>
      <c r="F959" s="124" t="s">
        <v>391</v>
      </c>
      <c r="G959" s="124" t="s">
        <v>390</v>
      </c>
      <c r="H959" s="124" t="s">
        <v>3510</v>
      </c>
      <c r="I959" s="124" t="s">
        <v>3509</v>
      </c>
      <c r="J959" s="124" t="s">
        <v>3509</v>
      </c>
      <c r="K959" s="124" t="s">
        <v>3508</v>
      </c>
      <c r="L959" s="124" t="s">
        <v>550</v>
      </c>
      <c r="M959" s="124" t="s">
        <v>3087</v>
      </c>
      <c r="N959" s="124" t="s">
        <v>341</v>
      </c>
      <c r="O959" s="124" t="s">
        <v>341</v>
      </c>
      <c r="P959" s="124" t="s">
        <v>3507</v>
      </c>
      <c r="Q959" s="124" t="s">
        <v>341</v>
      </c>
      <c r="R959" s="125">
        <v>10</v>
      </c>
      <c r="S959" s="125">
        <v>3</v>
      </c>
      <c r="T959" s="124" t="s">
        <v>341</v>
      </c>
      <c r="U959" s="124" t="s">
        <v>510</v>
      </c>
      <c r="V959" s="124" t="s">
        <v>787</v>
      </c>
      <c r="W959" s="124" t="s">
        <v>2590</v>
      </c>
      <c r="X959" s="124" t="s">
        <v>29</v>
      </c>
    </row>
    <row r="960" spans="1:24" ht="33" customHeight="1" x14ac:dyDescent="0.25">
      <c r="A960" s="124" t="s">
        <v>3506</v>
      </c>
      <c r="B960" s="125">
        <v>100302</v>
      </c>
      <c r="C960" s="124" t="s">
        <v>393</v>
      </c>
      <c r="D960" s="124" t="s">
        <v>381</v>
      </c>
      <c r="E960" s="124" t="s">
        <v>3505</v>
      </c>
      <c r="F960" s="124" t="s">
        <v>391</v>
      </c>
      <c r="G960" s="124" t="s">
        <v>343</v>
      </c>
      <c r="H960" s="124" t="s">
        <v>3504</v>
      </c>
      <c r="I960" s="124" t="s">
        <v>3503</v>
      </c>
      <c r="J960" s="124" t="s">
        <v>3503</v>
      </c>
      <c r="K960" s="124" t="s">
        <v>3502</v>
      </c>
      <c r="L960" s="124" t="s">
        <v>3501</v>
      </c>
      <c r="M960" s="124" t="s">
        <v>343</v>
      </c>
      <c r="N960" s="124" t="s">
        <v>341</v>
      </c>
      <c r="O960" s="124" t="s">
        <v>341</v>
      </c>
      <c r="P960" s="124" t="s">
        <v>3500</v>
      </c>
      <c r="Q960" s="124" t="s">
        <v>341</v>
      </c>
      <c r="R960" s="125">
        <v>10</v>
      </c>
      <c r="S960" s="125">
        <v>3</v>
      </c>
      <c r="T960" s="124" t="s">
        <v>341</v>
      </c>
      <c r="U960" s="124" t="s">
        <v>510</v>
      </c>
      <c r="V960" s="124" t="s">
        <v>787</v>
      </c>
      <c r="W960" s="124" t="s">
        <v>2590</v>
      </c>
      <c r="X960" s="124" t="s">
        <v>29</v>
      </c>
    </row>
    <row r="961" spans="1:24" ht="33" customHeight="1" x14ac:dyDescent="0.25">
      <c r="A961" s="124" t="s">
        <v>3499</v>
      </c>
      <c r="B961" s="125">
        <v>100303</v>
      </c>
      <c r="C961" s="124" t="s">
        <v>393</v>
      </c>
      <c r="D961" s="124" t="s">
        <v>392</v>
      </c>
      <c r="E961" s="124" t="s">
        <v>341</v>
      </c>
      <c r="F961" s="124" t="s">
        <v>391</v>
      </c>
      <c r="G961" s="124" t="s">
        <v>360</v>
      </c>
      <c r="H961" s="124" t="s">
        <v>3498</v>
      </c>
      <c r="I961" s="124" t="s">
        <v>3497</v>
      </c>
      <c r="J961" s="124" t="s">
        <v>3497</v>
      </c>
      <c r="K961" s="124" t="s">
        <v>3496</v>
      </c>
      <c r="L961" s="124" t="s">
        <v>3495</v>
      </c>
      <c r="M961" s="124" t="s">
        <v>3109</v>
      </c>
      <c r="N961" s="124" t="s">
        <v>341</v>
      </c>
      <c r="O961" s="124" t="s">
        <v>341</v>
      </c>
      <c r="P961" s="124" t="s">
        <v>3494</v>
      </c>
      <c r="Q961" s="124" t="s">
        <v>341</v>
      </c>
      <c r="R961" s="125">
        <v>10</v>
      </c>
      <c r="S961" s="125">
        <v>3</v>
      </c>
      <c r="T961" s="124" t="s">
        <v>341</v>
      </c>
      <c r="U961" s="124" t="s">
        <v>340</v>
      </c>
      <c r="V961" s="124" t="s">
        <v>1354</v>
      </c>
      <c r="W961" s="124" t="s">
        <v>570</v>
      </c>
      <c r="X961" s="124" t="s">
        <v>29</v>
      </c>
    </row>
    <row r="962" spans="1:24" ht="33" customHeight="1" x14ac:dyDescent="0.25">
      <c r="A962" s="124" t="s">
        <v>3493</v>
      </c>
      <c r="B962" s="125">
        <v>100304</v>
      </c>
      <c r="C962" s="124" t="s">
        <v>393</v>
      </c>
      <c r="D962" s="124" t="s">
        <v>381</v>
      </c>
      <c r="E962" s="124" t="s">
        <v>3492</v>
      </c>
      <c r="F962" s="124" t="s">
        <v>391</v>
      </c>
      <c r="G962" s="124" t="s">
        <v>360</v>
      </c>
      <c r="H962" s="124" t="s">
        <v>3491</v>
      </c>
      <c r="I962" s="124" t="s">
        <v>3490</v>
      </c>
      <c r="J962" s="124" t="s">
        <v>3490</v>
      </c>
      <c r="K962" s="124" t="s">
        <v>3489</v>
      </c>
      <c r="L962" s="124" t="s">
        <v>3488</v>
      </c>
      <c r="M962" s="124" t="s">
        <v>3061</v>
      </c>
      <c r="N962" s="124" t="s">
        <v>3487</v>
      </c>
      <c r="O962" s="124" t="s">
        <v>341</v>
      </c>
      <c r="P962" s="124" t="s">
        <v>3486</v>
      </c>
      <c r="Q962" s="124" t="s">
        <v>341</v>
      </c>
      <c r="R962" s="125">
        <v>10</v>
      </c>
      <c r="S962" s="125">
        <v>3</v>
      </c>
      <c r="T962" s="124" t="s">
        <v>630</v>
      </c>
      <c r="U962" s="124" t="s">
        <v>340</v>
      </c>
      <c r="V962" s="124" t="s">
        <v>1354</v>
      </c>
      <c r="W962" s="124" t="s">
        <v>2590</v>
      </c>
      <c r="X962" s="124" t="s">
        <v>29</v>
      </c>
    </row>
    <row r="963" spans="1:24" ht="33" customHeight="1" x14ac:dyDescent="0.25">
      <c r="A963" s="124" t="s">
        <v>3485</v>
      </c>
      <c r="B963" s="125">
        <v>100305</v>
      </c>
      <c r="C963" s="124" t="s">
        <v>381</v>
      </c>
      <c r="D963" s="124" t="s">
        <v>349</v>
      </c>
      <c r="E963" s="124" t="s">
        <v>3484</v>
      </c>
      <c r="F963" s="124" t="s">
        <v>411</v>
      </c>
      <c r="G963" s="124" t="s">
        <v>343</v>
      </c>
      <c r="H963" s="124" t="s">
        <v>3483</v>
      </c>
      <c r="I963" s="124" t="s">
        <v>3482</v>
      </c>
      <c r="J963" s="124" t="s">
        <v>3482</v>
      </c>
      <c r="K963" s="124" t="s">
        <v>3481</v>
      </c>
      <c r="L963" s="124" t="s">
        <v>1035</v>
      </c>
      <c r="M963" s="124" t="s">
        <v>343</v>
      </c>
      <c r="N963" s="124" t="s">
        <v>341</v>
      </c>
      <c r="O963" s="124" t="s">
        <v>341</v>
      </c>
      <c r="P963" s="124" t="s">
        <v>3480</v>
      </c>
      <c r="Q963" s="124" t="s">
        <v>341</v>
      </c>
      <c r="R963" s="125">
        <v>10</v>
      </c>
      <c r="S963" s="125">
        <v>3</v>
      </c>
      <c r="T963" s="124" t="s">
        <v>503</v>
      </c>
      <c r="U963" s="124" t="s">
        <v>510</v>
      </c>
      <c r="V963" s="124" t="s">
        <v>787</v>
      </c>
      <c r="W963" s="124" t="s">
        <v>501</v>
      </c>
      <c r="X963" s="124" t="s">
        <v>275</v>
      </c>
    </row>
    <row r="964" spans="1:24" ht="33" customHeight="1" x14ac:dyDescent="0.25">
      <c r="A964" s="124" t="s">
        <v>3479</v>
      </c>
      <c r="B964" s="125">
        <v>100306</v>
      </c>
      <c r="C964" s="124" t="s">
        <v>393</v>
      </c>
      <c r="D964" s="124" t="s">
        <v>392</v>
      </c>
      <c r="E964" s="124" t="s">
        <v>3478</v>
      </c>
      <c r="F964" s="124" t="s">
        <v>391</v>
      </c>
      <c r="G964" s="124" t="s">
        <v>360</v>
      </c>
      <c r="H964" s="124" t="s">
        <v>3477</v>
      </c>
      <c r="I964" s="124" t="s">
        <v>3476</v>
      </c>
      <c r="J964" s="124" t="s">
        <v>3476</v>
      </c>
      <c r="K964" s="124" t="s">
        <v>3475</v>
      </c>
      <c r="L964" s="124" t="s">
        <v>3474</v>
      </c>
      <c r="M964" s="124" t="s">
        <v>3473</v>
      </c>
      <c r="N964" s="124" t="s">
        <v>341</v>
      </c>
      <c r="O964" s="124" t="s">
        <v>341</v>
      </c>
      <c r="P964" s="124" t="s">
        <v>3472</v>
      </c>
      <c r="Q964" s="124" t="s">
        <v>341</v>
      </c>
      <c r="R964" s="125">
        <v>10</v>
      </c>
      <c r="S964" s="125">
        <v>3</v>
      </c>
      <c r="T964" s="124" t="s">
        <v>341</v>
      </c>
      <c r="U964" s="124" t="s">
        <v>510</v>
      </c>
      <c r="V964" s="124" t="s">
        <v>787</v>
      </c>
      <c r="W964" s="124" t="s">
        <v>1470</v>
      </c>
      <c r="X964" s="124" t="s">
        <v>223</v>
      </c>
    </row>
    <row r="965" spans="1:24" ht="33" customHeight="1" x14ac:dyDescent="0.25">
      <c r="A965" s="124" t="s">
        <v>3471</v>
      </c>
      <c r="B965" s="125">
        <v>100307</v>
      </c>
      <c r="C965" s="124" t="s">
        <v>393</v>
      </c>
      <c r="D965" s="124" t="s">
        <v>392</v>
      </c>
      <c r="E965" s="124" t="s">
        <v>341</v>
      </c>
      <c r="F965" s="124" t="s">
        <v>391</v>
      </c>
      <c r="G965" s="124" t="s">
        <v>360</v>
      </c>
      <c r="H965" s="124" t="s">
        <v>3470</v>
      </c>
      <c r="I965" s="124" t="s">
        <v>3469</v>
      </c>
      <c r="J965" s="124" t="s">
        <v>3469</v>
      </c>
      <c r="K965" s="124" t="s">
        <v>3468</v>
      </c>
      <c r="L965" s="124" t="s">
        <v>3467</v>
      </c>
      <c r="M965" s="124" t="s">
        <v>3342</v>
      </c>
      <c r="N965" s="124" t="s">
        <v>341</v>
      </c>
      <c r="O965" s="124" t="s">
        <v>341</v>
      </c>
      <c r="P965" s="124" t="s">
        <v>3466</v>
      </c>
      <c r="Q965" s="124" t="s">
        <v>341</v>
      </c>
      <c r="R965" s="125">
        <v>10</v>
      </c>
      <c r="S965" s="125">
        <v>3</v>
      </c>
      <c r="T965" s="124" t="s">
        <v>341</v>
      </c>
      <c r="U965" s="124" t="s">
        <v>510</v>
      </c>
      <c r="V965" s="124" t="s">
        <v>620</v>
      </c>
      <c r="W965" s="124" t="s">
        <v>2769</v>
      </c>
      <c r="X965" s="124" t="s">
        <v>38</v>
      </c>
    </row>
    <row r="966" spans="1:24" ht="33" customHeight="1" x14ac:dyDescent="0.25">
      <c r="A966" s="124" t="s">
        <v>3465</v>
      </c>
      <c r="B966" s="125">
        <v>100308</v>
      </c>
      <c r="C966" s="124" t="s">
        <v>393</v>
      </c>
      <c r="D966" s="124" t="s">
        <v>392</v>
      </c>
      <c r="E966" s="124" t="s">
        <v>3464</v>
      </c>
      <c r="F966" s="124" t="s">
        <v>391</v>
      </c>
      <c r="G966" s="124" t="s">
        <v>360</v>
      </c>
      <c r="H966" s="124" t="s">
        <v>3463</v>
      </c>
      <c r="I966" s="124" t="s">
        <v>3462</v>
      </c>
      <c r="J966" s="124" t="s">
        <v>3462</v>
      </c>
      <c r="K966" s="124" t="s">
        <v>3461</v>
      </c>
      <c r="L966" s="124" t="s">
        <v>3460</v>
      </c>
      <c r="M966" s="124" t="s">
        <v>3087</v>
      </c>
      <c r="N966" s="124" t="s">
        <v>341</v>
      </c>
      <c r="O966" s="124" t="s">
        <v>341</v>
      </c>
      <c r="P966" s="124" t="s">
        <v>3459</v>
      </c>
      <c r="Q966" s="124" t="s">
        <v>341</v>
      </c>
      <c r="R966" s="125">
        <v>10</v>
      </c>
      <c r="S966" s="125">
        <v>3</v>
      </c>
      <c r="T966" s="124" t="s">
        <v>341</v>
      </c>
      <c r="U966" s="124" t="s">
        <v>510</v>
      </c>
      <c r="V966" s="124" t="s">
        <v>3458</v>
      </c>
      <c r="W966" s="124" t="s">
        <v>2748</v>
      </c>
      <c r="X966" s="124" t="s">
        <v>38</v>
      </c>
    </row>
    <row r="967" spans="1:24" ht="33" customHeight="1" x14ac:dyDescent="0.25">
      <c r="A967" s="124" t="s">
        <v>3457</v>
      </c>
      <c r="B967" s="125">
        <v>100309</v>
      </c>
      <c r="C967" s="124" t="s">
        <v>393</v>
      </c>
      <c r="D967" s="124" t="s">
        <v>392</v>
      </c>
      <c r="E967" s="124" t="s">
        <v>341</v>
      </c>
      <c r="F967" s="124" t="s">
        <v>391</v>
      </c>
      <c r="G967" s="124" t="s">
        <v>390</v>
      </c>
      <c r="H967" s="124" t="s">
        <v>3456</v>
      </c>
      <c r="I967" s="124" t="s">
        <v>3455</v>
      </c>
      <c r="J967" s="124" t="s">
        <v>3455</v>
      </c>
      <c r="K967" s="124" t="s">
        <v>3454</v>
      </c>
      <c r="L967" s="124" t="s">
        <v>3453</v>
      </c>
      <c r="M967" s="124" t="s">
        <v>3061</v>
      </c>
      <c r="N967" s="124" t="s">
        <v>3452</v>
      </c>
      <c r="O967" s="124" t="s">
        <v>341</v>
      </c>
      <c r="P967" s="124" t="s">
        <v>3451</v>
      </c>
      <c r="Q967" s="124" t="s">
        <v>341</v>
      </c>
      <c r="R967" s="125">
        <v>10</v>
      </c>
      <c r="S967" s="125">
        <v>3</v>
      </c>
      <c r="T967" s="124" t="s">
        <v>341</v>
      </c>
      <c r="U967" s="124" t="s">
        <v>510</v>
      </c>
      <c r="V967" s="124" t="s">
        <v>787</v>
      </c>
      <c r="W967" s="124" t="s">
        <v>3115</v>
      </c>
      <c r="X967" s="124" t="s">
        <v>223</v>
      </c>
    </row>
    <row r="968" spans="1:24" ht="33" customHeight="1" x14ac:dyDescent="0.25">
      <c r="A968" s="124" t="s">
        <v>3450</v>
      </c>
      <c r="B968" s="125">
        <v>100310</v>
      </c>
      <c r="C968" s="124" t="s">
        <v>393</v>
      </c>
      <c r="D968" s="124" t="s">
        <v>392</v>
      </c>
      <c r="E968" s="124" t="s">
        <v>341</v>
      </c>
      <c r="F968" s="124" t="s">
        <v>391</v>
      </c>
      <c r="G968" s="124" t="s">
        <v>360</v>
      </c>
      <c r="H968" s="124" t="s">
        <v>3449</v>
      </c>
      <c r="I968" s="124" t="s">
        <v>3448</v>
      </c>
      <c r="J968" s="124" t="s">
        <v>3448</v>
      </c>
      <c r="K968" s="124" t="s">
        <v>3447</v>
      </c>
      <c r="L968" s="124" t="s">
        <v>3446</v>
      </c>
      <c r="M968" s="124" t="s">
        <v>3061</v>
      </c>
      <c r="N968" s="124" t="s">
        <v>3445</v>
      </c>
      <c r="O968" s="124" t="s">
        <v>341</v>
      </c>
      <c r="P968" s="124" t="s">
        <v>3444</v>
      </c>
      <c r="Q968" s="124" t="s">
        <v>341</v>
      </c>
      <c r="R968" s="125">
        <v>10</v>
      </c>
      <c r="S968" s="125">
        <v>3</v>
      </c>
      <c r="T968" s="124" t="s">
        <v>341</v>
      </c>
      <c r="U968" s="124" t="s">
        <v>510</v>
      </c>
      <c r="V968" s="124" t="s">
        <v>787</v>
      </c>
      <c r="W968" s="124" t="s">
        <v>2398</v>
      </c>
      <c r="X968" s="124" t="s">
        <v>223</v>
      </c>
    </row>
    <row r="969" spans="1:24" ht="33" customHeight="1" x14ac:dyDescent="0.25">
      <c r="A969" s="124" t="s">
        <v>3443</v>
      </c>
      <c r="B969" s="125">
        <v>100311</v>
      </c>
      <c r="C969" s="124" t="s">
        <v>393</v>
      </c>
      <c r="D969" s="124" t="s">
        <v>392</v>
      </c>
      <c r="E969" s="124" t="s">
        <v>341</v>
      </c>
      <c r="F969" s="124" t="s">
        <v>391</v>
      </c>
      <c r="G969" s="124" t="s">
        <v>379</v>
      </c>
      <c r="H969" s="124" t="s">
        <v>3442</v>
      </c>
      <c r="I969" s="124" t="s">
        <v>3441</v>
      </c>
      <c r="J969" s="124" t="s">
        <v>3441</v>
      </c>
      <c r="K969" s="124" t="s">
        <v>3440</v>
      </c>
      <c r="L969" s="124" t="s">
        <v>3017</v>
      </c>
      <c r="M969" s="124" t="s">
        <v>3439</v>
      </c>
      <c r="N969" s="124" t="s">
        <v>3438</v>
      </c>
      <c r="O969" s="124" t="s">
        <v>341</v>
      </c>
      <c r="P969" s="124" t="s">
        <v>3437</v>
      </c>
      <c r="Q969" s="124" t="s">
        <v>341</v>
      </c>
      <c r="R969" s="125">
        <v>10</v>
      </c>
      <c r="S969" s="125">
        <v>3</v>
      </c>
      <c r="T969" s="124" t="s">
        <v>341</v>
      </c>
      <c r="U969" s="124" t="s">
        <v>340</v>
      </c>
      <c r="V969" s="124" t="s">
        <v>502</v>
      </c>
      <c r="W969" s="124" t="s">
        <v>451</v>
      </c>
      <c r="X969" s="124" t="s">
        <v>220</v>
      </c>
    </row>
    <row r="970" spans="1:24" ht="33" customHeight="1" x14ac:dyDescent="0.25">
      <c r="A970" s="124" t="s">
        <v>3436</v>
      </c>
      <c r="B970" s="125">
        <v>100312</v>
      </c>
      <c r="C970" s="124" t="s">
        <v>393</v>
      </c>
      <c r="D970" s="124" t="s">
        <v>392</v>
      </c>
      <c r="E970" s="124" t="s">
        <v>341</v>
      </c>
      <c r="F970" s="124" t="s">
        <v>391</v>
      </c>
      <c r="G970" s="124" t="s">
        <v>360</v>
      </c>
      <c r="H970" s="124" t="s">
        <v>3435</v>
      </c>
      <c r="I970" s="124" t="s">
        <v>3434</v>
      </c>
      <c r="J970" s="124" t="s">
        <v>3434</v>
      </c>
      <c r="K970" s="124" t="s">
        <v>3433</v>
      </c>
      <c r="L970" s="124" t="s">
        <v>3432</v>
      </c>
      <c r="M970" s="124" t="s">
        <v>3431</v>
      </c>
      <c r="N970" s="124" t="s">
        <v>3430</v>
      </c>
      <c r="O970" s="124" t="s">
        <v>341</v>
      </c>
      <c r="P970" s="124" t="s">
        <v>3429</v>
      </c>
      <c r="Q970" s="124" t="s">
        <v>341</v>
      </c>
      <c r="R970" s="125">
        <v>10</v>
      </c>
      <c r="S970" s="125">
        <v>3</v>
      </c>
      <c r="T970" s="124" t="s">
        <v>341</v>
      </c>
      <c r="U970" s="124" t="s">
        <v>510</v>
      </c>
      <c r="V970" s="124" t="s">
        <v>787</v>
      </c>
      <c r="W970" s="124" t="s">
        <v>2456</v>
      </c>
      <c r="X970" s="124" t="s">
        <v>220</v>
      </c>
    </row>
    <row r="971" spans="1:24" ht="33" customHeight="1" x14ac:dyDescent="0.25">
      <c r="A971" s="124" t="s">
        <v>3428</v>
      </c>
      <c r="B971" s="125">
        <v>100313</v>
      </c>
      <c r="C971" s="124" t="s">
        <v>393</v>
      </c>
      <c r="D971" s="124" t="s">
        <v>381</v>
      </c>
      <c r="E971" s="124" t="s">
        <v>3427</v>
      </c>
      <c r="F971" s="124" t="s">
        <v>391</v>
      </c>
      <c r="G971" s="124" t="s">
        <v>360</v>
      </c>
      <c r="H971" s="124" t="s">
        <v>3426</v>
      </c>
      <c r="I971" s="124" t="s">
        <v>3425</v>
      </c>
      <c r="J971" s="124" t="s">
        <v>3425</v>
      </c>
      <c r="K971" s="124" t="s">
        <v>3424</v>
      </c>
      <c r="L971" s="124" t="s">
        <v>3423</v>
      </c>
      <c r="M971" s="124" t="s">
        <v>3016</v>
      </c>
      <c r="N971" s="124" t="s">
        <v>3422</v>
      </c>
      <c r="O971" s="124" t="s">
        <v>341</v>
      </c>
      <c r="P971" s="124" t="s">
        <v>3421</v>
      </c>
      <c r="Q971" s="124" t="s">
        <v>341</v>
      </c>
      <c r="R971" s="125">
        <v>10</v>
      </c>
      <c r="S971" s="125">
        <v>3</v>
      </c>
      <c r="T971" s="124" t="s">
        <v>522</v>
      </c>
      <c r="U971" s="124" t="s">
        <v>510</v>
      </c>
      <c r="V971" s="124" t="s">
        <v>787</v>
      </c>
      <c r="W971" s="124" t="s">
        <v>3420</v>
      </c>
      <c r="X971" s="124" t="s">
        <v>229</v>
      </c>
    </row>
    <row r="972" spans="1:24" ht="33" customHeight="1" x14ac:dyDescent="0.25">
      <c r="A972" s="124" t="s">
        <v>3419</v>
      </c>
      <c r="B972" s="125">
        <v>100314</v>
      </c>
      <c r="C972" s="124" t="s">
        <v>393</v>
      </c>
      <c r="D972" s="124" t="s">
        <v>381</v>
      </c>
      <c r="E972" s="124" t="s">
        <v>3418</v>
      </c>
      <c r="F972" s="124" t="s">
        <v>391</v>
      </c>
      <c r="G972" s="124" t="s">
        <v>360</v>
      </c>
      <c r="H972" s="124" t="s">
        <v>3417</v>
      </c>
      <c r="I972" s="124" t="s">
        <v>3416</v>
      </c>
      <c r="J972" s="124" t="s">
        <v>3416</v>
      </c>
      <c r="K972" s="124" t="s">
        <v>3415</v>
      </c>
      <c r="L972" s="124" t="s">
        <v>3414</v>
      </c>
      <c r="M972" s="124" t="s">
        <v>3413</v>
      </c>
      <c r="N972" s="124" t="s">
        <v>3412</v>
      </c>
      <c r="O972" s="124" t="s">
        <v>341</v>
      </c>
      <c r="P972" s="124" t="s">
        <v>3411</v>
      </c>
      <c r="Q972" s="124" t="s">
        <v>341</v>
      </c>
      <c r="R972" s="125">
        <v>10</v>
      </c>
      <c r="S972" s="125">
        <v>3</v>
      </c>
      <c r="T972" s="124" t="s">
        <v>522</v>
      </c>
      <c r="U972" s="124" t="s">
        <v>340</v>
      </c>
      <c r="V972" s="124" t="s">
        <v>339</v>
      </c>
      <c r="W972" s="124" t="s">
        <v>521</v>
      </c>
      <c r="X972" s="124" t="s">
        <v>273</v>
      </c>
    </row>
    <row r="973" spans="1:24" ht="33" customHeight="1" x14ac:dyDescent="0.25">
      <c r="A973" s="124" t="s">
        <v>3410</v>
      </c>
      <c r="B973" s="125">
        <v>100315</v>
      </c>
      <c r="C973" s="124" t="s">
        <v>393</v>
      </c>
      <c r="D973" s="124" t="s">
        <v>381</v>
      </c>
      <c r="E973" s="124" t="s">
        <v>3376</v>
      </c>
      <c r="F973" s="124" t="s">
        <v>391</v>
      </c>
      <c r="G973" s="124" t="s">
        <v>360</v>
      </c>
      <c r="H973" s="124" t="s">
        <v>3409</v>
      </c>
      <c r="I973" s="124" t="s">
        <v>3408</v>
      </c>
      <c r="J973" s="124" t="s">
        <v>3408</v>
      </c>
      <c r="K973" s="124" t="s">
        <v>3407</v>
      </c>
      <c r="L973" s="124" t="s">
        <v>3406</v>
      </c>
      <c r="M973" s="124" t="s">
        <v>3055</v>
      </c>
      <c r="N973" s="124" t="s">
        <v>3405</v>
      </c>
      <c r="O973" s="124" t="s">
        <v>341</v>
      </c>
      <c r="P973" s="124" t="s">
        <v>3404</v>
      </c>
      <c r="Q973" s="124" t="s">
        <v>341</v>
      </c>
      <c r="R973" s="125">
        <v>10</v>
      </c>
      <c r="S973" s="125">
        <v>3</v>
      </c>
      <c r="T973" s="124" t="s">
        <v>511</v>
      </c>
      <c r="U973" s="124" t="s">
        <v>510</v>
      </c>
      <c r="V973" s="124" t="s">
        <v>787</v>
      </c>
      <c r="W973" s="124" t="s">
        <v>3403</v>
      </c>
      <c r="X973" s="124" t="s">
        <v>44</v>
      </c>
    </row>
    <row r="974" spans="1:24" ht="33" customHeight="1" x14ac:dyDescent="0.25">
      <c r="A974" s="124" t="s">
        <v>3402</v>
      </c>
      <c r="B974" s="125">
        <v>100316</v>
      </c>
      <c r="C974" s="124" t="s">
        <v>393</v>
      </c>
      <c r="D974" s="124" t="s">
        <v>349</v>
      </c>
      <c r="E974" s="124" t="s">
        <v>3376</v>
      </c>
      <c r="F974" s="124" t="s">
        <v>391</v>
      </c>
      <c r="G974" s="124" t="s">
        <v>343</v>
      </c>
      <c r="H974" s="124" t="s">
        <v>3401</v>
      </c>
      <c r="I974" s="124" t="s">
        <v>3400</v>
      </c>
      <c r="J974" s="124" t="s">
        <v>3400</v>
      </c>
      <c r="K974" s="124" t="s">
        <v>3399</v>
      </c>
      <c r="L974" s="124" t="s">
        <v>3398</v>
      </c>
      <c r="M974" s="124" t="s">
        <v>343</v>
      </c>
      <c r="N974" s="124" t="s">
        <v>3397</v>
      </c>
      <c r="O974" s="124" t="s">
        <v>341</v>
      </c>
      <c r="P974" s="124" t="s">
        <v>3396</v>
      </c>
      <c r="Q974" s="124" t="s">
        <v>341</v>
      </c>
      <c r="R974" s="125">
        <v>10</v>
      </c>
      <c r="S974" s="125">
        <v>3</v>
      </c>
      <c r="T974" s="124" t="s">
        <v>630</v>
      </c>
      <c r="U974" s="124" t="s">
        <v>510</v>
      </c>
      <c r="V974" s="124" t="s">
        <v>1600</v>
      </c>
      <c r="W974" s="124" t="s">
        <v>2495</v>
      </c>
      <c r="X974" s="124" t="s">
        <v>41</v>
      </c>
    </row>
    <row r="975" spans="1:24" ht="33" customHeight="1" x14ac:dyDescent="0.25">
      <c r="A975" s="124" t="s">
        <v>3395</v>
      </c>
      <c r="B975" s="125">
        <v>100317</v>
      </c>
      <c r="C975" s="124" t="s">
        <v>381</v>
      </c>
      <c r="D975" s="124" t="s">
        <v>349</v>
      </c>
      <c r="E975" s="124" t="s">
        <v>3376</v>
      </c>
      <c r="F975" s="124" t="s">
        <v>380</v>
      </c>
      <c r="G975" s="124" t="s">
        <v>343</v>
      </c>
      <c r="H975" s="124" t="s">
        <v>3394</v>
      </c>
      <c r="I975" s="124" t="s">
        <v>3393</v>
      </c>
      <c r="J975" s="124" t="s">
        <v>3393</v>
      </c>
      <c r="K975" s="124" t="s">
        <v>3392</v>
      </c>
      <c r="L975" s="124" t="s">
        <v>3352</v>
      </c>
      <c r="M975" s="124" t="s">
        <v>343</v>
      </c>
      <c r="N975" s="124" t="s">
        <v>3391</v>
      </c>
      <c r="O975" s="124" t="s">
        <v>341</v>
      </c>
      <c r="P975" s="124" t="s">
        <v>3390</v>
      </c>
      <c r="Q975" s="124" t="s">
        <v>341</v>
      </c>
      <c r="R975" s="125">
        <v>10</v>
      </c>
      <c r="S975" s="125">
        <v>3</v>
      </c>
      <c r="T975" s="124" t="s">
        <v>630</v>
      </c>
      <c r="U975" s="124" t="s">
        <v>510</v>
      </c>
      <c r="V975" s="124" t="s">
        <v>1354</v>
      </c>
      <c r="W975" s="124" t="s">
        <v>1783</v>
      </c>
      <c r="X975" s="124" t="s">
        <v>32</v>
      </c>
    </row>
    <row r="976" spans="1:24" ht="33" customHeight="1" x14ac:dyDescent="0.25">
      <c r="A976" s="124" t="s">
        <v>3389</v>
      </c>
      <c r="B976" s="125">
        <v>100319</v>
      </c>
      <c r="C976" s="124" t="s">
        <v>349</v>
      </c>
      <c r="D976" s="124" t="s">
        <v>349</v>
      </c>
      <c r="E976" s="124" t="s">
        <v>341</v>
      </c>
      <c r="F976" s="124" t="s">
        <v>361</v>
      </c>
      <c r="G976" s="124" t="s">
        <v>343</v>
      </c>
      <c r="H976" s="124" t="s">
        <v>3388</v>
      </c>
      <c r="I976" s="124" t="s">
        <v>3387</v>
      </c>
      <c r="J976" s="124" t="s">
        <v>3387</v>
      </c>
      <c r="K976" s="124" t="s">
        <v>3386</v>
      </c>
      <c r="L976" s="124" t="s">
        <v>1035</v>
      </c>
      <c r="M976" s="124" t="s">
        <v>343</v>
      </c>
      <c r="N976" s="124" t="s">
        <v>3385</v>
      </c>
      <c r="O976" s="124" t="s">
        <v>341</v>
      </c>
      <c r="P976" s="124" t="s">
        <v>3384</v>
      </c>
      <c r="Q976" s="124" t="s">
        <v>341</v>
      </c>
      <c r="R976" s="125">
        <v>10</v>
      </c>
      <c r="S976" s="125">
        <v>3</v>
      </c>
      <c r="T976" s="124" t="s">
        <v>341</v>
      </c>
      <c r="U976" s="124" t="s">
        <v>340</v>
      </c>
      <c r="V976" s="124" t="s">
        <v>339</v>
      </c>
      <c r="W976" s="124" t="s">
        <v>2590</v>
      </c>
      <c r="X976" s="124" t="s">
        <v>29</v>
      </c>
    </row>
    <row r="977" spans="1:24" ht="33" customHeight="1" x14ac:dyDescent="0.25">
      <c r="A977" s="124" t="s">
        <v>3383</v>
      </c>
      <c r="B977" s="125">
        <v>100320</v>
      </c>
      <c r="C977" s="124" t="s">
        <v>381</v>
      </c>
      <c r="D977" s="124" t="s">
        <v>381</v>
      </c>
      <c r="E977" s="124" t="s">
        <v>341</v>
      </c>
      <c r="F977" s="124" t="s">
        <v>411</v>
      </c>
      <c r="G977" s="124" t="s">
        <v>343</v>
      </c>
      <c r="H977" s="124" t="s">
        <v>3382</v>
      </c>
      <c r="I977" s="124" t="s">
        <v>3381</v>
      </c>
      <c r="J977" s="124" t="s">
        <v>3381</v>
      </c>
      <c r="K977" s="124" t="s">
        <v>3380</v>
      </c>
      <c r="L977" s="124" t="s">
        <v>1035</v>
      </c>
      <c r="M977" s="124" t="s">
        <v>343</v>
      </c>
      <c r="N977" s="124" t="s">
        <v>3379</v>
      </c>
      <c r="O977" s="124" t="s">
        <v>341</v>
      </c>
      <c r="P977" s="124" t="s">
        <v>3378</v>
      </c>
      <c r="Q977" s="124" t="s">
        <v>341</v>
      </c>
      <c r="R977" s="125">
        <v>10</v>
      </c>
      <c r="S977" s="125">
        <v>3</v>
      </c>
      <c r="T977" s="124" t="s">
        <v>341</v>
      </c>
      <c r="U977" s="124" t="s">
        <v>340</v>
      </c>
      <c r="V977" s="124" t="s">
        <v>339</v>
      </c>
      <c r="W977" s="124" t="s">
        <v>468</v>
      </c>
      <c r="X977" s="124" t="s">
        <v>223</v>
      </c>
    </row>
    <row r="978" spans="1:24" ht="33" customHeight="1" x14ac:dyDescent="0.25">
      <c r="A978" s="124" t="s">
        <v>3377</v>
      </c>
      <c r="B978" s="125">
        <v>100321</v>
      </c>
      <c r="C978" s="124" t="s">
        <v>381</v>
      </c>
      <c r="D978" s="124" t="s">
        <v>349</v>
      </c>
      <c r="E978" s="124" t="s">
        <v>3376</v>
      </c>
      <c r="F978" s="124" t="s">
        <v>380</v>
      </c>
      <c r="G978" s="124" t="s">
        <v>343</v>
      </c>
      <c r="H978" s="124" t="s">
        <v>3375</v>
      </c>
      <c r="I978" s="124" t="s">
        <v>3374</v>
      </c>
      <c r="J978" s="124" t="s">
        <v>3374</v>
      </c>
      <c r="K978" s="124" t="s">
        <v>3373</v>
      </c>
      <c r="L978" s="124" t="s">
        <v>1035</v>
      </c>
      <c r="M978" s="124" t="s">
        <v>343</v>
      </c>
      <c r="N978" s="124" t="s">
        <v>3372</v>
      </c>
      <c r="O978" s="124" t="s">
        <v>341</v>
      </c>
      <c r="P978" s="124" t="s">
        <v>3371</v>
      </c>
      <c r="Q978" s="124" t="s">
        <v>341</v>
      </c>
      <c r="R978" s="125">
        <v>10</v>
      </c>
      <c r="S978" s="125">
        <v>3</v>
      </c>
      <c r="T978" s="124" t="s">
        <v>341</v>
      </c>
      <c r="U978" s="124" t="s">
        <v>510</v>
      </c>
      <c r="V978" s="124" t="s">
        <v>1354</v>
      </c>
      <c r="W978" s="124" t="s">
        <v>1783</v>
      </c>
      <c r="X978" s="124" t="s">
        <v>32</v>
      </c>
    </row>
    <row r="979" spans="1:24" ht="33" customHeight="1" x14ac:dyDescent="0.25">
      <c r="A979" s="124" t="s">
        <v>3370</v>
      </c>
      <c r="B979" s="125">
        <v>100322</v>
      </c>
      <c r="C979" s="124" t="s">
        <v>393</v>
      </c>
      <c r="D979" s="124" t="s">
        <v>349</v>
      </c>
      <c r="E979" s="124" t="s">
        <v>3369</v>
      </c>
      <c r="F979" s="124" t="s">
        <v>391</v>
      </c>
      <c r="G979" s="124" t="s">
        <v>343</v>
      </c>
      <c r="H979" s="124" t="s">
        <v>3368</v>
      </c>
      <c r="I979" s="124" t="s">
        <v>3367</v>
      </c>
      <c r="J979" s="124" t="s">
        <v>3367</v>
      </c>
      <c r="K979" s="124" t="s">
        <v>3366</v>
      </c>
      <c r="L979" s="124" t="s">
        <v>1035</v>
      </c>
      <c r="M979" s="124" t="s">
        <v>343</v>
      </c>
      <c r="N979" s="124" t="s">
        <v>3365</v>
      </c>
      <c r="O979" s="124" t="s">
        <v>341</v>
      </c>
      <c r="P979" s="124" t="s">
        <v>3364</v>
      </c>
      <c r="Q979" s="124" t="s">
        <v>341</v>
      </c>
      <c r="R979" s="125">
        <v>10</v>
      </c>
      <c r="S979" s="125">
        <v>3</v>
      </c>
      <c r="T979" s="124" t="s">
        <v>511</v>
      </c>
      <c r="U979" s="124" t="s">
        <v>510</v>
      </c>
      <c r="V979" s="124" t="s">
        <v>3363</v>
      </c>
      <c r="W979" s="124" t="s">
        <v>3348</v>
      </c>
      <c r="X979" s="124" t="s">
        <v>44</v>
      </c>
    </row>
    <row r="980" spans="1:24" ht="33" customHeight="1" x14ac:dyDescent="0.25">
      <c r="A980" s="124" t="s">
        <v>3362</v>
      </c>
      <c r="B980" s="125">
        <v>100323</v>
      </c>
      <c r="C980" s="124" t="s">
        <v>393</v>
      </c>
      <c r="D980" s="124" t="s">
        <v>392</v>
      </c>
      <c r="E980" s="124" t="s">
        <v>341</v>
      </c>
      <c r="F980" s="124" t="s">
        <v>391</v>
      </c>
      <c r="G980" s="124" t="s">
        <v>343</v>
      </c>
      <c r="H980" s="124" t="s">
        <v>3361</v>
      </c>
      <c r="I980" s="124" t="s">
        <v>3360</v>
      </c>
      <c r="J980" s="124" t="s">
        <v>3360</v>
      </c>
      <c r="K980" s="124" t="s">
        <v>3359</v>
      </c>
      <c r="L980" s="124" t="s">
        <v>1035</v>
      </c>
      <c r="M980" s="124" t="s">
        <v>343</v>
      </c>
      <c r="N980" s="124" t="s">
        <v>3358</v>
      </c>
      <c r="O980" s="124" t="s">
        <v>341</v>
      </c>
      <c r="P980" s="124" t="s">
        <v>3357</v>
      </c>
      <c r="Q980" s="124" t="s">
        <v>341</v>
      </c>
      <c r="R980" s="125">
        <v>10</v>
      </c>
      <c r="S980" s="125">
        <v>3</v>
      </c>
      <c r="T980" s="124" t="s">
        <v>511</v>
      </c>
      <c r="U980" s="124" t="s">
        <v>510</v>
      </c>
      <c r="V980" s="124" t="s">
        <v>2467</v>
      </c>
      <c r="W980" s="124" t="s">
        <v>3348</v>
      </c>
      <c r="X980" s="124" t="s">
        <v>44</v>
      </c>
    </row>
    <row r="981" spans="1:24" ht="33" customHeight="1" x14ac:dyDescent="0.25">
      <c r="A981" s="124" t="s">
        <v>3356</v>
      </c>
      <c r="B981" s="125">
        <v>100324</v>
      </c>
      <c r="C981" s="124" t="s">
        <v>393</v>
      </c>
      <c r="D981" s="124" t="s">
        <v>392</v>
      </c>
      <c r="E981" s="124" t="s">
        <v>341</v>
      </c>
      <c r="F981" s="124" t="s">
        <v>391</v>
      </c>
      <c r="G981" s="124" t="s">
        <v>343</v>
      </c>
      <c r="H981" s="124" t="s">
        <v>3355</v>
      </c>
      <c r="I981" s="124" t="s">
        <v>3354</v>
      </c>
      <c r="J981" s="124" t="s">
        <v>3354</v>
      </c>
      <c r="K981" s="124" t="s">
        <v>3353</v>
      </c>
      <c r="L981" s="124" t="s">
        <v>3352</v>
      </c>
      <c r="M981" s="124" t="s">
        <v>343</v>
      </c>
      <c r="N981" s="124" t="s">
        <v>3351</v>
      </c>
      <c r="O981" s="124" t="s">
        <v>341</v>
      </c>
      <c r="P981" s="124" t="s">
        <v>3350</v>
      </c>
      <c r="Q981" s="124" t="s">
        <v>341</v>
      </c>
      <c r="R981" s="125">
        <v>10</v>
      </c>
      <c r="S981" s="125">
        <v>3</v>
      </c>
      <c r="T981" s="124" t="s">
        <v>3349</v>
      </c>
      <c r="U981" s="124" t="s">
        <v>510</v>
      </c>
      <c r="V981" s="124" t="s">
        <v>1585</v>
      </c>
      <c r="W981" s="124" t="s">
        <v>3348</v>
      </c>
      <c r="X981" s="124" t="s">
        <v>44</v>
      </c>
    </row>
    <row r="982" spans="1:24" ht="33" customHeight="1" x14ac:dyDescent="0.25">
      <c r="A982" s="124" t="s">
        <v>3347</v>
      </c>
      <c r="B982" s="125">
        <v>100325</v>
      </c>
      <c r="C982" s="124" t="s">
        <v>393</v>
      </c>
      <c r="D982" s="124" t="s">
        <v>349</v>
      </c>
      <c r="E982" s="124" t="s">
        <v>3346</v>
      </c>
      <c r="F982" s="124" t="s">
        <v>391</v>
      </c>
      <c r="G982" s="124" t="s">
        <v>360</v>
      </c>
      <c r="H982" s="124" t="s">
        <v>3345</v>
      </c>
      <c r="I982" s="124" t="s">
        <v>3344</v>
      </c>
      <c r="J982" s="124" t="s">
        <v>3344</v>
      </c>
      <c r="K982" s="124" t="s">
        <v>3343</v>
      </c>
      <c r="L982" s="124" t="s">
        <v>1175</v>
      </c>
      <c r="M982" s="124" t="s">
        <v>3342</v>
      </c>
      <c r="N982" s="124" t="s">
        <v>341</v>
      </c>
      <c r="O982" s="124" t="s">
        <v>341</v>
      </c>
      <c r="P982" s="124" t="s">
        <v>3341</v>
      </c>
      <c r="Q982" s="124" t="s">
        <v>341</v>
      </c>
      <c r="R982" s="125">
        <v>10</v>
      </c>
      <c r="S982" s="125">
        <v>3</v>
      </c>
      <c r="T982" s="124" t="s">
        <v>341</v>
      </c>
      <c r="U982" s="124" t="s">
        <v>510</v>
      </c>
      <c r="V982" s="124" t="s">
        <v>1354</v>
      </c>
      <c r="W982" s="124" t="s">
        <v>1783</v>
      </c>
      <c r="X982" s="124" t="s">
        <v>32</v>
      </c>
    </row>
    <row r="983" spans="1:24" ht="33" customHeight="1" x14ac:dyDescent="0.25">
      <c r="A983" s="124" t="s">
        <v>3340</v>
      </c>
      <c r="B983" s="125">
        <v>100326</v>
      </c>
      <c r="C983" s="124" t="s">
        <v>381</v>
      </c>
      <c r="D983" s="124" t="s">
        <v>349</v>
      </c>
      <c r="E983" s="124" t="s">
        <v>3339</v>
      </c>
      <c r="F983" s="124" t="s">
        <v>380</v>
      </c>
      <c r="G983" s="124" t="s">
        <v>343</v>
      </c>
      <c r="H983" s="124" t="s">
        <v>3338</v>
      </c>
      <c r="I983" s="124" t="s">
        <v>3337</v>
      </c>
      <c r="J983" s="124" t="s">
        <v>3337</v>
      </c>
      <c r="K983" s="124" t="s">
        <v>3336</v>
      </c>
      <c r="L983" s="124" t="s">
        <v>3335</v>
      </c>
      <c r="M983" s="124" t="s">
        <v>343</v>
      </c>
      <c r="N983" s="124" t="s">
        <v>341</v>
      </c>
      <c r="O983" s="124" t="s">
        <v>341</v>
      </c>
      <c r="P983" s="124" t="s">
        <v>3334</v>
      </c>
      <c r="Q983" s="124" t="s">
        <v>341</v>
      </c>
      <c r="R983" s="125">
        <v>10</v>
      </c>
      <c r="S983" s="125">
        <v>3</v>
      </c>
      <c r="T983" s="124" t="s">
        <v>341</v>
      </c>
      <c r="U983" s="124" t="s">
        <v>510</v>
      </c>
      <c r="V983" s="124" t="s">
        <v>1354</v>
      </c>
      <c r="W983" s="124" t="s">
        <v>1783</v>
      </c>
      <c r="X983" s="124" t="s">
        <v>32</v>
      </c>
    </row>
    <row r="984" spans="1:24" ht="33" customHeight="1" x14ac:dyDescent="0.25">
      <c r="A984" s="124" t="s">
        <v>3333</v>
      </c>
      <c r="B984" s="125">
        <v>100327</v>
      </c>
      <c r="C984" s="124" t="s">
        <v>393</v>
      </c>
      <c r="D984" s="124" t="s">
        <v>381</v>
      </c>
      <c r="E984" s="124" t="s">
        <v>3332</v>
      </c>
      <c r="F984" s="124" t="s">
        <v>391</v>
      </c>
      <c r="G984" s="124" t="s">
        <v>360</v>
      </c>
      <c r="H984" s="124" t="s">
        <v>3331</v>
      </c>
      <c r="I984" s="124" t="s">
        <v>3330</v>
      </c>
      <c r="J984" s="124" t="s">
        <v>3330</v>
      </c>
      <c r="K984" s="124" t="s">
        <v>3329</v>
      </c>
      <c r="L984" s="124" t="s">
        <v>1636</v>
      </c>
      <c r="M984" s="124" t="s">
        <v>3187</v>
      </c>
      <c r="N984" s="124" t="s">
        <v>3328</v>
      </c>
      <c r="O984" s="124" t="s">
        <v>341</v>
      </c>
      <c r="P984" s="124" t="s">
        <v>3327</v>
      </c>
      <c r="Q984" s="124" t="s">
        <v>341</v>
      </c>
      <c r="R984" s="125">
        <v>10</v>
      </c>
      <c r="S984" s="125">
        <v>3</v>
      </c>
      <c r="T984" s="124" t="s">
        <v>341</v>
      </c>
      <c r="U984" s="124" t="s">
        <v>510</v>
      </c>
      <c r="V984" s="124" t="s">
        <v>787</v>
      </c>
      <c r="W984" s="124" t="s">
        <v>1470</v>
      </c>
      <c r="X984" s="124" t="s">
        <v>223</v>
      </c>
    </row>
    <row r="985" spans="1:24" ht="33" customHeight="1" x14ac:dyDescent="0.25">
      <c r="A985" s="124" t="s">
        <v>3326</v>
      </c>
      <c r="B985" s="125">
        <v>100328</v>
      </c>
      <c r="C985" s="124" t="s">
        <v>393</v>
      </c>
      <c r="D985" s="124" t="s">
        <v>392</v>
      </c>
      <c r="E985" s="124" t="s">
        <v>341</v>
      </c>
      <c r="F985" s="124" t="s">
        <v>391</v>
      </c>
      <c r="G985" s="124" t="s">
        <v>360</v>
      </c>
      <c r="H985" s="124" t="s">
        <v>3325</v>
      </c>
      <c r="I985" s="124" t="s">
        <v>3324</v>
      </c>
      <c r="J985" s="124" t="s">
        <v>3324</v>
      </c>
      <c r="K985" s="124" t="s">
        <v>3323</v>
      </c>
      <c r="L985" s="124" t="s">
        <v>3223</v>
      </c>
      <c r="M985" s="124" t="s">
        <v>3322</v>
      </c>
      <c r="N985" s="124" t="s">
        <v>3321</v>
      </c>
      <c r="O985" s="124" t="s">
        <v>341</v>
      </c>
      <c r="P985" s="124" t="s">
        <v>3320</v>
      </c>
      <c r="Q985" s="124" t="s">
        <v>341</v>
      </c>
      <c r="R985" s="125">
        <v>10</v>
      </c>
      <c r="S985" s="125">
        <v>3</v>
      </c>
      <c r="T985" s="124" t="s">
        <v>341</v>
      </c>
      <c r="U985" s="124" t="s">
        <v>510</v>
      </c>
      <c r="V985" s="124" t="s">
        <v>787</v>
      </c>
      <c r="W985" s="124" t="s">
        <v>468</v>
      </c>
      <c r="X985" s="124" t="s">
        <v>223</v>
      </c>
    </row>
    <row r="986" spans="1:24" ht="33" customHeight="1" x14ac:dyDescent="0.25">
      <c r="A986" s="124" t="s">
        <v>3319</v>
      </c>
      <c r="B986" s="125">
        <v>100329</v>
      </c>
      <c r="C986" s="124" t="s">
        <v>381</v>
      </c>
      <c r="D986" s="124" t="s">
        <v>349</v>
      </c>
      <c r="E986" s="124" t="s">
        <v>3318</v>
      </c>
      <c r="F986" s="124" t="s">
        <v>380</v>
      </c>
      <c r="G986" s="124" t="s">
        <v>343</v>
      </c>
      <c r="H986" s="124" t="s">
        <v>3317</v>
      </c>
      <c r="I986" s="124" t="s">
        <v>3316</v>
      </c>
      <c r="J986" s="124" t="s">
        <v>3316</v>
      </c>
      <c r="K986" s="124" t="s">
        <v>3315</v>
      </c>
      <c r="L986" s="124" t="s">
        <v>1751</v>
      </c>
      <c r="M986" s="124" t="s">
        <v>343</v>
      </c>
      <c r="N986" s="124" t="s">
        <v>341</v>
      </c>
      <c r="O986" s="124" t="s">
        <v>341</v>
      </c>
      <c r="P986" s="124" t="s">
        <v>3314</v>
      </c>
      <c r="Q986" s="124" t="s">
        <v>341</v>
      </c>
      <c r="R986" s="125">
        <v>10</v>
      </c>
      <c r="S986" s="125">
        <v>3</v>
      </c>
      <c r="T986" s="124" t="s">
        <v>341</v>
      </c>
      <c r="U986" s="124" t="s">
        <v>371</v>
      </c>
      <c r="V986" s="124" t="s">
        <v>370</v>
      </c>
      <c r="W986" s="124" t="s">
        <v>1783</v>
      </c>
      <c r="X986" s="124" t="s">
        <v>32</v>
      </c>
    </row>
    <row r="987" spans="1:24" ht="33" customHeight="1" x14ac:dyDescent="0.25">
      <c r="A987" s="124" t="s">
        <v>3313</v>
      </c>
      <c r="B987" s="125">
        <v>100330</v>
      </c>
      <c r="C987" s="124" t="s">
        <v>381</v>
      </c>
      <c r="D987" s="124" t="s">
        <v>349</v>
      </c>
      <c r="E987" s="124" t="s">
        <v>3312</v>
      </c>
      <c r="F987" s="124" t="s">
        <v>411</v>
      </c>
      <c r="G987" s="124" t="s">
        <v>343</v>
      </c>
      <c r="H987" s="124" t="s">
        <v>3311</v>
      </c>
      <c r="I987" s="124" t="s">
        <v>3310</v>
      </c>
      <c r="J987" s="124" t="s">
        <v>3310</v>
      </c>
      <c r="K987" s="124" t="s">
        <v>3309</v>
      </c>
      <c r="L987" s="124" t="s">
        <v>1035</v>
      </c>
      <c r="M987" s="124" t="s">
        <v>343</v>
      </c>
      <c r="N987" s="124" t="s">
        <v>341</v>
      </c>
      <c r="O987" s="124" t="s">
        <v>341</v>
      </c>
      <c r="P987" s="124" t="s">
        <v>3308</v>
      </c>
      <c r="Q987" s="124" t="s">
        <v>341</v>
      </c>
      <c r="R987" s="125">
        <v>10</v>
      </c>
      <c r="S987" s="125">
        <v>3</v>
      </c>
      <c r="T987" s="124" t="s">
        <v>511</v>
      </c>
      <c r="U987" s="124" t="s">
        <v>510</v>
      </c>
      <c r="V987" s="124" t="s">
        <v>339</v>
      </c>
      <c r="W987" s="124" t="s">
        <v>2721</v>
      </c>
      <c r="X987" s="124" t="s">
        <v>44</v>
      </c>
    </row>
    <row r="988" spans="1:24" ht="33" customHeight="1" x14ac:dyDescent="0.25">
      <c r="A988" s="124" t="s">
        <v>3307</v>
      </c>
      <c r="B988" s="125">
        <v>100331</v>
      </c>
      <c r="C988" s="124" t="s">
        <v>381</v>
      </c>
      <c r="D988" s="124" t="s">
        <v>381</v>
      </c>
      <c r="E988" s="124" t="s">
        <v>341</v>
      </c>
      <c r="F988" s="124" t="s">
        <v>411</v>
      </c>
      <c r="G988" s="124" t="s">
        <v>343</v>
      </c>
      <c r="H988" s="124" t="s">
        <v>3306</v>
      </c>
      <c r="I988" s="124" t="s">
        <v>3305</v>
      </c>
      <c r="J988" s="124" t="s">
        <v>3305</v>
      </c>
      <c r="K988" s="124" t="s">
        <v>3304</v>
      </c>
      <c r="L988" s="124" t="s">
        <v>1035</v>
      </c>
      <c r="M988" s="124" t="s">
        <v>343</v>
      </c>
      <c r="N988" s="124" t="s">
        <v>3303</v>
      </c>
      <c r="O988" s="124" t="s">
        <v>341</v>
      </c>
      <c r="P988" s="124" t="s">
        <v>3302</v>
      </c>
      <c r="Q988" s="124" t="s">
        <v>341</v>
      </c>
      <c r="R988" s="125">
        <v>10</v>
      </c>
      <c r="S988" s="125">
        <v>3</v>
      </c>
      <c r="T988" s="124" t="s">
        <v>511</v>
      </c>
      <c r="U988" s="124" t="s">
        <v>510</v>
      </c>
      <c r="V988" s="124" t="s">
        <v>1585</v>
      </c>
      <c r="W988" s="124" t="s">
        <v>2024</v>
      </c>
      <c r="X988" s="124" t="s">
        <v>44</v>
      </c>
    </row>
    <row r="989" spans="1:24" ht="33" customHeight="1" x14ac:dyDescent="0.25">
      <c r="A989" s="124" t="s">
        <v>3301</v>
      </c>
      <c r="B989" s="125">
        <v>100401</v>
      </c>
      <c r="C989" s="124" t="s">
        <v>393</v>
      </c>
      <c r="D989" s="124" t="s">
        <v>381</v>
      </c>
      <c r="E989" s="124" t="s">
        <v>3300</v>
      </c>
      <c r="F989" s="124" t="s">
        <v>391</v>
      </c>
      <c r="G989" s="124" t="s">
        <v>360</v>
      </c>
      <c r="H989" s="124" t="s">
        <v>3299</v>
      </c>
      <c r="I989" s="124" t="s">
        <v>3298</v>
      </c>
      <c r="J989" s="124" t="s">
        <v>3298</v>
      </c>
      <c r="K989" s="124" t="s">
        <v>3297</v>
      </c>
      <c r="L989" s="124" t="s">
        <v>3296</v>
      </c>
      <c r="M989" s="124" t="s">
        <v>3061</v>
      </c>
      <c r="N989" s="124" t="s">
        <v>341</v>
      </c>
      <c r="O989" s="124" t="s">
        <v>341</v>
      </c>
      <c r="P989" s="124" t="s">
        <v>3295</v>
      </c>
      <c r="Q989" s="124" t="s">
        <v>341</v>
      </c>
      <c r="R989" s="125">
        <v>10</v>
      </c>
      <c r="S989" s="125">
        <v>4</v>
      </c>
      <c r="T989" s="124" t="s">
        <v>341</v>
      </c>
      <c r="U989" s="124" t="s">
        <v>510</v>
      </c>
      <c r="V989" s="124" t="s">
        <v>1354</v>
      </c>
      <c r="W989" s="124" t="s">
        <v>2590</v>
      </c>
      <c r="X989" s="124" t="s">
        <v>29</v>
      </c>
    </row>
    <row r="990" spans="1:24" ht="33" customHeight="1" x14ac:dyDescent="0.25">
      <c r="A990" s="124" t="s">
        <v>3294</v>
      </c>
      <c r="B990" s="125">
        <v>100402</v>
      </c>
      <c r="C990" s="124" t="s">
        <v>381</v>
      </c>
      <c r="D990" s="124" t="s">
        <v>381</v>
      </c>
      <c r="E990" s="124" t="s">
        <v>341</v>
      </c>
      <c r="F990" s="124" t="s">
        <v>380</v>
      </c>
      <c r="G990" s="124" t="s">
        <v>343</v>
      </c>
      <c r="H990" s="124" t="s">
        <v>3293</v>
      </c>
      <c r="I990" s="124" t="s">
        <v>3292</v>
      </c>
      <c r="J990" s="124" t="s">
        <v>3292</v>
      </c>
      <c r="K990" s="124" t="s">
        <v>3291</v>
      </c>
      <c r="L990" s="124" t="s">
        <v>344</v>
      </c>
      <c r="M990" s="124" t="s">
        <v>343</v>
      </c>
      <c r="N990" s="124" t="s">
        <v>341</v>
      </c>
      <c r="O990" s="124" t="s">
        <v>341</v>
      </c>
      <c r="P990" s="124" t="s">
        <v>3290</v>
      </c>
      <c r="Q990" s="124" t="s">
        <v>341</v>
      </c>
      <c r="R990" s="125">
        <v>10</v>
      </c>
      <c r="S990" s="125">
        <v>4</v>
      </c>
      <c r="T990" s="124" t="s">
        <v>341</v>
      </c>
      <c r="U990" s="124" t="s">
        <v>510</v>
      </c>
      <c r="V990" s="124" t="s">
        <v>1354</v>
      </c>
      <c r="W990" s="124" t="s">
        <v>570</v>
      </c>
      <c r="X990" s="124" t="s">
        <v>29</v>
      </c>
    </row>
    <row r="991" spans="1:24" ht="33" customHeight="1" x14ac:dyDescent="0.25">
      <c r="A991" s="124" t="s">
        <v>3289</v>
      </c>
      <c r="B991" s="125">
        <v>100403</v>
      </c>
      <c r="C991" s="124" t="s">
        <v>393</v>
      </c>
      <c r="D991" s="124" t="s">
        <v>349</v>
      </c>
      <c r="E991" s="124" t="s">
        <v>402</v>
      </c>
      <c r="F991" s="124" t="s">
        <v>391</v>
      </c>
      <c r="G991" s="124" t="s">
        <v>343</v>
      </c>
      <c r="H991" s="124" t="s">
        <v>3288</v>
      </c>
      <c r="I991" s="124" t="s">
        <v>3287</v>
      </c>
      <c r="J991" s="124" t="s">
        <v>3287</v>
      </c>
      <c r="K991" s="124" t="s">
        <v>3286</v>
      </c>
      <c r="L991" s="124" t="s">
        <v>3285</v>
      </c>
      <c r="M991" s="124" t="s">
        <v>343</v>
      </c>
      <c r="N991" s="124" t="s">
        <v>341</v>
      </c>
      <c r="O991" s="124" t="s">
        <v>341</v>
      </c>
      <c r="P991" s="124" t="s">
        <v>3284</v>
      </c>
      <c r="Q991" s="124" t="s">
        <v>341</v>
      </c>
      <c r="R991" s="125">
        <v>10</v>
      </c>
      <c r="S991" s="125">
        <v>4</v>
      </c>
      <c r="T991" s="124" t="s">
        <v>341</v>
      </c>
      <c r="U991" s="124" t="s">
        <v>340</v>
      </c>
      <c r="V991" s="124" t="s">
        <v>339</v>
      </c>
      <c r="W991" s="124" t="s">
        <v>570</v>
      </c>
      <c r="X991" s="124" t="s">
        <v>29</v>
      </c>
    </row>
    <row r="992" spans="1:24" ht="33" customHeight="1" x14ac:dyDescent="0.25">
      <c r="A992" s="124" t="s">
        <v>3283</v>
      </c>
      <c r="B992" s="125">
        <v>100404</v>
      </c>
      <c r="C992" s="124" t="s">
        <v>381</v>
      </c>
      <c r="D992" s="124" t="s">
        <v>381</v>
      </c>
      <c r="E992" s="124" t="s">
        <v>341</v>
      </c>
      <c r="F992" s="124" t="s">
        <v>380</v>
      </c>
      <c r="G992" s="124" t="s">
        <v>343</v>
      </c>
      <c r="H992" s="124" t="s">
        <v>3282</v>
      </c>
      <c r="I992" s="124" t="s">
        <v>3281</v>
      </c>
      <c r="J992" s="124" t="s">
        <v>3281</v>
      </c>
      <c r="K992" s="124" t="s">
        <v>3280</v>
      </c>
      <c r="L992" s="124" t="s">
        <v>344</v>
      </c>
      <c r="M992" s="124" t="s">
        <v>343</v>
      </c>
      <c r="N992" s="124" t="s">
        <v>341</v>
      </c>
      <c r="O992" s="124" t="s">
        <v>341</v>
      </c>
      <c r="P992" s="124" t="s">
        <v>3279</v>
      </c>
      <c r="Q992" s="124" t="s">
        <v>341</v>
      </c>
      <c r="R992" s="125">
        <v>10</v>
      </c>
      <c r="S992" s="125">
        <v>4</v>
      </c>
      <c r="T992" s="124" t="s">
        <v>341</v>
      </c>
      <c r="U992" s="124" t="s">
        <v>340</v>
      </c>
      <c r="V992" s="124" t="s">
        <v>1354</v>
      </c>
      <c r="W992" s="124" t="s">
        <v>2590</v>
      </c>
      <c r="X992" s="124" t="s">
        <v>29</v>
      </c>
    </row>
    <row r="993" spans="1:24" ht="33" customHeight="1" x14ac:dyDescent="0.25">
      <c r="A993" s="124" t="s">
        <v>3278</v>
      </c>
      <c r="B993" s="125">
        <v>100405</v>
      </c>
      <c r="C993" s="124" t="s">
        <v>393</v>
      </c>
      <c r="D993" s="124" t="s">
        <v>381</v>
      </c>
      <c r="E993" s="124" t="s">
        <v>402</v>
      </c>
      <c r="F993" s="124" t="s">
        <v>391</v>
      </c>
      <c r="G993" s="124" t="s">
        <v>360</v>
      </c>
      <c r="H993" s="124" t="s">
        <v>3277</v>
      </c>
      <c r="I993" s="124" t="s">
        <v>3276</v>
      </c>
      <c r="J993" s="124" t="s">
        <v>3276</v>
      </c>
      <c r="K993" s="124" t="s">
        <v>3275</v>
      </c>
      <c r="L993" s="124" t="s">
        <v>3175</v>
      </c>
      <c r="M993" s="124" t="s">
        <v>3061</v>
      </c>
      <c r="N993" s="124" t="s">
        <v>341</v>
      </c>
      <c r="O993" s="124" t="s">
        <v>341</v>
      </c>
      <c r="P993" s="124" t="s">
        <v>3274</v>
      </c>
      <c r="Q993" s="124" t="s">
        <v>341</v>
      </c>
      <c r="R993" s="125">
        <v>10</v>
      </c>
      <c r="S993" s="125">
        <v>4</v>
      </c>
      <c r="T993" s="124" t="s">
        <v>630</v>
      </c>
      <c r="U993" s="124" t="s">
        <v>510</v>
      </c>
      <c r="V993" s="124" t="s">
        <v>1354</v>
      </c>
      <c r="W993" s="124" t="s">
        <v>2590</v>
      </c>
      <c r="X993" s="124" t="s">
        <v>29</v>
      </c>
    </row>
    <row r="994" spans="1:24" ht="33" customHeight="1" x14ac:dyDescent="0.25">
      <c r="A994" s="124" t="s">
        <v>3273</v>
      </c>
      <c r="B994" s="125">
        <v>100406</v>
      </c>
      <c r="C994" s="124" t="s">
        <v>381</v>
      </c>
      <c r="D994" s="124" t="s">
        <v>349</v>
      </c>
      <c r="E994" s="124" t="s">
        <v>3272</v>
      </c>
      <c r="F994" s="124" t="s">
        <v>380</v>
      </c>
      <c r="G994" s="124" t="s">
        <v>343</v>
      </c>
      <c r="H994" s="124" t="s">
        <v>3271</v>
      </c>
      <c r="I994" s="124" t="s">
        <v>3270</v>
      </c>
      <c r="J994" s="124" t="s">
        <v>3270</v>
      </c>
      <c r="K994" s="124" t="s">
        <v>3269</v>
      </c>
      <c r="L994" s="124" t="s">
        <v>344</v>
      </c>
      <c r="M994" s="124" t="s">
        <v>343</v>
      </c>
      <c r="N994" s="124" t="s">
        <v>341</v>
      </c>
      <c r="O994" s="124" t="s">
        <v>341</v>
      </c>
      <c r="P994" s="124" t="s">
        <v>3268</v>
      </c>
      <c r="Q994" s="124" t="s">
        <v>341</v>
      </c>
      <c r="R994" s="125">
        <v>10</v>
      </c>
      <c r="S994" s="125">
        <v>4</v>
      </c>
      <c r="T994" s="124" t="s">
        <v>341</v>
      </c>
      <c r="U994" s="124" t="s">
        <v>510</v>
      </c>
      <c r="V994" s="124" t="s">
        <v>1354</v>
      </c>
      <c r="W994" s="124" t="s">
        <v>1783</v>
      </c>
      <c r="X994" s="124" t="s">
        <v>32</v>
      </c>
    </row>
    <row r="995" spans="1:24" ht="33" customHeight="1" x14ac:dyDescent="0.25">
      <c r="A995" s="124" t="s">
        <v>3267</v>
      </c>
      <c r="B995" s="125">
        <v>100407</v>
      </c>
      <c r="C995" s="124" t="s">
        <v>381</v>
      </c>
      <c r="D995" s="124" t="s">
        <v>381</v>
      </c>
      <c r="E995" s="124" t="s">
        <v>341</v>
      </c>
      <c r="F995" s="124" t="s">
        <v>380</v>
      </c>
      <c r="G995" s="124" t="s">
        <v>343</v>
      </c>
      <c r="H995" s="124" t="s">
        <v>3266</v>
      </c>
      <c r="I995" s="124" t="s">
        <v>3265</v>
      </c>
      <c r="J995" s="124" t="s">
        <v>3265</v>
      </c>
      <c r="K995" s="124" t="s">
        <v>3264</v>
      </c>
      <c r="L995" s="124" t="s">
        <v>3263</v>
      </c>
      <c r="M995" s="124" t="s">
        <v>343</v>
      </c>
      <c r="N995" s="124" t="s">
        <v>341</v>
      </c>
      <c r="O995" s="124" t="s">
        <v>341</v>
      </c>
      <c r="P995" s="124" t="s">
        <v>3262</v>
      </c>
      <c r="Q995" s="124" t="s">
        <v>341</v>
      </c>
      <c r="R995" s="125">
        <v>10</v>
      </c>
      <c r="S995" s="125">
        <v>4</v>
      </c>
      <c r="T995" s="124" t="s">
        <v>511</v>
      </c>
      <c r="U995" s="124" t="s">
        <v>396</v>
      </c>
      <c r="V995" s="124" t="s">
        <v>395</v>
      </c>
      <c r="W995" s="124" t="s">
        <v>570</v>
      </c>
      <c r="X995" s="124" t="s">
        <v>29</v>
      </c>
    </row>
    <row r="996" spans="1:24" ht="33" customHeight="1" x14ac:dyDescent="0.25">
      <c r="A996" s="124" t="s">
        <v>3261</v>
      </c>
      <c r="B996" s="125">
        <v>100408</v>
      </c>
      <c r="C996" s="124" t="s">
        <v>393</v>
      </c>
      <c r="D996" s="124" t="s">
        <v>392</v>
      </c>
      <c r="E996" s="124" t="s">
        <v>341</v>
      </c>
      <c r="F996" s="124" t="s">
        <v>391</v>
      </c>
      <c r="G996" s="124" t="s">
        <v>360</v>
      </c>
      <c r="H996" s="124" t="s">
        <v>3260</v>
      </c>
      <c r="I996" s="124" t="s">
        <v>3259</v>
      </c>
      <c r="J996" s="124" t="s">
        <v>3259</v>
      </c>
      <c r="K996" s="124" t="s">
        <v>3258</v>
      </c>
      <c r="L996" s="124" t="s">
        <v>492</v>
      </c>
      <c r="M996" s="124" t="s">
        <v>3061</v>
      </c>
      <c r="N996" s="124" t="s">
        <v>341</v>
      </c>
      <c r="O996" s="124" t="s">
        <v>341</v>
      </c>
      <c r="P996" s="124" t="s">
        <v>3257</v>
      </c>
      <c r="Q996" s="124" t="s">
        <v>341</v>
      </c>
      <c r="R996" s="125">
        <v>10</v>
      </c>
      <c r="S996" s="125">
        <v>4</v>
      </c>
      <c r="T996" s="124" t="s">
        <v>341</v>
      </c>
      <c r="U996" s="124" t="s">
        <v>1114</v>
      </c>
      <c r="V996" s="124" t="s">
        <v>620</v>
      </c>
      <c r="W996" s="124" t="s">
        <v>1113</v>
      </c>
      <c r="X996" s="124" t="s">
        <v>38</v>
      </c>
    </row>
    <row r="997" spans="1:24" ht="33" customHeight="1" x14ac:dyDescent="0.25">
      <c r="A997" s="124" t="s">
        <v>3256</v>
      </c>
      <c r="B997" s="125">
        <v>100409</v>
      </c>
      <c r="C997" s="124" t="s">
        <v>381</v>
      </c>
      <c r="D997" s="124" t="s">
        <v>349</v>
      </c>
      <c r="E997" s="124" t="s">
        <v>3255</v>
      </c>
      <c r="F997" s="124" t="s">
        <v>411</v>
      </c>
      <c r="G997" s="124" t="s">
        <v>343</v>
      </c>
      <c r="H997" s="124" t="s">
        <v>3254</v>
      </c>
      <c r="I997" s="124" t="s">
        <v>3253</v>
      </c>
      <c r="J997" s="124" t="s">
        <v>3253</v>
      </c>
      <c r="K997" s="124" t="s">
        <v>3252</v>
      </c>
      <c r="L997" s="124" t="s">
        <v>344</v>
      </c>
      <c r="M997" s="124" t="s">
        <v>343</v>
      </c>
      <c r="N997" s="124" t="s">
        <v>341</v>
      </c>
      <c r="O997" s="124" t="s">
        <v>341</v>
      </c>
      <c r="P997" s="124" t="s">
        <v>3251</v>
      </c>
      <c r="Q997" s="124" t="s">
        <v>341</v>
      </c>
      <c r="R997" s="125">
        <v>10</v>
      </c>
      <c r="S997" s="125">
        <v>4</v>
      </c>
      <c r="T997" s="124" t="s">
        <v>341</v>
      </c>
      <c r="U997" s="124" t="s">
        <v>510</v>
      </c>
      <c r="V997" s="124" t="s">
        <v>1354</v>
      </c>
      <c r="W997" s="124" t="s">
        <v>2398</v>
      </c>
      <c r="X997" s="124" t="s">
        <v>223</v>
      </c>
    </row>
    <row r="998" spans="1:24" ht="33" customHeight="1" x14ac:dyDescent="0.25">
      <c r="A998" s="124" t="s">
        <v>3250</v>
      </c>
      <c r="B998" s="125">
        <v>100501</v>
      </c>
      <c r="C998" s="124" t="s">
        <v>393</v>
      </c>
      <c r="D998" s="124" t="s">
        <v>392</v>
      </c>
      <c r="E998" s="124" t="s">
        <v>341</v>
      </c>
      <c r="F998" s="124" t="s">
        <v>391</v>
      </c>
      <c r="G998" s="124" t="s">
        <v>360</v>
      </c>
      <c r="H998" s="124" t="s">
        <v>3249</v>
      </c>
      <c r="I998" s="124" t="s">
        <v>3248</v>
      </c>
      <c r="J998" s="124" t="s">
        <v>3248</v>
      </c>
      <c r="K998" s="124" t="s">
        <v>3247</v>
      </c>
      <c r="L998" s="124" t="s">
        <v>3024</v>
      </c>
      <c r="M998" s="124" t="s">
        <v>3246</v>
      </c>
      <c r="N998" s="124" t="s">
        <v>3245</v>
      </c>
      <c r="O998" s="124" t="s">
        <v>341</v>
      </c>
      <c r="P998" s="124" t="s">
        <v>3244</v>
      </c>
      <c r="Q998" s="124" t="s">
        <v>341</v>
      </c>
      <c r="R998" s="125">
        <v>10</v>
      </c>
      <c r="S998" s="125">
        <v>5</v>
      </c>
      <c r="T998" s="124" t="s">
        <v>341</v>
      </c>
      <c r="U998" s="124" t="s">
        <v>510</v>
      </c>
      <c r="V998" s="124" t="s">
        <v>1354</v>
      </c>
      <c r="W998" s="124" t="s">
        <v>3115</v>
      </c>
      <c r="X998" s="124" t="s">
        <v>223</v>
      </c>
    </row>
    <row r="999" spans="1:24" ht="33" customHeight="1" x14ac:dyDescent="0.25">
      <c r="A999" s="124" t="s">
        <v>3243</v>
      </c>
      <c r="B999" s="125">
        <v>100502</v>
      </c>
      <c r="C999" s="124" t="s">
        <v>393</v>
      </c>
      <c r="D999" s="124" t="s">
        <v>392</v>
      </c>
      <c r="E999" s="124" t="s">
        <v>341</v>
      </c>
      <c r="F999" s="124" t="s">
        <v>391</v>
      </c>
      <c r="G999" s="124" t="s">
        <v>360</v>
      </c>
      <c r="H999" s="124" t="s">
        <v>3242</v>
      </c>
      <c r="I999" s="124" t="s">
        <v>3241</v>
      </c>
      <c r="J999" s="124" t="s">
        <v>3241</v>
      </c>
      <c r="K999" s="124" t="s">
        <v>3240</v>
      </c>
      <c r="L999" s="124" t="s">
        <v>3239</v>
      </c>
      <c r="M999" s="124" t="s">
        <v>3238</v>
      </c>
      <c r="N999" s="124" t="s">
        <v>3237</v>
      </c>
      <c r="O999" s="124" t="s">
        <v>341</v>
      </c>
      <c r="P999" s="124" t="s">
        <v>3236</v>
      </c>
      <c r="Q999" s="124" t="s">
        <v>341</v>
      </c>
      <c r="R999" s="125">
        <v>10</v>
      </c>
      <c r="S999" s="125">
        <v>5</v>
      </c>
      <c r="T999" s="124" t="s">
        <v>341</v>
      </c>
      <c r="U999" s="124" t="s">
        <v>510</v>
      </c>
      <c r="V999" s="124" t="s">
        <v>787</v>
      </c>
      <c r="W999" s="124" t="s">
        <v>2398</v>
      </c>
      <c r="X999" s="124" t="s">
        <v>223</v>
      </c>
    </row>
    <row r="1000" spans="1:24" ht="33" customHeight="1" x14ac:dyDescent="0.25">
      <c r="A1000" s="124" t="s">
        <v>3235</v>
      </c>
      <c r="B1000" s="125">
        <v>100504</v>
      </c>
      <c r="C1000" s="124" t="s">
        <v>393</v>
      </c>
      <c r="D1000" s="124" t="s">
        <v>392</v>
      </c>
      <c r="E1000" s="124" t="s">
        <v>341</v>
      </c>
      <c r="F1000" s="124" t="s">
        <v>391</v>
      </c>
      <c r="G1000" s="124" t="s">
        <v>360</v>
      </c>
      <c r="H1000" s="124" t="s">
        <v>3234</v>
      </c>
      <c r="I1000" s="124" t="s">
        <v>3233</v>
      </c>
      <c r="J1000" s="124" t="s">
        <v>3233</v>
      </c>
      <c r="K1000" s="124" t="s">
        <v>3232</v>
      </c>
      <c r="L1000" s="124" t="s">
        <v>3231</v>
      </c>
      <c r="M1000" s="124" t="s">
        <v>3230</v>
      </c>
      <c r="N1000" s="124" t="s">
        <v>3229</v>
      </c>
      <c r="O1000" s="124" t="s">
        <v>341</v>
      </c>
      <c r="P1000" s="124" t="s">
        <v>3228</v>
      </c>
      <c r="Q1000" s="124" t="s">
        <v>341</v>
      </c>
      <c r="R1000" s="125">
        <v>10</v>
      </c>
      <c r="S1000" s="125">
        <v>5</v>
      </c>
      <c r="T1000" s="124" t="s">
        <v>341</v>
      </c>
      <c r="U1000" s="124" t="s">
        <v>510</v>
      </c>
      <c r="V1000" s="124" t="s">
        <v>787</v>
      </c>
      <c r="W1000" s="124" t="s">
        <v>2475</v>
      </c>
      <c r="X1000" s="124" t="s">
        <v>223</v>
      </c>
    </row>
    <row r="1001" spans="1:24" ht="33" customHeight="1" x14ac:dyDescent="0.25">
      <c r="A1001" s="124" t="s">
        <v>3227</v>
      </c>
      <c r="B1001" s="125">
        <v>100505</v>
      </c>
      <c r="C1001" s="124" t="s">
        <v>393</v>
      </c>
      <c r="D1001" s="124" t="s">
        <v>392</v>
      </c>
      <c r="E1001" s="124" t="s">
        <v>341</v>
      </c>
      <c r="F1001" s="124" t="s">
        <v>391</v>
      </c>
      <c r="G1001" s="124" t="s">
        <v>360</v>
      </c>
      <c r="H1001" s="124" t="s">
        <v>3226</v>
      </c>
      <c r="I1001" s="124" t="s">
        <v>3225</v>
      </c>
      <c r="J1001" s="124" t="s">
        <v>3225</v>
      </c>
      <c r="K1001" s="124" t="s">
        <v>3224</v>
      </c>
      <c r="L1001" s="124" t="s">
        <v>3223</v>
      </c>
      <c r="M1001" s="124" t="s">
        <v>3222</v>
      </c>
      <c r="N1001" s="124" t="s">
        <v>3221</v>
      </c>
      <c r="O1001" s="124" t="s">
        <v>341</v>
      </c>
      <c r="P1001" s="124" t="s">
        <v>3220</v>
      </c>
      <c r="Q1001" s="124" t="s">
        <v>341</v>
      </c>
      <c r="R1001" s="125">
        <v>10</v>
      </c>
      <c r="S1001" s="125">
        <v>5</v>
      </c>
      <c r="T1001" s="124" t="s">
        <v>341</v>
      </c>
      <c r="U1001" s="124" t="s">
        <v>510</v>
      </c>
      <c r="V1001" s="124" t="s">
        <v>787</v>
      </c>
      <c r="W1001" s="124" t="s">
        <v>468</v>
      </c>
      <c r="X1001" s="124" t="s">
        <v>223</v>
      </c>
    </row>
    <row r="1002" spans="1:24" ht="33" customHeight="1" x14ac:dyDescent="0.25">
      <c r="A1002" s="124" t="s">
        <v>3219</v>
      </c>
      <c r="B1002" s="125">
        <v>100507</v>
      </c>
      <c r="C1002" s="124" t="s">
        <v>393</v>
      </c>
      <c r="D1002" s="124" t="s">
        <v>381</v>
      </c>
      <c r="E1002" s="124" t="s">
        <v>585</v>
      </c>
      <c r="F1002" s="124" t="s">
        <v>391</v>
      </c>
      <c r="G1002" s="124" t="s">
        <v>360</v>
      </c>
      <c r="H1002" s="124" t="s">
        <v>3218</v>
      </c>
      <c r="I1002" s="124" t="s">
        <v>3217</v>
      </c>
      <c r="J1002" s="124" t="s">
        <v>3217</v>
      </c>
      <c r="K1002" s="124" t="s">
        <v>3216</v>
      </c>
      <c r="L1002" s="124" t="s">
        <v>3215</v>
      </c>
      <c r="M1002" s="124" t="s">
        <v>3214</v>
      </c>
      <c r="N1002" s="124" t="s">
        <v>341</v>
      </c>
      <c r="O1002" s="124" t="s">
        <v>341</v>
      </c>
      <c r="P1002" s="124" t="s">
        <v>3213</v>
      </c>
      <c r="Q1002" s="124" t="s">
        <v>341</v>
      </c>
      <c r="R1002" s="125">
        <v>10</v>
      </c>
      <c r="S1002" s="125">
        <v>5</v>
      </c>
      <c r="T1002" s="124" t="s">
        <v>341</v>
      </c>
      <c r="U1002" s="124" t="s">
        <v>510</v>
      </c>
      <c r="V1002" s="124" t="s">
        <v>1354</v>
      </c>
      <c r="W1002" s="124" t="s">
        <v>1783</v>
      </c>
      <c r="X1002" s="124" t="s">
        <v>32</v>
      </c>
    </row>
    <row r="1003" spans="1:24" ht="33" customHeight="1" x14ac:dyDescent="0.25">
      <c r="A1003" s="124" t="s">
        <v>3212</v>
      </c>
      <c r="B1003" s="125">
        <v>100508</v>
      </c>
      <c r="C1003" s="124" t="s">
        <v>393</v>
      </c>
      <c r="D1003" s="124" t="s">
        <v>392</v>
      </c>
      <c r="E1003" s="124" t="s">
        <v>341</v>
      </c>
      <c r="F1003" s="124" t="s">
        <v>391</v>
      </c>
      <c r="G1003" s="124" t="s">
        <v>360</v>
      </c>
      <c r="H1003" s="124" t="s">
        <v>3211</v>
      </c>
      <c r="I1003" s="124" t="s">
        <v>3210</v>
      </c>
      <c r="J1003" s="124" t="s">
        <v>3210</v>
      </c>
      <c r="K1003" s="124" t="s">
        <v>3209</v>
      </c>
      <c r="L1003" s="124" t="s">
        <v>1026</v>
      </c>
      <c r="M1003" s="124" t="s">
        <v>3037</v>
      </c>
      <c r="N1003" s="124" t="s">
        <v>341</v>
      </c>
      <c r="O1003" s="124" t="s">
        <v>341</v>
      </c>
      <c r="P1003" s="124" t="s">
        <v>3208</v>
      </c>
      <c r="Q1003" s="124" t="s">
        <v>341</v>
      </c>
      <c r="R1003" s="125">
        <v>10</v>
      </c>
      <c r="S1003" s="125">
        <v>5</v>
      </c>
      <c r="T1003" s="124" t="s">
        <v>341</v>
      </c>
      <c r="U1003" s="124" t="s">
        <v>510</v>
      </c>
      <c r="V1003" s="124" t="s">
        <v>1354</v>
      </c>
      <c r="W1003" s="124" t="s">
        <v>2398</v>
      </c>
      <c r="X1003" s="124" t="s">
        <v>223</v>
      </c>
    </row>
    <row r="1004" spans="1:24" ht="33" customHeight="1" x14ac:dyDescent="0.25">
      <c r="A1004" s="124" t="s">
        <v>3207</v>
      </c>
      <c r="B1004" s="125">
        <v>100509</v>
      </c>
      <c r="C1004" s="124" t="s">
        <v>381</v>
      </c>
      <c r="D1004" s="124" t="s">
        <v>381</v>
      </c>
      <c r="E1004" s="124" t="s">
        <v>341</v>
      </c>
      <c r="F1004" s="124" t="s">
        <v>380</v>
      </c>
      <c r="G1004" s="124" t="s">
        <v>379</v>
      </c>
      <c r="H1004" s="124" t="s">
        <v>3206</v>
      </c>
      <c r="I1004" s="124" t="s">
        <v>3205</v>
      </c>
      <c r="J1004" s="124" t="s">
        <v>3205</v>
      </c>
      <c r="K1004" s="124" t="s">
        <v>3204</v>
      </c>
      <c r="L1004" s="124" t="s">
        <v>1035</v>
      </c>
      <c r="M1004" s="124" t="s">
        <v>3055</v>
      </c>
      <c r="N1004" s="124" t="s">
        <v>341</v>
      </c>
      <c r="O1004" s="124" t="s">
        <v>341</v>
      </c>
      <c r="P1004" s="124" t="s">
        <v>3203</v>
      </c>
      <c r="Q1004" s="124" t="s">
        <v>341</v>
      </c>
      <c r="R1004" s="125">
        <v>10</v>
      </c>
      <c r="S1004" s="125">
        <v>5</v>
      </c>
      <c r="T1004" s="124" t="s">
        <v>341</v>
      </c>
      <c r="U1004" s="124" t="s">
        <v>510</v>
      </c>
      <c r="V1004" s="124" t="s">
        <v>787</v>
      </c>
      <c r="W1004" s="124" t="s">
        <v>2398</v>
      </c>
      <c r="X1004" s="124" t="s">
        <v>223</v>
      </c>
    </row>
    <row r="1005" spans="1:24" ht="33" customHeight="1" x14ac:dyDescent="0.25">
      <c r="A1005" s="124" t="s">
        <v>3202</v>
      </c>
      <c r="B1005" s="125">
        <v>100510</v>
      </c>
      <c r="C1005" s="124" t="s">
        <v>393</v>
      </c>
      <c r="D1005" s="124" t="s">
        <v>392</v>
      </c>
      <c r="E1005" s="124" t="s">
        <v>341</v>
      </c>
      <c r="F1005" s="124" t="s">
        <v>391</v>
      </c>
      <c r="G1005" s="124" t="s">
        <v>390</v>
      </c>
      <c r="H1005" s="124" t="s">
        <v>3201</v>
      </c>
      <c r="I1005" s="124" t="s">
        <v>3200</v>
      </c>
      <c r="J1005" s="124" t="s">
        <v>3200</v>
      </c>
      <c r="K1005" s="124" t="s">
        <v>3199</v>
      </c>
      <c r="L1005" s="124" t="s">
        <v>3024</v>
      </c>
      <c r="M1005" s="124" t="s">
        <v>3016</v>
      </c>
      <c r="N1005" s="124" t="s">
        <v>3198</v>
      </c>
      <c r="O1005" s="124" t="s">
        <v>341</v>
      </c>
      <c r="P1005" s="124" t="s">
        <v>3197</v>
      </c>
      <c r="Q1005" s="124" t="s">
        <v>341</v>
      </c>
      <c r="R1005" s="125">
        <v>10</v>
      </c>
      <c r="S1005" s="125">
        <v>5</v>
      </c>
      <c r="T1005" s="124" t="s">
        <v>341</v>
      </c>
      <c r="U1005" s="124" t="s">
        <v>510</v>
      </c>
      <c r="V1005" s="124" t="s">
        <v>787</v>
      </c>
      <c r="W1005" s="124" t="s">
        <v>2398</v>
      </c>
      <c r="X1005" s="124" t="s">
        <v>223</v>
      </c>
    </row>
    <row r="1006" spans="1:24" ht="33" customHeight="1" x14ac:dyDescent="0.25">
      <c r="A1006" s="124" t="s">
        <v>3196</v>
      </c>
      <c r="B1006" s="125">
        <v>100511</v>
      </c>
      <c r="C1006" s="124" t="s">
        <v>393</v>
      </c>
      <c r="D1006" s="124" t="s">
        <v>392</v>
      </c>
      <c r="E1006" s="124" t="s">
        <v>341</v>
      </c>
      <c r="F1006" s="124" t="s">
        <v>391</v>
      </c>
      <c r="G1006" s="124" t="s">
        <v>360</v>
      </c>
      <c r="H1006" s="124" t="s">
        <v>3195</v>
      </c>
      <c r="I1006" s="124" t="s">
        <v>3194</v>
      </c>
      <c r="J1006" s="124" t="s">
        <v>3194</v>
      </c>
      <c r="K1006" s="124" t="s">
        <v>3193</v>
      </c>
      <c r="L1006" s="124" t="s">
        <v>356</v>
      </c>
      <c r="M1006" s="124" t="s">
        <v>3061</v>
      </c>
      <c r="N1006" s="124" t="s">
        <v>341</v>
      </c>
      <c r="O1006" s="124" t="s">
        <v>341</v>
      </c>
      <c r="P1006" s="124" t="s">
        <v>3192</v>
      </c>
      <c r="Q1006" s="124" t="s">
        <v>341</v>
      </c>
      <c r="R1006" s="125">
        <v>10</v>
      </c>
      <c r="S1006" s="125">
        <v>5</v>
      </c>
      <c r="T1006" s="124" t="s">
        <v>341</v>
      </c>
      <c r="U1006" s="124" t="s">
        <v>510</v>
      </c>
      <c r="V1006" s="124" t="s">
        <v>787</v>
      </c>
      <c r="W1006" s="124" t="s">
        <v>3115</v>
      </c>
      <c r="X1006" s="124" t="s">
        <v>223</v>
      </c>
    </row>
    <row r="1007" spans="1:24" ht="33" customHeight="1" x14ac:dyDescent="0.25">
      <c r="A1007" s="124" t="s">
        <v>3191</v>
      </c>
      <c r="B1007" s="125">
        <v>100512</v>
      </c>
      <c r="C1007" s="124" t="s">
        <v>393</v>
      </c>
      <c r="D1007" s="124" t="s">
        <v>392</v>
      </c>
      <c r="E1007" s="124" t="s">
        <v>341</v>
      </c>
      <c r="F1007" s="124" t="s">
        <v>391</v>
      </c>
      <c r="G1007" s="124" t="s">
        <v>360</v>
      </c>
      <c r="H1007" s="124" t="s">
        <v>3190</v>
      </c>
      <c r="I1007" s="124" t="s">
        <v>3189</v>
      </c>
      <c r="J1007" s="124" t="s">
        <v>3189</v>
      </c>
      <c r="K1007" s="124" t="s">
        <v>3188</v>
      </c>
      <c r="L1007" s="124" t="s">
        <v>1636</v>
      </c>
      <c r="M1007" s="124" t="s">
        <v>3187</v>
      </c>
      <c r="N1007" s="124" t="s">
        <v>341</v>
      </c>
      <c r="O1007" s="124" t="s">
        <v>341</v>
      </c>
      <c r="P1007" s="124" t="s">
        <v>3186</v>
      </c>
      <c r="Q1007" s="124" t="s">
        <v>341</v>
      </c>
      <c r="R1007" s="125">
        <v>10</v>
      </c>
      <c r="S1007" s="125">
        <v>5</v>
      </c>
      <c r="T1007" s="124" t="s">
        <v>341</v>
      </c>
      <c r="U1007" s="124" t="s">
        <v>510</v>
      </c>
      <c r="V1007" s="124" t="s">
        <v>787</v>
      </c>
      <c r="W1007" s="124" t="s">
        <v>1470</v>
      </c>
      <c r="X1007" s="124" t="s">
        <v>223</v>
      </c>
    </row>
    <row r="1008" spans="1:24" ht="33" customHeight="1" x14ac:dyDescent="0.25">
      <c r="A1008" s="124" t="s">
        <v>3185</v>
      </c>
      <c r="B1008" s="125">
        <v>100701</v>
      </c>
      <c r="C1008" s="124" t="s">
        <v>393</v>
      </c>
      <c r="D1008" s="124" t="s">
        <v>392</v>
      </c>
      <c r="E1008" s="124" t="s">
        <v>341</v>
      </c>
      <c r="F1008" s="124" t="s">
        <v>391</v>
      </c>
      <c r="G1008" s="124" t="s">
        <v>360</v>
      </c>
      <c r="H1008" s="124" t="s">
        <v>3184</v>
      </c>
      <c r="I1008" s="124" t="s">
        <v>3183</v>
      </c>
      <c r="J1008" s="124" t="s">
        <v>3183</v>
      </c>
      <c r="K1008" s="124" t="s">
        <v>3182</v>
      </c>
      <c r="L1008" s="124" t="s">
        <v>3181</v>
      </c>
      <c r="M1008" s="124" t="s">
        <v>3061</v>
      </c>
      <c r="N1008" s="124" t="s">
        <v>341</v>
      </c>
      <c r="O1008" s="124" t="s">
        <v>341</v>
      </c>
      <c r="P1008" s="124" t="s">
        <v>3180</v>
      </c>
      <c r="Q1008" s="124" t="s">
        <v>341</v>
      </c>
      <c r="R1008" s="125">
        <v>10</v>
      </c>
      <c r="S1008" s="125">
        <v>7</v>
      </c>
      <c r="T1008" s="124" t="s">
        <v>341</v>
      </c>
      <c r="U1008" s="124" t="s">
        <v>510</v>
      </c>
      <c r="V1008" s="124" t="s">
        <v>1354</v>
      </c>
      <c r="W1008" s="124" t="s">
        <v>3115</v>
      </c>
      <c r="X1008" s="124" t="s">
        <v>223</v>
      </c>
    </row>
    <row r="1009" spans="1:24" ht="33" customHeight="1" x14ac:dyDescent="0.25">
      <c r="A1009" s="124" t="s">
        <v>3179</v>
      </c>
      <c r="B1009" s="125">
        <v>100702</v>
      </c>
      <c r="C1009" s="124" t="s">
        <v>393</v>
      </c>
      <c r="D1009" s="124" t="s">
        <v>392</v>
      </c>
      <c r="E1009" s="124" t="s">
        <v>341</v>
      </c>
      <c r="F1009" s="124" t="s">
        <v>391</v>
      </c>
      <c r="G1009" s="124" t="s">
        <v>360</v>
      </c>
      <c r="H1009" s="124" t="s">
        <v>3178</v>
      </c>
      <c r="I1009" s="124" t="s">
        <v>3177</v>
      </c>
      <c r="J1009" s="124" t="s">
        <v>3177</v>
      </c>
      <c r="K1009" s="124" t="s">
        <v>3176</v>
      </c>
      <c r="L1009" s="124" t="s">
        <v>3175</v>
      </c>
      <c r="M1009" s="124" t="s">
        <v>3159</v>
      </c>
      <c r="N1009" s="124" t="s">
        <v>3174</v>
      </c>
      <c r="O1009" s="124" t="s">
        <v>341</v>
      </c>
      <c r="P1009" s="124" t="s">
        <v>3173</v>
      </c>
      <c r="Q1009" s="124" t="s">
        <v>341</v>
      </c>
      <c r="R1009" s="125">
        <v>10</v>
      </c>
      <c r="S1009" s="125">
        <v>7</v>
      </c>
      <c r="T1009" s="124" t="s">
        <v>341</v>
      </c>
      <c r="U1009" s="124" t="s">
        <v>510</v>
      </c>
      <c r="V1009" s="124" t="s">
        <v>1354</v>
      </c>
      <c r="W1009" s="124" t="s">
        <v>1946</v>
      </c>
      <c r="X1009" s="124" t="s">
        <v>224</v>
      </c>
    </row>
    <row r="1010" spans="1:24" ht="33" customHeight="1" x14ac:dyDescent="0.25">
      <c r="A1010" s="124" t="s">
        <v>3172</v>
      </c>
      <c r="B1010" s="125">
        <v>100703</v>
      </c>
      <c r="C1010" s="124" t="s">
        <v>393</v>
      </c>
      <c r="D1010" s="124" t="s">
        <v>392</v>
      </c>
      <c r="E1010" s="124" t="s">
        <v>341</v>
      </c>
      <c r="F1010" s="124" t="s">
        <v>391</v>
      </c>
      <c r="G1010" s="124" t="s">
        <v>390</v>
      </c>
      <c r="H1010" s="124" t="s">
        <v>3171</v>
      </c>
      <c r="I1010" s="124" t="s">
        <v>3170</v>
      </c>
      <c r="J1010" s="124" t="s">
        <v>3170</v>
      </c>
      <c r="K1010" s="124" t="s">
        <v>3169</v>
      </c>
      <c r="L1010" s="124" t="s">
        <v>3168</v>
      </c>
      <c r="M1010" s="124" t="s">
        <v>3167</v>
      </c>
      <c r="N1010" s="124" t="s">
        <v>3166</v>
      </c>
      <c r="O1010" s="124" t="s">
        <v>341</v>
      </c>
      <c r="P1010" s="124" t="s">
        <v>3165</v>
      </c>
      <c r="Q1010" s="124" t="s">
        <v>341</v>
      </c>
      <c r="R1010" s="125">
        <v>10</v>
      </c>
      <c r="S1010" s="125">
        <v>7</v>
      </c>
      <c r="T1010" s="124" t="s">
        <v>341</v>
      </c>
      <c r="U1010" s="124" t="s">
        <v>510</v>
      </c>
      <c r="V1010" s="124" t="s">
        <v>339</v>
      </c>
      <c r="W1010" s="124" t="s">
        <v>1773</v>
      </c>
      <c r="X1010" s="124" t="s">
        <v>233</v>
      </c>
    </row>
    <row r="1011" spans="1:24" ht="33" customHeight="1" x14ac:dyDescent="0.25">
      <c r="A1011" s="124" t="s">
        <v>3164</v>
      </c>
      <c r="B1011" s="125">
        <v>100704</v>
      </c>
      <c r="C1011" s="124" t="s">
        <v>393</v>
      </c>
      <c r="D1011" s="124" t="s">
        <v>392</v>
      </c>
      <c r="E1011" s="124" t="s">
        <v>341</v>
      </c>
      <c r="F1011" s="124" t="s">
        <v>391</v>
      </c>
      <c r="G1011" s="124" t="s">
        <v>379</v>
      </c>
      <c r="H1011" s="124" t="s">
        <v>3163</v>
      </c>
      <c r="I1011" s="124" t="s">
        <v>3162</v>
      </c>
      <c r="J1011" s="124" t="s">
        <v>3162</v>
      </c>
      <c r="K1011" s="124" t="s">
        <v>3161</v>
      </c>
      <c r="L1011" s="124" t="s">
        <v>3160</v>
      </c>
      <c r="M1011" s="124" t="s">
        <v>3159</v>
      </c>
      <c r="N1011" s="124" t="s">
        <v>3158</v>
      </c>
      <c r="O1011" s="124" t="s">
        <v>341</v>
      </c>
      <c r="P1011" s="124" t="s">
        <v>3157</v>
      </c>
      <c r="Q1011" s="124" t="s">
        <v>341</v>
      </c>
      <c r="R1011" s="125">
        <v>10</v>
      </c>
      <c r="S1011" s="125">
        <v>7</v>
      </c>
      <c r="T1011" s="124" t="s">
        <v>341</v>
      </c>
      <c r="U1011" s="124" t="s">
        <v>510</v>
      </c>
      <c r="V1011" s="124" t="s">
        <v>1354</v>
      </c>
      <c r="W1011" s="124" t="s">
        <v>1946</v>
      </c>
      <c r="X1011" s="124" t="s">
        <v>224</v>
      </c>
    </row>
    <row r="1012" spans="1:24" ht="33" customHeight="1" x14ac:dyDescent="0.25">
      <c r="A1012" s="124" t="s">
        <v>3156</v>
      </c>
      <c r="B1012" s="125">
        <v>100705</v>
      </c>
      <c r="C1012" s="124" t="s">
        <v>393</v>
      </c>
      <c r="D1012" s="124" t="s">
        <v>381</v>
      </c>
      <c r="E1012" s="124" t="s">
        <v>3155</v>
      </c>
      <c r="F1012" s="124" t="s">
        <v>391</v>
      </c>
      <c r="G1012" s="124" t="s">
        <v>360</v>
      </c>
      <c r="H1012" s="124" t="s">
        <v>3154</v>
      </c>
      <c r="I1012" s="124" t="s">
        <v>3153</v>
      </c>
      <c r="J1012" s="124" t="s">
        <v>3153</v>
      </c>
      <c r="K1012" s="124" t="s">
        <v>3152</v>
      </c>
      <c r="L1012" s="124" t="s">
        <v>3151</v>
      </c>
      <c r="M1012" s="124" t="s">
        <v>3150</v>
      </c>
      <c r="N1012" s="124" t="s">
        <v>341</v>
      </c>
      <c r="O1012" s="124" t="s">
        <v>341</v>
      </c>
      <c r="P1012" s="124" t="s">
        <v>3149</v>
      </c>
      <c r="Q1012" s="124" t="s">
        <v>341</v>
      </c>
      <c r="R1012" s="125">
        <v>10</v>
      </c>
      <c r="S1012" s="125">
        <v>7</v>
      </c>
      <c r="T1012" s="124" t="s">
        <v>341</v>
      </c>
      <c r="U1012" s="124" t="s">
        <v>340</v>
      </c>
      <c r="V1012" s="124" t="s">
        <v>339</v>
      </c>
      <c r="W1012" s="124" t="s">
        <v>975</v>
      </c>
      <c r="X1012" s="124" t="s">
        <v>219</v>
      </c>
    </row>
    <row r="1013" spans="1:24" ht="33" customHeight="1" x14ac:dyDescent="0.25">
      <c r="A1013" s="124" t="s">
        <v>3148</v>
      </c>
      <c r="B1013" s="125">
        <v>100706</v>
      </c>
      <c r="C1013" s="124" t="s">
        <v>381</v>
      </c>
      <c r="D1013" s="124" t="s">
        <v>381</v>
      </c>
      <c r="E1013" s="124" t="s">
        <v>341</v>
      </c>
      <c r="F1013" s="124" t="s">
        <v>380</v>
      </c>
      <c r="G1013" s="124" t="s">
        <v>343</v>
      </c>
      <c r="H1013" s="124" t="s">
        <v>3147</v>
      </c>
      <c r="I1013" s="124" t="s">
        <v>3146</v>
      </c>
      <c r="J1013" s="124" t="s">
        <v>3146</v>
      </c>
      <c r="K1013" s="124" t="s">
        <v>3145</v>
      </c>
      <c r="L1013" s="124" t="s">
        <v>1175</v>
      </c>
      <c r="M1013" s="124" t="s">
        <v>343</v>
      </c>
      <c r="N1013" s="124" t="s">
        <v>3144</v>
      </c>
      <c r="O1013" s="124" t="s">
        <v>341</v>
      </c>
      <c r="P1013" s="124" t="s">
        <v>3143</v>
      </c>
      <c r="Q1013" s="124" t="s">
        <v>341</v>
      </c>
      <c r="R1013" s="125">
        <v>10</v>
      </c>
      <c r="S1013" s="125">
        <v>7</v>
      </c>
      <c r="T1013" s="124" t="s">
        <v>341</v>
      </c>
      <c r="U1013" s="124" t="s">
        <v>510</v>
      </c>
      <c r="V1013" s="124" t="s">
        <v>1354</v>
      </c>
      <c r="W1013" s="124" t="s">
        <v>3142</v>
      </c>
      <c r="X1013" s="124" t="s">
        <v>232</v>
      </c>
    </row>
    <row r="1014" spans="1:24" ht="33" customHeight="1" x14ac:dyDescent="0.25">
      <c r="A1014" s="124" t="s">
        <v>3141</v>
      </c>
      <c r="B1014" s="125">
        <v>100707</v>
      </c>
      <c r="C1014" s="124" t="s">
        <v>393</v>
      </c>
      <c r="D1014" s="124" t="s">
        <v>392</v>
      </c>
      <c r="E1014" s="124" t="s">
        <v>341</v>
      </c>
      <c r="F1014" s="124" t="s">
        <v>391</v>
      </c>
      <c r="G1014" s="124" t="s">
        <v>379</v>
      </c>
      <c r="H1014" s="124" t="s">
        <v>3140</v>
      </c>
      <c r="I1014" s="124" t="s">
        <v>3139</v>
      </c>
      <c r="J1014" s="124" t="s">
        <v>3139</v>
      </c>
      <c r="K1014" s="124" t="s">
        <v>3138</v>
      </c>
      <c r="L1014" s="124" t="s">
        <v>3137</v>
      </c>
      <c r="M1014" s="124" t="s">
        <v>3136</v>
      </c>
      <c r="N1014" s="124" t="s">
        <v>3135</v>
      </c>
      <c r="O1014" s="124" t="s">
        <v>341</v>
      </c>
      <c r="P1014" s="124" t="s">
        <v>3134</v>
      </c>
      <c r="Q1014" s="124" t="s">
        <v>341</v>
      </c>
      <c r="R1014" s="125">
        <v>10</v>
      </c>
      <c r="S1014" s="125">
        <v>7</v>
      </c>
      <c r="T1014" s="124" t="s">
        <v>341</v>
      </c>
      <c r="U1014" s="124" t="s">
        <v>510</v>
      </c>
      <c r="V1014" s="124" t="s">
        <v>1354</v>
      </c>
      <c r="W1014" s="124" t="s">
        <v>1040</v>
      </c>
      <c r="X1014" s="124" t="s">
        <v>226</v>
      </c>
    </row>
    <row r="1015" spans="1:24" ht="33" customHeight="1" x14ac:dyDescent="0.25">
      <c r="A1015" s="124" t="s">
        <v>3133</v>
      </c>
      <c r="B1015" s="125">
        <v>100708</v>
      </c>
      <c r="C1015" s="124" t="s">
        <v>393</v>
      </c>
      <c r="D1015" s="124" t="s">
        <v>381</v>
      </c>
      <c r="E1015" s="124" t="s">
        <v>402</v>
      </c>
      <c r="F1015" s="124" t="s">
        <v>391</v>
      </c>
      <c r="G1015" s="124" t="s">
        <v>360</v>
      </c>
      <c r="H1015" s="124" t="s">
        <v>3132</v>
      </c>
      <c r="I1015" s="124" t="s">
        <v>3131</v>
      </c>
      <c r="J1015" s="124" t="s">
        <v>3131</v>
      </c>
      <c r="K1015" s="124" t="s">
        <v>3130</v>
      </c>
      <c r="L1015" s="124" t="s">
        <v>407</v>
      </c>
      <c r="M1015" s="124" t="s">
        <v>3129</v>
      </c>
      <c r="N1015" s="124" t="s">
        <v>341</v>
      </c>
      <c r="O1015" s="124" t="s">
        <v>341</v>
      </c>
      <c r="P1015" s="124" t="s">
        <v>3128</v>
      </c>
      <c r="Q1015" s="124" t="s">
        <v>341</v>
      </c>
      <c r="R1015" s="125">
        <v>10</v>
      </c>
      <c r="S1015" s="125">
        <v>7</v>
      </c>
      <c r="T1015" s="124" t="s">
        <v>341</v>
      </c>
      <c r="U1015" s="124" t="s">
        <v>396</v>
      </c>
      <c r="V1015" s="124" t="s">
        <v>2467</v>
      </c>
      <c r="W1015" s="124" t="s">
        <v>1040</v>
      </c>
      <c r="X1015" s="124" t="s">
        <v>226</v>
      </c>
    </row>
    <row r="1016" spans="1:24" ht="33" customHeight="1" x14ac:dyDescent="0.25">
      <c r="A1016" s="124" t="s">
        <v>3127</v>
      </c>
      <c r="B1016" s="125">
        <v>100709</v>
      </c>
      <c r="C1016" s="124" t="s">
        <v>381</v>
      </c>
      <c r="D1016" s="124" t="s">
        <v>381</v>
      </c>
      <c r="E1016" s="124" t="s">
        <v>585</v>
      </c>
      <c r="F1016" s="124" t="s">
        <v>380</v>
      </c>
      <c r="G1016" s="124" t="s">
        <v>379</v>
      </c>
      <c r="H1016" s="124" t="s">
        <v>3126</v>
      </c>
      <c r="I1016" s="124" t="s">
        <v>3125</v>
      </c>
      <c r="J1016" s="124" t="s">
        <v>3125</v>
      </c>
      <c r="K1016" s="124" t="s">
        <v>3124</v>
      </c>
      <c r="L1016" s="124" t="s">
        <v>1035</v>
      </c>
      <c r="M1016" s="124" t="s">
        <v>3055</v>
      </c>
      <c r="N1016" s="124" t="s">
        <v>3123</v>
      </c>
      <c r="O1016" s="124" t="s">
        <v>341</v>
      </c>
      <c r="P1016" s="124" t="s">
        <v>3122</v>
      </c>
      <c r="Q1016" s="124" t="s">
        <v>341</v>
      </c>
      <c r="R1016" s="125">
        <v>10</v>
      </c>
      <c r="S1016" s="125">
        <v>7</v>
      </c>
      <c r="T1016" s="124" t="s">
        <v>341</v>
      </c>
      <c r="U1016" s="124" t="s">
        <v>510</v>
      </c>
      <c r="V1016" s="124" t="s">
        <v>1354</v>
      </c>
      <c r="W1016" s="124" t="s">
        <v>2398</v>
      </c>
      <c r="X1016" s="124" t="s">
        <v>223</v>
      </c>
    </row>
    <row r="1017" spans="1:24" ht="33" customHeight="1" x14ac:dyDescent="0.25">
      <c r="A1017" s="124" t="s">
        <v>3121</v>
      </c>
      <c r="B1017" s="125">
        <v>100710</v>
      </c>
      <c r="C1017" s="124" t="s">
        <v>393</v>
      </c>
      <c r="D1017" s="124" t="s">
        <v>392</v>
      </c>
      <c r="E1017" s="124" t="s">
        <v>341</v>
      </c>
      <c r="F1017" s="124" t="s">
        <v>391</v>
      </c>
      <c r="G1017" s="124" t="s">
        <v>360</v>
      </c>
      <c r="H1017" s="124" t="s">
        <v>3120</v>
      </c>
      <c r="I1017" s="124" t="s">
        <v>3119</v>
      </c>
      <c r="J1017" s="124" t="s">
        <v>3119</v>
      </c>
      <c r="K1017" s="124" t="s">
        <v>3118</v>
      </c>
      <c r="L1017" s="124" t="s">
        <v>356</v>
      </c>
      <c r="M1017" s="124" t="s">
        <v>3117</v>
      </c>
      <c r="N1017" s="124" t="s">
        <v>341</v>
      </c>
      <c r="O1017" s="124" t="s">
        <v>341</v>
      </c>
      <c r="P1017" s="124" t="s">
        <v>3116</v>
      </c>
      <c r="Q1017" s="124" t="s">
        <v>341</v>
      </c>
      <c r="R1017" s="125">
        <v>10</v>
      </c>
      <c r="S1017" s="125">
        <v>7</v>
      </c>
      <c r="T1017" s="124" t="s">
        <v>341</v>
      </c>
      <c r="U1017" s="124" t="s">
        <v>510</v>
      </c>
      <c r="V1017" s="124" t="s">
        <v>1354</v>
      </c>
      <c r="W1017" s="124" t="s">
        <v>3115</v>
      </c>
      <c r="X1017" s="124" t="s">
        <v>223</v>
      </c>
    </row>
    <row r="1018" spans="1:24" ht="33" customHeight="1" x14ac:dyDescent="0.25">
      <c r="A1018" s="124" t="s">
        <v>3114</v>
      </c>
      <c r="B1018" s="125">
        <v>100711</v>
      </c>
      <c r="C1018" s="124" t="s">
        <v>393</v>
      </c>
      <c r="D1018" s="124" t="s">
        <v>392</v>
      </c>
      <c r="E1018" s="124" t="s">
        <v>341</v>
      </c>
      <c r="F1018" s="124" t="s">
        <v>391</v>
      </c>
      <c r="G1018" s="124" t="s">
        <v>360</v>
      </c>
      <c r="H1018" s="124" t="s">
        <v>3113</v>
      </c>
      <c r="I1018" s="124" t="s">
        <v>3112</v>
      </c>
      <c r="J1018" s="124" t="s">
        <v>3112</v>
      </c>
      <c r="K1018" s="124" t="s">
        <v>3111</v>
      </c>
      <c r="L1018" s="124" t="s">
        <v>3110</v>
      </c>
      <c r="M1018" s="124" t="s">
        <v>3109</v>
      </c>
      <c r="N1018" s="124" t="s">
        <v>341</v>
      </c>
      <c r="O1018" s="124" t="s">
        <v>341</v>
      </c>
      <c r="P1018" s="124" t="s">
        <v>3108</v>
      </c>
      <c r="Q1018" s="124" t="s">
        <v>341</v>
      </c>
      <c r="R1018" s="125">
        <v>10</v>
      </c>
      <c r="S1018" s="125">
        <v>7</v>
      </c>
      <c r="T1018" s="124" t="s">
        <v>341</v>
      </c>
      <c r="U1018" s="124" t="s">
        <v>510</v>
      </c>
      <c r="V1018" s="124" t="s">
        <v>1354</v>
      </c>
      <c r="W1018" s="124" t="s">
        <v>468</v>
      </c>
      <c r="X1018" s="124" t="s">
        <v>223</v>
      </c>
    </row>
    <row r="1019" spans="1:24" ht="33" customHeight="1" x14ac:dyDescent="0.25">
      <c r="A1019" s="124" t="s">
        <v>3107</v>
      </c>
      <c r="B1019" s="125">
        <v>100712</v>
      </c>
      <c r="C1019" s="124" t="s">
        <v>393</v>
      </c>
      <c r="D1019" s="124" t="s">
        <v>392</v>
      </c>
      <c r="E1019" s="124" t="s">
        <v>341</v>
      </c>
      <c r="F1019" s="124" t="s">
        <v>391</v>
      </c>
      <c r="G1019" s="124" t="s">
        <v>360</v>
      </c>
      <c r="H1019" s="124" t="s">
        <v>3106</v>
      </c>
      <c r="I1019" s="124" t="s">
        <v>3105</v>
      </c>
      <c r="J1019" s="124" t="s">
        <v>3105</v>
      </c>
      <c r="K1019" s="124" t="s">
        <v>3104</v>
      </c>
      <c r="L1019" s="124" t="s">
        <v>3103</v>
      </c>
      <c r="M1019" s="124" t="s">
        <v>3102</v>
      </c>
      <c r="N1019" s="124" t="s">
        <v>3101</v>
      </c>
      <c r="O1019" s="124" t="s">
        <v>341</v>
      </c>
      <c r="P1019" s="124" t="s">
        <v>3100</v>
      </c>
      <c r="Q1019" s="124" t="s">
        <v>341</v>
      </c>
      <c r="R1019" s="125">
        <v>10</v>
      </c>
      <c r="S1019" s="125">
        <v>7</v>
      </c>
      <c r="T1019" s="124" t="s">
        <v>341</v>
      </c>
      <c r="U1019" s="124" t="s">
        <v>510</v>
      </c>
      <c r="V1019" s="124" t="s">
        <v>787</v>
      </c>
      <c r="W1019" s="124" t="s">
        <v>975</v>
      </c>
      <c r="X1019" s="124" t="s">
        <v>219</v>
      </c>
    </row>
    <row r="1020" spans="1:24" ht="33" customHeight="1" x14ac:dyDescent="0.25">
      <c r="A1020" s="124" t="s">
        <v>3099</v>
      </c>
      <c r="B1020" s="125">
        <v>100713</v>
      </c>
      <c r="C1020" s="124" t="s">
        <v>393</v>
      </c>
      <c r="D1020" s="124" t="s">
        <v>392</v>
      </c>
      <c r="E1020" s="124" t="s">
        <v>341</v>
      </c>
      <c r="F1020" s="124" t="s">
        <v>391</v>
      </c>
      <c r="G1020" s="124" t="s">
        <v>343</v>
      </c>
      <c r="H1020" s="124" t="s">
        <v>3098</v>
      </c>
      <c r="I1020" s="124" t="s">
        <v>3097</v>
      </c>
      <c r="J1020" s="124" t="s">
        <v>3097</v>
      </c>
      <c r="K1020" s="124" t="s">
        <v>3096</v>
      </c>
      <c r="L1020" s="124" t="s">
        <v>356</v>
      </c>
      <c r="M1020" s="124" t="s">
        <v>343</v>
      </c>
      <c r="N1020" s="124" t="s">
        <v>341</v>
      </c>
      <c r="O1020" s="124" t="s">
        <v>341</v>
      </c>
      <c r="P1020" s="124" t="s">
        <v>3095</v>
      </c>
      <c r="Q1020" s="124" t="s">
        <v>341</v>
      </c>
      <c r="R1020" s="125">
        <v>10</v>
      </c>
      <c r="S1020" s="125">
        <v>7</v>
      </c>
      <c r="T1020" s="124" t="s">
        <v>341</v>
      </c>
      <c r="U1020" s="124" t="s">
        <v>510</v>
      </c>
      <c r="V1020" s="124" t="s">
        <v>3094</v>
      </c>
      <c r="W1020" s="124" t="s">
        <v>3093</v>
      </c>
      <c r="X1020" s="124" t="s">
        <v>38</v>
      </c>
    </row>
    <row r="1021" spans="1:24" ht="33" customHeight="1" x14ac:dyDescent="0.25">
      <c r="A1021" s="124" t="s">
        <v>3092</v>
      </c>
      <c r="B1021" s="125">
        <v>100901</v>
      </c>
      <c r="C1021" s="124" t="s">
        <v>393</v>
      </c>
      <c r="D1021" s="124" t="s">
        <v>381</v>
      </c>
      <c r="E1021" s="124" t="s">
        <v>3091</v>
      </c>
      <c r="F1021" s="124" t="s">
        <v>391</v>
      </c>
      <c r="G1021" s="124" t="s">
        <v>360</v>
      </c>
      <c r="H1021" s="124" t="s">
        <v>3090</v>
      </c>
      <c r="I1021" s="124" t="s">
        <v>3089</v>
      </c>
      <c r="J1021" s="124" t="s">
        <v>3089</v>
      </c>
      <c r="K1021" s="124" t="s">
        <v>3088</v>
      </c>
      <c r="L1021" s="124" t="s">
        <v>550</v>
      </c>
      <c r="M1021" s="124" t="s">
        <v>3087</v>
      </c>
      <c r="N1021" s="124" t="s">
        <v>341</v>
      </c>
      <c r="O1021" s="124" t="s">
        <v>341</v>
      </c>
      <c r="P1021" s="124" t="s">
        <v>3086</v>
      </c>
      <c r="Q1021" s="124" t="s">
        <v>341</v>
      </c>
      <c r="R1021" s="125">
        <v>10</v>
      </c>
      <c r="S1021" s="125">
        <v>9</v>
      </c>
      <c r="T1021" s="124" t="s">
        <v>341</v>
      </c>
      <c r="U1021" s="124" t="s">
        <v>510</v>
      </c>
      <c r="V1021" s="124" t="s">
        <v>1354</v>
      </c>
      <c r="W1021" s="124" t="s">
        <v>2590</v>
      </c>
      <c r="X1021" s="124" t="s">
        <v>29</v>
      </c>
    </row>
    <row r="1022" spans="1:24" ht="33" customHeight="1" x14ac:dyDescent="0.25">
      <c r="A1022" s="124" t="s">
        <v>3085</v>
      </c>
      <c r="B1022" s="125">
        <v>100902</v>
      </c>
      <c r="C1022" s="124" t="s">
        <v>393</v>
      </c>
      <c r="D1022" s="124" t="s">
        <v>381</v>
      </c>
      <c r="E1022" s="124" t="s">
        <v>585</v>
      </c>
      <c r="F1022" s="124" t="s">
        <v>391</v>
      </c>
      <c r="G1022" s="124" t="s">
        <v>360</v>
      </c>
      <c r="H1022" s="124" t="s">
        <v>3084</v>
      </c>
      <c r="I1022" s="124" t="s">
        <v>3083</v>
      </c>
      <c r="J1022" s="124" t="s">
        <v>3083</v>
      </c>
      <c r="K1022" s="124" t="s">
        <v>3082</v>
      </c>
      <c r="L1022" s="124" t="s">
        <v>3081</v>
      </c>
      <c r="M1022" s="124" t="s">
        <v>3080</v>
      </c>
      <c r="N1022" s="124" t="s">
        <v>341</v>
      </c>
      <c r="O1022" s="124" t="s">
        <v>341</v>
      </c>
      <c r="P1022" s="124" t="s">
        <v>3079</v>
      </c>
      <c r="Q1022" s="124" t="s">
        <v>341</v>
      </c>
      <c r="R1022" s="125">
        <v>10</v>
      </c>
      <c r="S1022" s="125">
        <v>9</v>
      </c>
      <c r="T1022" s="124" t="s">
        <v>341</v>
      </c>
      <c r="U1022" s="124" t="s">
        <v>340</v>
      </c>
      <c r="V1022" s="124" t="s">
        <v>1046</v>
      </c>
      <c r="W1022" s="124" t="s">
        <v>2590</v>
      </c>
      <c r="X1022" s="124" t="s">
        <v>29</v>
      </c>
    </row>
    <row r="1023" spans="1:24" ht="33" customHeight="1" x14ac:dyDescent="0.25">
      <c r="A1023" s="124" t="s">
        <v>3078</v>
      </c>
      <c r="B1023" s="125">
        <v>100903</v>
      </c>
      <c r="C1023" s="124" t="s">
        <v>393</v>
      </c>
      <c r="D1023" s="124" t="s">
        <v>349</v>
      </c>
      <c r="E1023" s="124" t="s">
        <v>585</v>
      </c>
      <c r="F1023" s="124" t="s">
        <v>391</v>
      </c>
      <c r="G1023" s="124" t="s">
        <v>360</v>
      </c>
      <c r="H1023" s="124" t="s">
        <v>3077</v>
      </c>
      <c r="I1023" s="124" t="s">
        <v>3076</v>
      </c>
      <c r="J1023" s="124" t="s">
        <v>3076</v>
      </c>
      <c r="K1023" s="124" t="s">
        <v>3075</v>
      </c>
      <c r="L1023" s="124" t="s">
        <v>3024</v>
      </c>
      <c r="M1023" s="124" t="s">
        <v>3074</v>
      </c>
      <c r="N1023" s="124" t="s">
        <v>341</v>
      </c>
      <c r="O1023" s="124" t="s">
        <v>341</v>
      </c>
      <c r="P1023" s="124" t="s">
        <v>3073</v>
      </c>
      <c r="Q1023" s="124" t="s">
        <v>341</v>
      </c>
      <c r="R1023" s="125">
        <v>10</v>
      </c>
      <c r="S1023" s="125">
        <v>9</v>
      </c>
      <c r="T1023" s="124" t="s">
        <v>341</v>
      </c>
      <c r="U1023" s="124" t="s">
        <v>340</v>
      </c>
      <c r="V1023" s="124" t="s">
        <v>1354</v>
      </c>
      <c r="W1023" s="124" t="s">
        <v>570</v>
      </c>
      <c r="X1023" s="124" t="s">
        <v>29</v>
      </c>
    </row>
    <row r="1024" spans="1:24" ht="33" customHeight="1" x14ac:dyDescent="0.25">
      <c r="A1024" s="124" t="s">
        <v>3072</v>
      </c>
      <c r="B1024" s="125">
        <v>100905</v>
      </c>
      <c r="C1024" s="124" t="s">
        <v>381</v>
      </c>
      <c r="D1024" s="124" t="s">
        <v>349</v>
      </c>
      <c r="E1024" s="124" t="s">
        <v>3071</v>
      </c>
      <c r="F1024" s="124" t="s">
        <v>380</v>
      </c>
      <c r="G1024" s="124" t="s">
        <v>343</v>
      </c>
      <c r="H1024" s="124" t="s">
        <v>3070</v>
      </c>
      <c r="I1024" s="124" t="s">
        <v>3069</v>
      </c>
      <c r="J1024" s="124" t="s">
        <v>3069</v>
      </c>
      <c r="K1024" s="124" t="s">
        <v>3068</v>
      </c>
      <c r="L1024" s="124" t="s">
        <v>356</v>
      </c>
      <c r="M1024" s="124" t="s">
        <v>343</v>
      </c>
      <c r="N1024" s="124" t="s">
        <v>341</v>
      </c>
      <c r="O1024" s="124" t="s">
        <v>341</v>
      </c>
      <c r="P1024" s="124" t="s">
        <v>3067</v>
      </c>
      <c r="Q1024" s="124" t="s">
        <v>341</v>
      </c>
      <c r="R1024" s="125">
        <v>10</v>
      </c>
      <c r="S1024" s="125">
        <v>9</v>
      </c>
      <c r="T1024" s="124" t="s">
        <v>341</v>
      </c>
      <c r="U1024" s="124" t="s">
        <v>510</v>
      </c>
      <c r="V1024" s="124" t="s">
        <v>787</v>
      </c>
      <c r="W1024" s="124" t="s">
        <v>468</v>
      </c>
      <c r="X1024" s="124" t="s">
        <v>223</v>
      </c>
    </row>
    <row r="1025" spans="1:24" ht="33" customHeight="1" x14ac:dyDescent="0.25">
      <c r="A1025" s="124" t="s">
        <v>3066</v>
      </c>
      <c r="B1025" s="125">
        <v>100906</v>
      </c>
      <c r="C1025" s="124" t="s">
        <v>393</v>
      </c>
      <c r="D1025" s="124" t="s">
        <v>381</v>
      </c>
      <c r="E1025" s="124" t="s">
        <v>341</v>
      </c>
      <c r="F1025" s="124" t="s">
        <v>391</v>
      </c>
      <c r="G1025" s="124" t="s">
        <v>360</v>
      </c>
      <c r="H1025" s="124" t="s">
        <v>3065</v>
      </c>
      <c r="I1025" s="124" t="s">
        <v>3064</v>
      </c>
      <c r="J1025" s="124" t="s">
        <v>3064</v>
      </c>
      <c r="K1025" s="124" t="s">
        <v>3063</v>
      </c>
      <c r="L1025" s="124" t="s">
        <v>3062</v>
      </c>
      <c r="M1025" s="124" t="s">
        <v>3061</v>
      </c>
      <c r="N1025" s="124" t="s">
        <v>341</v>
      </c>
      <c r="O1025" s="124" t="s">
        <v>341</v>
      </c>
      <c r="P1025" s="124" t="s">
        <v>3060</v>
      </c>
      <c r="Q1025" s="124" t="s">
        <v>341</v>
      </c>
      <c r="R1025" s="125">
        <v>10</v>
      </c>
      <c r="S1025" s="125">
        <v>9</v>
      </c>
      <c r="T1025" s="124" t="s">
        <v>341</v>
      </c>
      <c r="U1025" s="124" t="s">
        <v>510</v>
      </c>
      <c r="V1025" s="124" t="s">
        <v>1354</v>
      </c>
      <c r="W1025" s="124" t="s">
        <v>2590</v>
      </c>
      <c r="X1025" s="124" t="s">
        <v>29</v>
      </c>
    </row>
    <row r="1026" spans="1:24" ht="33" customHeight="1" x14ac:dyDescent="0.25">
      <c r="A1026" s="124" t="s">
        <v>3059</v>
      </c>
      <c r="B1026" s="125">
        <v>100907</v>
      </c>
      <c r="C1026" s="124" t="s">
        <v>381</v>
      </c>
      <c r="D1026" s="124" t="s">
        <v>381</v>
      </c>
      <c r="E1026" s="124" t="s">
        <v>341</v>
      </c>
      <c r="F1026" s="124" t="s">
        <v>380</v>
      </c>
      <c r="G1026" s="124" t="s">
        <v>379</v>
      </c>
      <c r="H1026" s="124" t="s">
        <v>3058</v>
      </c>
      <c r="I1026" s="124" t="s">
        <v>3057</v>
      </c>
      <c r="J1026" s="124" t="s">
        <v>3057</v>
      </c>
      <c r="K1026" s="124" t="s">
        <v>3056</v>
      </c>
      <c r="L1026" s="124" t="s">
        <v>3024</v>
      </c>
      <c r="M1026" s="124" t="s">
        <v>3055</v>
      </c>
      <c r="N1026" s="124" t="s">
        <v>3054</v>
      </c>
      <c r="O1026" s="124" t="s">
        <v>341</v>
      </c>
      <c r="P1026" s="124" t="s">
        <v>3053</v>
      </c>
      <c r="Q1026" s="124" t="s">
        <v>341</v>
      </c>
      <c r="R1026" s="125">
        <v>10</v>
      </c>
      <c r="S1026" s="125">
        <v>9</v>
      </c>
      <c r="T1026" s="124" t="s">
        <v>341</v>
      </c>
      <c r="U1026" s="124" t="s">
        <v>340</v>
      </c>
      <c r="V1026" s="124" t="s">
        <v>2467</v>
      </c>
      <c r="W1026" s="124" t="s">
        <v>1040</v>
      </c>
      <c r="X1026" s="124" t="s">
        <v>226</v>
      </c>
    </row>
    <row r="1027" spans="1:24" ht="33" customHeight="1" x14ac:dyDescent="0.25">
      <c r="A1027" s="124" t="s">
        <v>3052</v>
      </c>
      <c r="B1027" s="125">
        <v>100908</v>
      </c>
      <c r="C1027" s="124" t="s">
        <v>381</v>
      </c>
      <c r="D1027" s="124" t="s">
        <v>381</v>
      </c>
      <c r="E1027" s="124" t="s">
        <v>341</v>
      </c>
      <c r="F1027" s="124" t="s">
        <v>380</v>
      </c>
      <c r="G1027" s="124" t="s">
        <v>343</v>
      </c>
      <c r="H1027" s="124" t="s">
        <v>3051</v>
      </c>
      <c r="I1027" s="124" t="s">
        <v>3050</v>
      </c>
      <c r="J1027" s="124" t="s">
        <v>3050</v>
      </c>
      <c r="K1027" s="124" t="s">
        <v>341</v>
      </c>
      <c r="L1027" s="124" t="s">
        <v>3049</v>
      </c>
      <c r="M1027" s="124" t="s">
        <v>343</v>
      </c>
      <c r="N1027" s="124" t="s">
        <v>341</v>
      </c>
      <c r="O1027" s="124" t="s">
        <v>341</v>
      </c>
      <c r="P1027" s="124" t="s">
        <v>3048</v>
      </c>
      <c r="Q1027" s="124" t="s">
        <v>341</v>
      </c>
      <c r="R1027" s="125">
        <v>10</v>
      </c>
      <c r="S1027" s="125">
        <v>9</v>
      </c>
      <c r="T1027" s="124" t="s">
        <v>341</v>
      </c>
      <c r="U1027" s="124" t="s">
        <v>510</v>
      </c>
      <c r="V1027" s="124" t="s">
        <v>1354</v>
      </c>
      <c r="W1027" s="124" t="s">
        <v>2124</v>
      </c>
      <c r="X1027" s="124" t="s">
        <v>32</v>
      </c>
    </row>
    <row r="1028" spans="1:24" ht="33" customHeight="1" x14ac:dyDescent="0.25">
      <c r="A1028" s="124" t="s">
        <v>3047</v>
      </c>
      <c r="B1028" s="125">
        <v>101001</v>
      </c>
      <c r="C1028" s="124" t="s">
        <v>393</v>
      </c>
      <c r="D1028" s="124" t="s">
        <v>392</v>
      </c>
      <c r="E1028" s="124" t="s">
        <v>341</v>
      </c>
      <c r="F1028" s="124" t="s">
        <v>391</v>
      </c>
      <c r="G1028" s="124" t="s">
        <v>379</v>
      </c>
      <c r="H1028" s="124" t="s">
        <v>3046</v>
      </c>
      <c r="I1028" s="124" t="s">
        <v>3045</v>
      </c>
      <c r="J1028" s="124" t="s">
        <v>3045</v>
      </c>
      <c r="K1028" s="124" t="s">
        <v>3044</v>
      </c>
      <c r="L1028" s="124" t="s">
        <v>3024</v>
      </c>
      <c r="M1028" s="124" t="s">
        <v>3016</v>
      </c>
      <c r="N1028" s="124" t="s">
        <v>3043</v>
      </c>
      <c r="O1028" s="124" t="s">
        <v>341</v>
      </c>
      <c r="P1028" s="124" t="s">
        <v>3042</v>
      </c>
      <c r="Q1028" s="124" t="s">
        <v>341</v>
      </c>
      <c r="R1028" s="125">
        <v>10</v>
      </c>
      <c r="S1028" s="125">
        <v>10</v>
      </c>
      <c r="T1028" s="124" t="s">
        <v>341</v>
      </c>
      <c r="U1028" s="124" t="s">
        <v>510</v>
      </c>
      <c r="V1028" s="124" t="s">
        <v>1354</v>
      </c>
      <c r="W1028" s="124" t="s">
        <v>1773</v>
      </c>
      <c r="X1028" s="124" t="s">
        <v>233</v>
      </c>
    </row>
    <row r="1029" spans="1:24" ht="33" customHeight="1" x14ac:dyDescent="0.25">
      <c r="A1029" s="124" t="s">
        <v>3041</v>
      </c>
      <c r="B1029" s="125">
        <v>101002</v>
      </c>
      <c r="C1029" s="124" t="s">
        <v>393</v>
      </c>
      <c r="D1029" s="124" t="s">
        <v>392</v>
      </c>
      <c r="E1029" s="124" t="s">
        <v>341</v>
      </c>
      <c r="F1029" s="124" t="s">
        <v>391</v>
      </c>
      <c r="G1029" s="124" t="s">
        <v>379</v>
      </c>
      <c r="H1029" s="124" t="s">
        <v>3040</v>
      </c>
      <c r="I1029" s="124" t="s">
        <v>3039</v>
      </c>
      <c r="J1029" s="124" t="s">
        <v>3039</v>
      </c>
      <c r="K1029" s="124" t="s">
        <v>3038</v>
      </c>
      <c r="L1029" s="124" t="s">
        <v>1026</v>
      </c>
      <c r="M1029" s="124" t="s">
        <v>3037</v>
      </c>
      <c r="N1029" s="124" t="s">
        <v>3036</v>
      </c>
      <c r="O1029" s="124" t="s">
        <v>341</v>
      </c>
      <c r="P1029" s="124" t="s">
        <v>3035</v>
      </c>
      <c r="Q1029" s="124" t="s">
        <v>341</v>
      </c>
      <c r="R1029" s="125">
        <v>10</v>
      </c>
      <c r="S1029" s="125">
        <v>10</v>
      </c>
      <c r="T1029" s="124" t="s">
        <v>341</v>
      </c>
      <c r="U1029" s="124" t="s">
        <v>510</v>
      </c>
      <c r="V1029" s="124" t="s">
        <v>1354</v>
      </c>
      <c r="W1029" s="124" t="s">
        <v>1773</v>
      </c>
      <c r="X1029" s="124" t="s">
        <v>233</v>
      </c>
    </row>
    <row r="1030" spans="1:24" ht="33" customHeight="1" x14ac:dyDescent="0.25">
      <c r="A1030" s="124" t="s">
        <v>3034</v>
      </c>
      <c r="B1030" s="125">
        <v>101003</v>
      </c>
      <c r="C1030" s="124" t="s">
        <v>381</v>
      </c>
      <c r="D1030" s="124" t="s">
        <v>381</v>
      </c>
      <c r="E1030" s="124" t="s">
        <v>341</v>
      </c>
      <c r="F1030" s="124" t="s">
        <v>380</v>
      </c>
      <c r="G1030" s="124" t="s">
        <v>360</v>
      </c>
      <c r="H1030" s="124" t="s">
        <v>3033</v>
      </c>
      <c r="I1030" s="124" t="s">
        <v>3032</v>
      </c>
      <c r="J1030" s="124" t="s">
        <v>3032</v>
      </c>
      <c r="K1030" s="124" t="s">
        <v>3031</v>
      </c>
      <c r="L1030" s="124" t="s">
        <v>3024</v>
      </c>
      <c r="M1030" s="124" t="s">
        <v>3030</v>
      </c>
      <c r="N1030" s="124" t="s">
        <v>341</v>
      </c>
      <c r="O1030" s="124" t="s">
        <v>341</v>
      </c>
      <c r="P1030" s="124" t="s">
        <v>3029</v>
      </c>
      <c r="Q1030" s="124" t="s">
        <v>341</v>
      </c>
      <c r="R1030" s="125">
        <v>10</v>
      </c>
      <c r="S1030" s="125">
        <v>10</v>
      </c>
      <c r="T1030" s="124" t="s">
        <v>341</v>
      </c>
      <c r="U1030" s="124" t="s">
        <v>510</v>
      </c>
      <c r="V1030" s="124" t="s">
        <v>787</v>
      </c>
      <c r="W1030" s="124" t="s">
        <v>975</v>
      </c>
      <c r="X1030" s="124" t="s">
        <v>219</v>
      </c>
    </row>
    <row r="1031" spans="1:24" ht="33" customHeight="1" x14ac:dyDescent="0.25">
      <c r="A1031" s="124" t="s">
        <v>3028</v>
      </c>
      <c r="B1031" s="125">
        <v>101004</v>
      </c>
      <c r="C1031" s="124" t="s">
        <v>393</v>
      </c>
      <c r="D1031" s="124" t="s">
        <v>392</v>
      </c>
      <c r="E1031" s="124" t="s">
        <v>341</v>
      </c>
      <c r="F1031" s="124" t="s">
        <v>391</v>
      </c>
      <c r="G1031" s="124" t="s">
        <v>379</v>
      </c>
      <c r="H1031" s="124" t="s">
        <v>3027</v>
      </c>
      <c r="I1031" s="124" t="s">
        <v>3026</v>
      </c>
      <c r="J1031" s="124" t="s">
        <v>3026</v>
      </c>
      <c r="K1031" s="124" t="s">
        <v>3025</v>
      </c>
      <c r="L1031" s="124" t="s">
        <v>3024</v>
      </c>
      <c r="M1031" s="124" t="s">
        <v>3016</v>
      </c>
      <c r="N1031" s="124" t="s">
        <v>3023</v>
      </c>
      <c r="O1031" s="124" t="s">
        <v>341</v>
      </c>
      <c r="P1031" s="124" t="s">
        <v>3022</v>
      </c>
      <c r="Q1031" s="124" t="s">
        <v>341</v>
      </c>
      <c r="R1031" s="125">
        <v>10</v>
      </c>
      <c r="S1031" s="125">
        <v>10</v>
      </c>
      <c r="T1031" s="124" t="s">
        <v>341</v>
      </c>
      <c r="U1031" s="124" t="s">
        <v>510</v>
      </c>
      <c r="V1031" s="124" t="s">
        <v>339</v>
      </c>
      <c r="W1031" s="124" t="s">
        <v>975</v>
      </c>
      <c r="X1031" s="124" t="s">
        <v>219</v>
      </c>
    </row>
    <row r="1032" spans="1:24" ht="33" customHeight="1" x14ac:dyDescent="0.25">
      <c r="A1032" s="124" t="s">
        <v>3021</v>
      </c>
      <c r="B1032" s="125">
        <v>101005</v>
      </c>
      <c r="C1032" s="124" t="s">
        <v>393</v>
      </c>
      <c r="D1032" s="124" t="s">
        <v>392</v>
      </c>
      <c r="E1032" s="124" t="s">
        <v>341</v>
      </c>
      <c r="F1032" s="124" t="s">
        <v>391</v>
      </c>
      <c r="G1032" s="124" t="s">
        <v>379</v>
      </c>
      <c r="H1032" s="124" t="s">
        <v>3020</v>
      </c>
      <c r="I1032" s="124" t="s">
        <v>3019</v>
      </c>
      <c r="J1032" s="124" t="s">
        <v>3019</v>
      </c>
      <c r="K1032" s="124" t="s">
        <v>3018</v>
      </c>
      <c r="L1032" s="124" t="s">
        <v>3017</v>
      </c>
      <c r="M1032" s="124" t="s">
        <v>3016</v>
      </c>
      <c r="N1032" s="124" t="s">
        <v>3015</v>
      </c>
      <c r="O1032" s="124" t="s">
        <v>341</v>
      </c>
      <c r="P1032" s="124" t="s">
        <v>3014</v>
      </c>
      <c r="Q1032" s="124" t="s">
        <v>341</v>
      </c>
      <c r="R1032" s="125">
        <v>10</v>
      </c>
      <c r="S1032" s="125">
        <v>10</v>
      </c>
      <c r="T1032" s="124" t="s">
        <v>341</v>
      </c>
      <c r="U1032" s="124" t="s">
        <v>510</v>
      </c>
      <c r="V1032" s="124" t="s">
        <v>787</v>
      </c>
      <c r="W1032" s="124" t="s">
        <v>975</v>
      </c>
      <c r="X1032" s="124" t="s">
        <v>219</v>
      </c>
    </row>
    <row r="1033" spans="1:24" ht="33" customHeight="1" x14ac:dyDescent="0.25">
      <c r="A1033" s="124" t="s">
        <v>3013</v>
      </c>
      <c r="B1033" s="125">
        <v>101006</v>
      </c>
      <c r="C1033" s="124" t="s">
        <v>381</v>
      </c>
      <c r="D1033" s="124" t="s">
        <v>349</v>
      </c>
      <c r="E1033" s="124" t="s">
        <v>3012</v>
      </c>
      <c r="F1033" s="124" t="s">
        <v>380</v>
      </c>
      <c r="G1033" s="124" t="s">
        <v>343</v>
      </c>
      <c r="H1033" s="124" t="s">
        <v>3011</v>
      </c>
      <c r="I1033" s="124" t="s">
        <v>3010</v>
      </c>
      <c r="J1033" s="124" t="s">
        <v>3010</v>
      </c>
      <c r="K1033" s="124" t="s">
        <v>3009</v>
      </c>
      <c r="L1033" s="124" t="s">
        <v>3008</v>
      </c>
      <c r="M1033" s="124" t="s">
        <v>343</v>
      </c>
      <c r="N1033" s="124" t="s">
        <v>1486</v>
      </c>
      <c r="O1033" s="124" t="s">
        <v>341</v>
      </c>
      <c r="P1033" s="124" t="s">
        <v>3007</v>
      </c>
      <c r="Q1033" s="124" t="s">
        <v>341</v>
      </c>
      <c r="R1033" s="125">
        <v>10</v>
      </c>
      <c r="S1033" s="125">
        <v>10</v>
      </c>
      <c r="T1033" s="124" t="s">
        <v>511</v>
      </c>
      <c r="U1033" s="124" t="s">
        <v>510</v>
      </c>
      <c r="V1033" s="124" t="s">
        <v>1585</v>
      </c>
      <c r="W1033" s="124" t="s">
        <v>2024</v>
      </c>
      <c r="X1033" s="124" t="s">
        <v>44</v>
      </c>
    </row>
    <row r="1034" spans="1:24" ht="33" customHeight="1" x14ac:dyDescent="0.25">
      <c r="A1034" s="124" t="s">
        <v>3006</v>
      </c>
      <c r="B1034" s="125">
        <v>101007</v>
      </c>
      <c r="C1034" s="124" t="s">
        <v>381</v>
      </c>
      <c r="D1034" s="124" t="s">
        <v>381</v>
      </c>
      <c r="E1034" s="124" t="s">
        <v>341</v>
      </c>
      <c r="F1034" s="124" t="s">
        <v>380</v>
      </c>
      <c r="G1034" s="124" t="s">
        <v>343</v>
      </c>
      <c r="H1034" s="124" t="s">
        <v>3005</v>
      </c>
      <c r="I1034" s="124" t="s">
        <v>3004</v>
      </c>
      <c r="J1034" s="124" t="s">
        <v>3004</v>
      </c>
      <c r="K1034" s="124" t="s">
        <v>3003</v>
      </c>
      <c r="L1034" s="124" t="s">
        <v>1636</v>
      </c>
      <c r="M1034" s="124" t="s">
        <v>343</v>
      </c>
      <c r="N1034" s="124" t="s">
        <v>341</v>
      </c>
      <c r="O1034" s="124" t="s">
        <v>341</v>
      </c>
      <c r="P1034" s="124" t="s">
        <v>3002</v>
      </c>
      <c r="Q1034" s="124" t="s">
        <v>341</v>
      </c>
      <c r="R1034" s="125">
        <v>10</v>
      </c>
      <c r="S1034" s="125">
        <v>10</v>
      </c>
      <c r="T1034" s="124" t="s">
        <v>341</v>
      </c>
      <c r="U1034" s="124" t="s">
        <v>510</v>
      </c>
      <c r="V1034" s="124" t="s">
        <v>787</v>
      </c>
      <c r="W1034" s="124" t="s">
        <v>975</v>
      </c>
      <c r="X1034" s="124" t="s">
        <v>219</v>
      </c>
    </row>
    <row r="1035" spans="1:24" ht="33" customHeight="1" x14ac:dyDescent="0.25">
      <c r="A1035" s="124" t="s">
        <v>3001</v>
      </c>
      <c r="B1035" s="125">
        <v>110101</v>
      </c>
      <c r="C1035" s="124" t="s">
        <v>393</v>
      </c>
      <c r="D1035" s="124" t="s">
        <v>392</v>
      </c>
      <c r="E1035" s="124" t="s">
        <v>341</v>
      </c>
      <c r="F1035" s="124" t="s">
        <v>391</v>
      </c>
      <c r="G1035" s="124" t="s">
        <v>390</v>
      </c>
      <c r="H1035" s="124" t="s">
        <v>3000</v>
      </c>
      <c r="I1035" s="124" t="s">
        <v>2999</v>
      </c>
      <c r="J1035" s="124" t="s">
        <v>2999</v>
      </c>
      <c r="K1035" s="124" t="s">
        <v>2998</v>
      </c>
      <c r="L1035" s="124" t="s">
        <v>2997</v>
      </c>
      <c r="M1035" s="124" t="s">
        <v>2996</v>
      </c>
      <c r="N1035" s="124" t="s">
        <v>1724</v>
      </c>
      <c r="O1035" s="124" t="s">
        <v>2981</v>
      </c>
      <c r="P1035" s="124" t="s">
        <v>2995</v>
      </c>
      <c r="Q1035" s="124" t="s">
        <v>341</v>
      </c>
      <c r="R1035" s="125">
        <v>11</v>
      </c>
      <c r="S1035" s="125">
        <v>1</v>
      </c>
      <c r="T1035" s="124" t="s">
        <v>1706</v>
      </c>
      <c r="U1035" s="124" t="s">
        <v>510</v>
      </c>
      <c r="V1035" s="124" t="s">
        <v>620</v>
      </c>
      <c r="W1035" s="124" t="s">
        <v>1715</v>
      </c>
      <c r="X1035" s="124" t="s">
        <v>47</v>
      </c>
    </row>
    <row r="1036" spans="1:24" ht="33" customHeight="1" x14ac:dyDescent="0.25">
      <c r="A1036" s="124" t="s">
        <v>2994</v>
      </c>
      <c r="B1036" s="125">
        <v>110102</v>
      </c>
      <c r="C1036" s="124" t="s">
        <v>393</v>
      </c>
      <c r="D1036" s="124" t="s">
        <v>392</v>
      </c>
      <c r="E1036" s="124" t="s">
        <v>341</v>
      </c>
      <c r="F1036" s="124" t="s">
        <v>391</v>
      </c>
      <c r="G1036" s="124" t="s">
        <v>379</v>
      </c>
      <c r="H1036" s="124" t="s">
        <v>2993</v>
      </c>
      <c r="I1036" s="124" t="s">
        <v>2992</v>
      </c>
      <c r="J1036" s="124" t="s">
        <v>2992</v>
      </c>
      <c r="K1036" s="124" t="s">
        <v>2991</v>
      </c>
      <c r="L1036" s="124" t="s">
        <v>2975</v>
      </c>
      <c r="M1036" s="124" t="s">
        <v>2990</v>
      </c>
      <c r="N1036" s="124" t="s">
        <v>1724</v>
      </c>
      <c r="O1036" s="124" t="s">
        <v>2981</v>
      </c>
      <c r="P1036" s="124" t="s">
        <v>2989</v>
      </c>
      <c r="Q1036" s="124" t="s">
        <v>341</v>
      </c>
      <c r="R1036" s="125">
        <v>11</v>
      </c>
      <c r="S1036" s="125">
        <v>1</v>
      </c>
      <c r="T1036" s="124" t="s">
        <v>1706</v>
      </c>
      <c r="U1036" s="124" t="s">
        <v>510</v>
      </c>
      <c r="V1036" s="124" t="s">
        <v>2988</v>
      </c>
      <c r="W1036" s="124" t="s">
        <v>1715</v>
      </c>
      <c r="X1036" s="124" t="s">
        <v>47</v>
      </c>
    </row>
    <row r="1037" spans="1:24" ht="33" customHeight="1" x14ac:dyDescent="0.25">
      <c r="A1037" s="124" t="s">
        <v>2987</v>
      </c>
      <c r="B1037" s="125">
        <v>110103</v>
      </c>
      <c r="C1037" s="124" t="s">
        <v>381</v>
      </c>
      <c r="D1037" s="124" t="s">
        <v>381</v>
      </c>
      <c r="E1037" s="124" t="s">
        <v>341</v>
      </c>
      <c r="F1037" s="124" t="s">
        <v>380</v>
      </c>
      <c r="G1037" s="124" t="s">
        <v>360</v>
      </c>
      <c r="H1037" s="124" t="s">
        <v>2986</v>
      </c>
      <c r="I1037" s="124" t="s">
        <v>2985</v>
      </c>
      <c r="J1037" s="124" t="s">
        <v>2985</v>
      </c>
      <c r="K1037" s="124" t="s">
        <v>2984</v>
      </c>
      <c r="L1037" s="124" t="s">
        <v>41</v>
      </c>
      <c r="M1037" s="124" t="s">
        <v>2983</v>
      </c>
      <c r="N1037" s="124" t="s">
        <v>2982</v>
      </c>
      <c r="O1037" s="124" t="s">
        <v>2981</v>
      </c>
      <c r="P1037" s="124" t="s">
        <v>2980</v>
      </c>
      <c r="Q1037" s="124" t="s">
        <v>341</v>
      </c>
      <c r="R1037" s="125">
        <v>11</v>
      </c>
      <c r="S1037" s="125">
        <v>1</v>
      </c>
      <c r="T1037" s="124" t="s">
        <v>511</v>
      </c>
      <c r="U1037" s="124" t="s">
        <v>510</v>
      </c>
      <c r="V1037" s="124" t="s">
        <v>509</v>
      </c>
      <c r="W1037" s="124" t="s">
        <v>1483</v>
      </c>
      <c r="X1037" s="124" t="s">
        <v>44</v>
      </c>
    </row>
    <row r="1038" spans="1:24" ht="33" customHeight="1" x14ac:dyDescent="0.25">
      <c r="A1038" s="124" t="s">
        <v>2979</v>
      </c>
      <c r="B1038" s="125">
        <v>110104</v>
      </c>
      <c r="C1038" s="124" t="s">
        <v>393</v>
      </c>
      <c r="D1038" s="124" t="s">
        <v>392</v>
      </c>
      <c r="E1038" s="124" t="s">
        <v>341</v>
      </c>
      <c r="F1038" s="124" t="s">
        <v>391</v>
      </c>
      <c r="G1038" s="124" t="s">
        <v>379</v>
      </c>
      <c r="H1038" s="124" t="s">
        <v>2978</v>
      </c>
      <c r="I1038" s="124" t="s">
        <v>2977</v>
      </c>
      <c r="J1038" s="124" t="s">
        <v>2977</v>
      </c>
      <c r="K1038" s="124" t="s">
        <v>2976</v>
      </c>
      <c r="L1038" s="124" t="s">
        <v>2975</v>
      </c>
      <c r="M1038" s="124" t="s">
        <v>2974</v>
      </c>
      <c r="N1038" s="124" t="s">
        <v>1724</v>
      </c>
      <c r="O1038" s="124" t="s">
        <v>2973</v>
      </c>
      <c r="P1038" s="124" t="s">
        <v>2972</v>
      </c>
      <c r="Q1038" s="124" t="s">
        <v>341</v>
      </c>
      <c r="R1038" s="125">
        <v>11</v>
      </c>
      <c r="S1038" s="125">
        <v>1</v>
      </c>
      <c r="T1038" s="124" t="s">
        <v>1706</v>
      </c>
      <c r="U1038" s="124" t="s">
        <v>396</v>
      </c>
      <c r="V1038" s="124" t="s">
        <v>1031</v>
      </c>
      <c r="W1038" s="124" t="s">
        <v>1705</v>
      </c>
      <c r="X1038" s="124" t="s">
        <v>47</v>
      </c>
    </row>
    <row r="1039" spans="1:24" ht="33" customHeight="1" x14ac:dyDescent="0.25">
      <c r="A1039" s="124" t="s">
        <v>2971</v>
      </c>
      <c r="B1039" s="125">
        <v>110201</v>
      </c>
      <c r="C1039" s="124" t="s">
        <v>381</v>
      </c>
      <c r="D1039" s="124" t="s">
        <v>381</v>
      </c>
      <c r="E1039" s="124" t="s">
        <v>341</v>
      </c>
      <c r="F1039" s="124" t="s">
        <v>411</v>
      </c>
      <c r="G1039" s="124" t="s">
        <v>379</v>
      </c>
      <c r="H1039" s="124" t="s">
        <v>2970</v>
      </c>
      <c r="I1039" s="124" t="s">
        <v>2969</v>
      </c>
      <c r="J1039" s="124" t="s">
        <v>2968</v>
      </c>
      <c r="K1039" s="124" t="s">
        <v>2967</v>
      </c>
      <c r="L1039" s="124" t="s">
        <v>2934</v>
      </c>
      <c r="M1039" s="124" t="s">
        <v>2966</v>
      </c>
      <c r="N1039" s="124" t="s">
        <v>341</v>
      </c>
      <c r="O1039" s="124" t="s">
        <v>1890</v>
      </c>
      <c r="P1039" s="124" t="s">
        <v>2965</v>
      </c>
      <c r="Q1039" s="124" t="s">
        <v>341</v>
      </c>
      <c r="R1039" s="125">
        <v>11</v>
      </c>
      <c r="S1039" s="125">
        <v>2</v>
      </c>
      <c r="T1039" s="124" t="s">
        <v>341</v>
      </c>
      <c r="U1039" s="124" t="s">
        <v>340</v>
      </c>
      <c r="V1039" s="124" t="s">
        <v>339</v>
      </c>
      <c r="W1039" s="124" t="s">
        <v>2930</v>
      </c>
      <c r="X1039" s="124" t="s">
        <v>35</v>
      </c>
    </row>
    <row r="1040" spans="1:24" ht="33" customHeight="1" x14ac:dyDescent="0.25">
      <c r="A1040" s="124" t="s">
        <v>2964</v>
      </c>
      <c r="B1040" s="125">
        <v>110202</v>
      </c>
      <c r="C1040" s="124" t="s">
        <v>381</v>
      </c>
      <c r="D1040" s="124" t="s">
        <v>381</v>
      </c>
      <c r="E1040" s="124" t="s">
        <v>341</v>
      </c>
      <c r="F1040" s="124" t="s">
        <v>380</v>
      </c>
      <c r="G1040" s="124" t="s">
        <v>379</v>
      </c>
      <c r="H1040" s="124" t="s">
        <v>2963</v>
      </c>
      <c r="I1040" s="124" t="s">
        <v>2962</v>
      </c>
      <c r="J1040" s="124" t="s">
        <v>2961</v>
      </c>
      <c r="K1040" s="124" t="s">
        <v>2960</v>
      </c>
      <c r="L1040" s="124" t="s">
        <v>2959</v>
      </c>
      <c r="M1040" s="124" t="s">
        <v>2958</v>
      </c>
      <c r="N1040" s="124" t="s">
        <v>341</v>
      </c>
      <c r="O1040" s="124" t="s">
        <v>1494</v>
      </c>
      <c r="P1040" s="124" t="s">
        <v>2957</v>
      </c>
      <c r="Q1040" s="124" t="s">
        <v>341</v>
      </c>
      <c r="R1040" s="125">
        <v>11</v>
      </c>
      <c r="S1040" s="125">
        <v>2</v>
      </c>
      <c r="T1040" s="124" t="s">
        <v>341</v>
      </c>
      <c r="U1040" s="124" t="s">
        <v>396</v>
      </c>
      <c r="V1040" s="124" t="s">
        <v>395</v>
      </c>
      <c r="W1040" s="124" t="s">
        <v>1558</v>
      </c>
      <c r="X1040" s="124" t="s">
        <v>35</v>
      </c>
    </row>
    <row r="1041" spans="1:24" ht="33" customHeight="1" x14ac:dyDescent="0.25">
      <c r="A1041" s="124" t="s">
        <v>2956</v>
      </c>
      <c r="B1041" s="125">
        <v>110203</v>
      </c>
      <c r="C1041" s="124" t="s">
        <v>381</v>
      </c>
      <c r="D1041" s="124" t="s">
        <v>381</v>
      </c>
      <c r="E1041" s="124" t="s">
        <v>341</v>
      </c>
      <c r="F1041" s="124" t="s">
        <v>380</v>
      </c>
      <c r="G1041" s="124" t="s">
        <v>379</v>
      </c>
      <c r="H1041" s="124" t="s">
        <v>2955</v>
      </c>
      <c r="I1041" s="124" t="s">
        <v>2954</v>
      </c>
      <c r="J1041" s="124" t="s">
        <v>2953</v>
      </c>
      <c r="K1041" s="124" t="s">
        <v>2952</v>
      </c>
      <c r="L1041" s="124" t="s">
        <v>2951</v>
      </c>
      <c r="M1041" s="124" t="s">
        <v>2950</v>
      </c>
      <c r="N1041" s="124" t="s">
        <v>2949</v>
      </c>
      <c r="O1041" s="124" t="s">
        <v>1732</v>
      </c>
      <c r="P1041" s="124" t="s">
        <v>2948</v>
      </c>
      <c r="Q1041" s="124" t="s">
        <v>341</v>
      </c>
      <c r="R1041" s="125">
        <v>11</v>
      </c>
      <c r="S1041" s="125">
        <v>2</v>
      </c>
      <c r="T1041" s="124" t="s">
        <v>341</v>
      </c>
      <c r="U1041" s="124" t="s">
        <v>371</v>
      </c>
      <c r="V1041" s="124" t="s">
        <v>440</v>
      </c>
      <c r="W1041" s="124" t="s">
        <v>1551</v>
      </c>
      <c r="X1041" s="124" t="s">
        <v>217</v>
      </c>
    </row>
    <row r="1042" spans="1:24" ht="33" customHeight="1" x14ac:dyDescent="0.25">
      <c r="A1042" s="124" t="s">
        <v>2947</v>
      </c>
      <c r="B1042" s="125">
        <v>110204</v>
      </c>
      <c r="C1042" s="124" t="s">
        <v>381</v>
      </c>
      <c r="D1042" s="124" t="s">
        <v>381</v>
      </c>
      <c r="E1042" s="124" t="s">
        <v>341</v>
      </c>
      <c r="F1042" s="124" t="s">
        <v>411</v>
      </c>
      <c r="G1042" s="124" t="s">
        <v>360</v>
      </c>
      <c r="H1042" s="124" t="s">
        <v>2946</v>
      </c>
      <c r="I1042" s="124" t="s">
        <v>2945</v>
      </c>
      <c r="J1042" s="124" t="s">
        <v>2944</v>
      </c>
      <c r="K1042" s="124" t="s">
        <v>2943</v>
      </c>
      <c r="L1042" s="124" t="s">
        <v>2942</v>
      </c>
      <c r="M1042" s="124" t="s">
        <v>2941</v>
      </c>
      <c r="N1042" s="124" t="s">
        <v>1486</v>
      </c>
      <c r="O1042" s="124" t="s">
        <v>2940</v>
      </c>
      <c r="P1042" s="124" t="s">
        <v>2939</v>
      </c>
      <c r="Q1042" s="124" t="s">
        <v>341</v>
      </c>
      <c r="R1042" s="125">
        <v>11</v>
      </c>
      <c r="S1042" s="125">
        <v>2</v>
      </c>
      <c r="T1042" s="124" t="s">
        <v>511</v>
      </c>
      <c r="U1042" s="124" t="s">
        <v>510</v>
      </c>
      <c r="V1042" s="124" t="s">
        <v>1585</v>
      </c>
      <c r="W1042" s="124" t="s">
        <v>508</v>
      </c>
      <c r="X1042" s="124" t="s">
        <v>44</v>
      </c>
    </row>
    <row r="1043" spans="1:24" ht="33" customHeight="1" x14ac:dyDescent="0.25">
      <c r="A1043" s="124" t="s">
        <v>2938</v>
      </c>
      <c r="B1043" s="125">
        <v>110205</v>
      </c>
      <c r="C1043" s="124" t="s">
        <v>393</v>
      </c>
      <c r="D1043" s="124" t="s">
        <v>392</v>
      </c>
      <c r="E1043" s="124" t="s">
        <v>341</v>
      </c>
      <c r="F1043" s="124" t="s">
        <v>391</v>
      </c>
      <c r="G1043" s="124" t="s">
        <v>390</v>
      </c>
      <c r="H1043" s="124" t="s">
        <v>2937</v>
      </c>
      <c r="I1043" s="124" t="s">
        <v>2936</v>
      </c>
      <c r="J1043" s="124" t="s">
        <v>2936</v>
      </c>
      <c r="K1043" s="124" t="s">
        <v>2935</v>
      </c>
      <c r="L1043" s="124" t="s">
        <v>2934</v>
      </c>
      <c r="M1043" s="124" t="s">
        <v>2933</v>
      </c>
      <c r="N1043" s="124" t="s">
        <v>341</v>
      </c>
      <c r="O1043" s="124" t="s">
        <v>2932</v>
      </c>
      <c r="P1043" s="124" t="s">
        <v>2931</v>
      </c>
      <c r="Q1043" s="124" t="s">
        <v>341</v>
      </c>
      <c r="R1043" s="125">
        <v>11</v>
      </c>
      <c r="S1043" s="125">
        <v>2</v>
      </c>
      <c r="T1043" s="124" t="s">
        <v>630</v>
      </c>
      <c r="U1043" s="124" t="s">
        <v>340</v>
      </c>
      <c r="V1043" s="124" t="s">
        <v>339</v>
      </c>
      <c r="W1043" s="124" t="s">
        <v>2930</v>
      </c>
      <c r="X1043" s="124" t="s">
        <v>35</v>
      </c>
    </row>
    <row r="1044" spans="1:24" ht="33" customHeight="1" x14ac:dyDescent="0.25">
      <c r="A1044" s="124" t="s">
        <v>2929</v>
      </c>
      <c r="B1044" s="125">
        <v>110301</v>
      </c>
      <c r="C1044" s="124" t="s">
        <v>349</v>
      </c>
      <c r="D1044" s="124" t="s">
        <v>349</v>
      </c>
      <c r="E1044" s="124" t="s">
        <v>341</v>
      </c>
      <c r="F1044" s="124" t="s">
        <v>348</v>
      </c>
      <c r="G1044" s="124" t="s">
        <v>360</v>
      </c>
      <c r="H1044" s="124" t="s">
        <v>2928</v>
      </c>
      <c r="I1044" s="124" t="s">
        <v>2927</v>
      </c>
      <c r="J1044" s="124" t="s">
        <v>2927</v>
      </c>
      <c r="K1044" s="124" t="s">
        <v>2926</v>
      </c>
      <c r="L1044" s="124" t="s">
        <v>2925</v>
      </c>
      <c r="M1044" s="124" t="s">
        <v>2924</v>
      </c>
      <c r="N1044" s="124" t="s">
        <v>2923</v>
      </c>
      <c r="O1044" s="124" t="s">
        <v>2922</v>
      </c>
      <c r="P1044" s="124" t="s">
        <v>2921</v>
      </c>
      <c r="Q1044" s="124" t="s">
        <v>341</v>
      </c>
      <c r="R1044" s="125">
        <v>11</v>
      </c>
      <c r="S1044" s="125">
        <v>3</v>
      </c>
      <c r="T1044" s="124" t="s">
        <v>341</v>
      </c>
      <c r="U1044" s="124" t="s">
        <v>396</v>
      </c>
      <c r="V1044" s="124" t="s">
        <v>395</v>
      </c>
      <c r="W1044" s="124" t="s">
        <v>570</v>
      </c>
      <c r="X1044" s="124" t="s">
        <v>29</v>
      </c>
    </row>
    <row r="1045" spans="1:24" ht="33" customHeight="1" x14ac:dyDescent="0.25">
      <c r="A1045" s="124" t="s">
        <v>2920</v>
      </c>
      <c r="B1045" s="125">
        <v>110302</v>
      </c>
      <c r="C1045" s="124" t="s">
        <v>381</v>
      </c>
      <c r="D1045" s="124" t="s">
        <v>381</v>
      </c>
      <c r="E1045" s="124" t="s">
        <v>341</v>
      </c>
      <c r="F1045" s="124" t="s">
        <v>436</v>
      </c>
      <c r="G1045" s="124" t="s">
        <v>360</v>
      </c>
      <c r="H1045" s="124" t="s">
        <v>2919</v>
      </c>
      <c r="I1045" s="124" t="s">
        <v>1474</v>
      </c>
      <c r="J1045" s="124" t="s">
        <v>1474</v>
      </c>
      <c r="K1045" s="124" t="s">
        <v>2918</v>
      </c>
      <c r="L1045" s="124" t="s">
        <v>2917</v>
      </c>
      <c r="M1045" s="124" t="s">
        <v>2916</v>
      </c>
      <c r="N1045" s="124" t="s">
        <v>2915</v>
      </c>
      <c r="O1045" s="124" t="s">
        <v>2914</v>
      </c>
      <c r="P1045" s="124" t="s">
        <v>2913</v>
      </c>
      <c r="Q1045" s="124" t="s">
        <v>341</v>
      </c>
      <c r="R1045" s="125">
        <v>11</v>
      </c>
      <c r="S1045" s="125">
        <v>3</v>
      </c>
      <c r="T1045" s="124" t="s">
        <v>630</v>
      </c>
      <c r="U1045" s="124" t="s">
        <v>340</v>
      </c>
      <c r="V1045" s="124" t="s">
        <v>339</v>
      </c>
      <c r="W1045" s="124" t="s">
        <v>1470</v>
      </c>
      <c r="X1045" s="124" t="s">
        <v>223</v>
      </c>
    </row>
    <row r="1046" spans="1:24" ht="33" customHeight="1" x14ac:dyDescent="0.25">
      <c r="A1046" s="124" t="s">
        <v>2912</v>
      </c>
      <c r="B1046" s="125">
        <v>110303</v>
      </c>
      <c r="C1046" s="124" t="s">
        <v>381</v>
      </c>
      <c r="D1046" s="124" t="s">
        <v>381</v>
      </c>
      <c r="E1046" s="124" t="s">
        <v>341</v>
      </c>
      <c r="F1046" s="124" t="s">
        <v>436</v>
      </c>
      <c r="G1046" s="124" t="s">
        <v>360</v>
      </c>
      <c r="H1046" s="124" t="s">
        <v>2911</v>
      </c>
      <c r="I1046" s="124" t="s">
        <v>2910</v>
      </c>
      <c r="J1046" s="124" t="s">
        <v>2910</v>
      </c>
      <c r="K1046" s="124" t="s">
        <v>2909</v>
      </c>
      <c r="L1046" s="124" t="s">
        <v>2908</v>
      </c>
      <c r="M1046" s="124" t="s">
        <v>2907</v>
      </c>
      <c r="N1046" s="124" t="s">
        <v>2906</v>
      </c>
      <c r="O1046" s="124" t="s">
        <v>2905</v>
      </c>
      <c r="P1046" s="124" t="s">
        <v>2904</v>
      </c>
      <c r="Q1046" s="124" t="s">
        <v>341</v>
      </c>
      <c r="R1046" s="125">
        <v>11</v>
      </c>
      <c r="S1046" s="125">
        <v>3</v>
      </c>
      <c r="T1046" s="124" t="s">
        <v>503</v>
      </c>
      <c r="U1046" s="124" t="s">
        <v>340</v>
      </c>
      <c r="V1046" s="124" t="s">
        <v>339</v>
      </c>
      <c r="W1046" s="124" t="s">
        <v>501</v>
      </c>
      <c r="X1046" s="124" t="s">
        <v>275</v>
      </c>
    </row>
    <row r="1047" spans="1:24" ht="33" customHeight="1" x14ac:dyDescent="0.25">
      <c r="A1047" s="124" t="s">
        <v>2903</v>
      </c>
      <c r="B1047" s="125">
        <v>110304</v>
      </c>
      <c r="C1047" s="124" t="s">
        <v>381</v>
      </c>
      <c r="D1047" s="124" t="s">
        <v>381</v>
      </c>
      <c r="E1047" s="124" t="s">
        <v>341</v>
      </c>
      <c r="F1047" s="124" t="s">
        <v>436</v>
      </c>
      <c r="G1047" s="124" t="s">
        <v>360</v>
      </c>
      <c r="H1047" s="124" t="s">
        <v>2902</v>
      </c>
      <c r="I1047" s="124" t="s">
        <v>2901</v>
      </c>
      <c r="J1047" s="124" t="s">
        <v>2901</v>
      </c>
      <c r="K1047" s="124" t="s">
        <v>2900</v>
      </c>
      <c r="L1047" s="124" t="s">
        <v>2899</v>
      </c>
      <c r="M1047" s="124" t="s">
        <v>2898</v>
      </c>
      <c r="N1047" s="124" t="s">
        <v>2897</v>
      </c>
      <c r="O1047" s="124" t="s">
        <v>2896</v>
      </c>
      <c r="P1047" s="124" t="s">
        <v>2895</v>
      </c>
      <c r="Q1047" s="124" t="s">
        <v>341</v>
      </c>
      <c r="R1047" s="125">
        <v>11</v>
      </c>
      <c r="S1047" s="125">
        <v>3</v>
      </c>
      <c r="T1047" s="124" t="s">
        <v>503</v>
      </c>
      <c r="U1047" s="124" t="s">
        <v>340</v>
      </c>
      <c r="V1047" s="124" t="s">
        <v>339</v>
      </c>
      <c r="W1047" s="124" t="s">
        <v>501</v>
      </c>
      <c r="X1047" s="124" t="s">
        <v>275</v>
      </c>
    </row>
    <row r="1048" spans="1:24" ht="33" customHeight="1" x14ac:dyDescent="0.25">
      <c r="A1048" s="124" t="s">
        <v>2894</v>
      </c>
      <c r="B1048" s="125">
        <v>110305</v>
      </c>
      <c r="C1048" s="124" t="s">
        <v>393</v>
      </c>
      <c r="D1048" s="124" t="s">
        <v>381</v>
      </c>
      <c r="E1048" s="124" t="s">
        <v>585</v>
      </c>
      <c r="F1048" s="124" t="s">
        <v>391</v>
      </c>
      <c r="G1048" s="124" t="s">
        <v>360</v>
      </c>
      <c r="H1048" s="124" t="s">
        <v>2893</v>
      </c>
      <c r="I1048" s="124" t="s">
        <v>2892</v>
      </c>
      <c r="J1048" s="124" t="s">
        <v>2892</v>
      </c>
      <c r="K1048" s="124" t="s">
        <v>2891</v>
      </c>
      <c r="L1048" s="124" t="s">
        <v>2890</v>
      </c>
      <c r="M1048" s="124" t="s">
        <v>2889</v>
      </c>
      <c r="N1048" s="124" t="s">
        <v>341</v>
      </c>
      <c r="O1048" s="124" t="s">
        <v>2888</v>
      </c>
      <c r="P1048" s="124" t="s">
        <v>2887</v>
      </c>
      <c r="Q1048" s="124" t="s">
        <v>341</v>
      </c>
      <c r="R1048" s="125">
        <v>11</v>
      </c>
      <c r="S1048" s="125">
        <v>3</v>
      </c>
      <c r="T1048" s="124" t="s">
        <v>341</v>
      </c>
      <c r="U1048" s="124" t="s">
        <v>340</v>
      </c>
      <c r="V1048" s="124" t="s">
        <v>1046</v>
      </c>
      <c r="W1048" s="124" t="s">
        <v>2590</v>
      </c>
      <c r="X1048" s="124" t="s">
        <v>29</v>
      </c>
    </row>
    <row r="1049" spans="1:24" ht="33" customHeight="1" x14ac:dyDescent="0.25">
      <c r="A1049" s="124" t="s">
        <v>2886</v>
      </c>
      <c r="B1049" s="125">
        <v>110306</v>
      </c>
      <c r="C1049" s="124" t="s">
        <v>393</v>
      </c>
      <c r="D1049" s="124" t="s">
        <v>381</v>
      </c>
      <c r="E1049" s="124" t="s">
        <v>585</v>
      </c>
      <c r="F1049" s="124" t="s">
        <v>391</v>
      </c>
      <c r="G1049" s="124" t="s">
        <v>360</v>
      </c>
      <c r="H1049" s="124" t="s">
        <v>2885</v>
      </c>
      <c r="I1049" s="124" t="s">
        <v>2884</v>
      </c>
      <c r="J1049" s="124" t="s">
        <v>2884</v>
      </c>
      <c r="K1049" s="124" t="s">
        <v>2883</v>
      </c>
      <c r="L1049" s="124" t="s">
        <v>2882</v>
      </c>
      <c r="M1049" s="124" t="s">
        <v>2295</v>
      </c>
      <c r="N1049" s="124" t="s">
        <v>341</v>
      </c>
      <c r="O1049" s="124" t="s">
        <v>2167</v>
      </c>
      <c r="P1049" s="124" t="s">
        <v>2881</v>
      </c>
      <c r="Q1049" s="124" t="s">
        <v>341</v>
      </c>
      <c r="R1049" s="125">
        <v>11</v>
      </c>
      <c r="S1049" s="125">
        <v>3</v>
      </c>
      <c r="T1049" s="124" t="s">
        <v>341</v>
      </c>
      <c r="U1049" s="124" t="s">
        <v>340</v>
      </c>
      <c r="V1049" s="124" t="s">
        <v>339</v>
      </c>
      <c r="W1049" s="124" t="s">
        <v>468</v>
      </c>
      <c r="X1049" s="124" t="s">
        <v>223</v>
      </c>
    </row>
    <row r="1050" spans="1:24" ht="33" customHeight="1" x14ac:dyDescent="0.25">
      <c r="A1050" s="124" t="s">
        <v>2880</v>
      </c>
      <c r="B1050" s="125">
        <v>110307</v>
      </c>
      <c r="C1050" s="124" t="s">
        <v>393</v>
      </c>
      <c r="D1050" s="124" t="s">
        <v>381</v>
      </c>
      <c r="E1050" s="124" t="s">
        <v>1982</v>
      </c>
      <c r="F1050" s="124" t="s">
        <v>391</v>
      </c>
      <c r="G1050" s="124" t="s">
        <v>360</v>
      </c>
      <c r="H1050" s="124" t="s">
        <v>2879</v>
      </c>
      <c r="I1050" s="124" t="s">
        <v>2878</v>
      </c>
      <c r="J1050" s="124" t="s">
        <v>2877</v>
      </c>
      <c r="K1050" s="124" t="s">
        <v>2876</v>
      </c>
      <c r="L1050" s="124" t="s">
        <v>2875</v>
      </c>
      <c r="M1050" s="124" t="s">
        <v>2874</v>
      </c>
      <c r="N1050" s="124" t="s">
        <v>2873</v>
      </c>
      <c r="O1050" s="124" t="s">
        <v>1890</v>
      </c>
      <c r="P1050" s="124" t="s">
        <v>2872</v>
      </c>
      <c r="Q1050" s="124" t="s">
        <v>341</v>
      </c>
      <c r="R1050" s="125">
        <v>11</v>
      </c>
      <c r="S1050" s="125">
        <v>3</v>
      </c>
      <c r="T1050" s="124" t="s">
        <v>341</v>
      </c>
      <c r="U1050" s="124" t="s">
        <v>340</v>
      </c>
      <c r="V1050" s="124" t="s">
        <v>502</v>
      </c>
      <c r="W1050" s="124" t="s">
        <v>2456</v>
      </c>
      <c r="X1050" s="124" t="s">
        <v>220</v>
      </c>
    </row>
    <row r="1051" spans="1:24" ht="33" customHeight="1" x14ac:dyDescent="0.25">
      <c r="A1051" s="124" t="s">
        <v>2871</v>
      </c>
      <c r="B1051" s="125">
        <v>110308</v>
      </c>
      <c r="C1051" s="124" t="s">
        <v>393</v>
      </c>
      <c r="D1051" s="124" t="s">
        <v>381</v>
      </c>
      <c r="E1051" s="124" t="s">
        <v>585</v>
      </c>
      <c r="F1051" s="124" t="s">
        <v>391</v>
      </c>
      <c r="G1051" s="124" t="s">
        <v>360</v>
      </c>
      <c r="H1051" s="124" t="s">
        <v>2870</v>
      </c>
      <c r="I1051" s="124" t="s">
        <v>2869</v>
      </c>
      <c r="J1051" s="124" t="s">
        <v>2869</v>
      </c>
      <c r="K1051" s="124" t="s">
        <v>2868</v>
      </c>
      <c r="L1051" s="124" t="s">
        <v>2867</v>
      </c>
      <c r="M1051" s="124" t="s">
        <v>2866</v>
      </c>
      <c r="N1051" s="124" t="s">
        <v>341</v>
      </c>
      <c r="O1051" s="124" t="s">
        <v>2599</v>
      </c>
      <c r="P1051" s="124" t="s">
        <v>2865</v>
      </c>
      <c r="Q1051" s="124" t="s">
        <v>341</v>
      </c>
      <c r="R1051" s="125">
        <v>11</v>
      </c>
      <c r="S1051" s="125">
        <v>3</v>
      </c>
      <c r="T1051" s="124" t="s">
        <v>341</v>
      </c>
      <c r="U1051" s="124" t="s">
        <v>340</v>
      </c>
      <c r="V1051" s="124" t="s">
        <v>339</v>
      </c>
      <c r="W1051" s="124" t="s">
        <v>2590</v>
      </c>
      <c r="X1051" s="124" t="s">
        <v>29</v>
      </c>
    </row>
    <row r="1052" spans="1:24" ht="33" customHeight="1" x14ac:dyDescent="0.25">
      <c r="A1052" s="124" t="s">
        <v>2864</v>
      </c>
      <c r="B1052" s="125">
        <v>110309</v>
      </c>
      <c r="C1052" s="124" t="s">
        <v>393</v>
      </c>
      <c r="D1052" s="124" t="s">
        <v>392</v>
      </c>
      <c r="E1052" s="124" t="s">
        <v>341</v>
      </c>
      <c r="F1052" s="124" t="s">
        <v>391</v>
      </c>
      <c r="G1052" s="124" t="s">
        <v>360</v>
      </c>
      <c r="H1052" s="124" t="s">
        <v>2863</v>
      </c>
      <c r="I1052" s="124" t="s">
        <v>2862</v>
      </c>
      <c r="J1052" s="124" t="s">
        <v>2862</v>
      </c>
      <c r="K1052" s="124" t="s">
        <v>2861</v>
      </c>
      <c r="L1052" s="124" t="s">
        <v>2860</v>
      </c>
      <c r="M1052" s="124" t="s">
        <v>2859</v>
      </c>
      <c r="N1052" s="124" t="s">
        <v>341</v>
      </c>
      <c r="O1052" s="124" t="s">
        <v>1890</v>
      </c>
      <c r="P1052" s="124" t="s">
        <v>2858</v>
      </c>
      <c r="Q1052" s="124" t="s">
        <v>341</v>
      </c>
      <c r="R1052" s="125">
        <v>11</v>
      </c>
      <c r="S1052" s="125">
        <v>3</v>
      </c>
      <c r="T1052" s="124" t="s">
        <v>503</v>
      </c>
      <c r="U1052" s="124" t="s">
        <v>340</v>
      </c>
      <c r="V1052" s="124" t="s">
        <v>339</v>
      </c>
      <c r="W1052" s="124" t="s">
        <v>2456</v>
      </c>
      <c r="X1052" s="124" t="s">
        <v>220</v>
      </c>
    </row>
    <row r="1053" spans="1:24" ht="33" customHeight="1" x14ac:dyDescent="0.25">
      <c r="A1053" s="124" t="s">
        <v>2857</v>
      </c>
      <c r="B1053" s="125">
        <v>110310</v>
      </c>
      <c r="C1053" s="124" t="s">
        <v>393</v>
      </c>
      <c r="D1053" s="124" t="s">
        <v>392</v>
      </c>
      <c r="E1053" s="124" t="s">
        <v>341</v>
      </c>
      <c r="F1053" s="124" t="s">
        <v>391</v>
      </c>
      <c r="G1053" s="124" t="s">
        <v>360</v>
      </c>
      <c r="H1053" s="124" t="s">
        <v>2856</v>
      </c>
      <c r="I1053" s="124" t="s">
        <v>2855</v>
      </c>
      <c r="J1053" s="124" t="s">
        <v>2855</v>
      </c>
      <c r="K1053" s="124" t="s">
        <v>2854</v>
      </c>
      <c r="L1053" s="124" t="s">
        <v>2853</v>
      </c>
      <c r="M1053" s="124" t="s">
        <v>2852</v>
      </c>
      <c r="N1053" s="124" t="s">
        <v>341</v>
      </c>
      <c r="O1053" s="124" t="s">
        <v>1890</v>
      </c>
      <c r="P1053" s="124" t="s">
        <v>2851</v>
      </c>
      <c r="Q1053" s="124" t="s">
        <v>341</v>
      </c>
      <c r="R1053" s="125">
        <v>11</v>
      </c>
      <c r="S1053" s="125">
        <v>3</v>
      </c>
      <c r="T1053" s="124" t="s">
        <v>341</v>
      </c>
      <c r="U1053" s="124" t="s">
        <v>340</v>
      </c>
      <c r="V1053" s="124" t="s">
        <v>339</v>
      </c>
      <c r="W1053" s="124" t="s">
        <v>1470</v>
      </c>
      <c r="X1053" s="124" t="s">
        <v>223</v>
      </c>
    </row>
    <row r="1054" spans="1:24" ht="33" customHeight="1" x14ac:dyDescent="0.25">
      <c r="A1054" s="124" t="s">
        <v>2850</v>
      </c>
      <c r="B1054" s="125">
        <v>110311</v>
      </c>
      <c r="C1054" s="124" t="s">
        <v>349</v>
      </c>
      <c r="D1054" s="124" t="s">
        <v>349</v>
      </c>
      <c r="E1054" s="124" t="s">
        <v>341</v>
      </c>
      <c r="F1054" s="124" t="s">
        <v>361</v>
      </c>
      <c r="G1054" s="124" t="s">
        <v>360</v>
      </c>
      <c r="H1054" s="124" t="s">
        <v>2849</v>
      </c>
      <c r="I1054" s="124" t="s">
        <v>2848</v>
      </c>
      <c r="J1054" s="124" t="s">
        <v>2848</v>
      </c>
      <c r="K1054" s="124" t="s">
        <v>2847</v>
      </c>
      <c r="L1054" s="124" t="s">
        <v>2846</v>
      </c>
      <c r="M1054" s="124" t="s">
        <v>2845</v>
      </c>
      <c r="N1054" s="124" t="s">
        <v>2844</v>
      </c>
      <c r="O1054" s="124" t="s">
        <v>1732</v>
      </c>
      <c r="P1054" s="124" t="s">
        <v>2843</v>
      </c>
      <c r="Q1054" s="124" t="s">
        <v>341</v>
      </c>
      <c r="R1054" s="125">
        <v>11</v>
      </c>
      <c r="S1054" s="125">
        <v>3</v>
      </c>
      <c r="T1054" s="124" t="s">
        <v>341</v>
      </c>
      <c r="U1054" s="124" t="s">
        <v>371</v>
      </c>
      <c r="V1054" s="124" t="s">
        <v>440</v>
      </c>
      <c r="W1054" s="124" t="s">
        <v>439</v>
      </c>
      <c r="X1054" s="124" t="s">
        <v>217</v>
      </c>
    </row>
    <row r="1055" spans="1:24" ht="33" customHeight="1" x14ac:dyDescent="0.25">
      <c r="A1055" s="124" t="s">
        <v>2842</v>
      </c>
      <c r="B1055" s="125">
        <v>110312</v>
      </c>
      <c r="C1055" s="124" t="s">
        <v>393</v>
      </c>
      <c r="D1055" s="124" t="s">
        <v>392</v>
      </c>
      <c r="E1055" s="124" t="s">
        <v>341</v>
      </c>
      <c r="F1055" s="124" t="s">
        <v>391</v>
      </c>
      <c r="G1055" s="124" t="s">
        <v>360</v>
      </c>
      <c r="H1055" s="124" t="s">
        <v>2841</v>
      </c>
      <c r="I1055" s="124" t="s">
        <v>2840</v>
      </c>
      <c r="J1055" s="124" t="s">
        <v>2839</v>
      </c>
      <c r="K1055" s="124" t="s">
        <v>2838</v>
      </c>
      <c r="L1055" s="124" t="s">
        <v>550</v>
      </c>
      <c r="M1055" s="124" t="s">
        <v>2837</v>
      </c>
      <c r="N1055" s="124" t="s">
        <v>341</v>
      </c>
      <c r="O1055" s="124" t="s">
        <v>1812</v>
      </c>
      <c r="P1055" s="124" t="s">
        <v>2836</v>
      </c>
      <c r="Q1055" s="124" t="s">
        <v>341</v>
      </c>
      <c r="R1055" s="125">
        <v>11</v>
      </c>
      <c r="S1055" s="125">
        <v>3</v>
      </c>
      <c r="T1055" s="124" t="s">
        <v>630</v>
      </c>
      <c r="U1055" s="124" t="s">
        <v>340</v>
      </c>
      <c r="V1055" s="124" t="s">
        <v>339</v>
      </c>
      <c r="W1055" s="124" t="s">
        <v>1452</v>
      </c>
      <c r="X1055" s="124" t="s">
        <v>226</v>
      </c>
    </row>
    <row r="1056" spans="1:24" ht="33" customHeight="1" x14ac:dyDescent="0.25">
      <c r="A1056" s="124" t="s">
        <v>2835</v>
      </c>
      <c r="B1056" s="125">
        <v>110313</v>
      </c>
      <c r="C1056" s="124" t="s">
        <v>381</v>
      </c>
      <c r="D1056" s="124" t="s">
        <v>349</v>
      </c>
      <c r="E1056" s="124" t="s">
        <v>2164</v>
      </c>
      <c r="F1056" s="124" t="s">
        <v>380</v>
      </c>
      <c r="G1056" s="124" t="s">
        <v>390</v>
      </c>
      <c r="H1056" s="124" t="s">
        <v>2834</v>
      </c>
      <c r="I1056" s="124" t="s">
        <v>2833</v>
      </c>
      <c r="J1056" s="124" t="s">
        <v>2832</v>
      </c>
      <c r="K1056" s="124" t="s">
        <v>2831</v>
      </c>
      <c r="L1056" s="124" t="s">
        <v>1751</v>
      </c>
      <c r="M1056" s="124" t="s">
        <v>1836</v>
      </c>
      <c r="N1056" s="124" t="s">
        <v>341</v>
      </c>
      <c r="O1056" s="124" t="s">
        <v>2681</v>
      </c>
      <c r="P1056" s="124" t="s">
        <v>2830</v>
      </c>
      <c r="Q1056" s="124" t="s">
        <v>341</v>
      </c>
      <c r="R1056" s="125">
        <v>11</v>
      </c>
      <c r="S1056" s="125">
        <v>3</v>
      </c>
      <c r="T1056" s="124" t="s">
        <v>341</v>
      </c>
      <c r="U1056" s="124" t="s">
        <v>510</v>
      </c>
      <c r="V1056" s="124" t="s">
        <v>787</v>
      </c>
      <c r="W1056" s="124" t="s">
        <v>1783</v>
      </c>
      <c r="X1056" s="124" t="s">
        <v>32</v>
      </c>
    </row>
    <row r="1057" spans="1:24" ht="33" customHeight="1" x14ac:dyDescent="0.25">
      <c r="A1057" s="124" t="s">
        <v>2829</v>
      </c>
      <c r="B1057" s="125">
        <v>110314</v>
      </c>
      <c r="C1057" s="124" t="s">
        <v>393</v>
      </c>
      <c r="D1057" s="124" t="s">
        <v>392</v>
      </c>
      <c r="E1057" s="124" t="s">
        <v>341</v>
      </c>
      <c r="F1057" s="124" t="s">
        <v>391</v>
      </c>
      <c r="G1057" s="124" t="s">
        <v>360</v>
      </c>
      <c r="H1057" s="124" t="s">
        <v>2828</v>
      </c>
      <c r="I1057" s="124" t="s">
        <v>2827</v>
      </c>
      <c r="J1057" s="124" t="s">
        <v>2826</v>
      </c>
      <c r="K1057" s="124" t="s">
        <v>2825</v>
      </c>
      <c r="L1057" s="124" t="s">
        <v>2824</v>
      </c>
      <c r="M1057" s="124" t="s">
        <v>2823</v>
      </c>
      <c r="N1057" s="124" t="s">
        <v>341</v>
      </c>
      <c r="O1057" s="124" t="s">
        <v>2059</v>
      </c>
      <c r="P1057" s="124" t="s">
        <v>2822</v>
      </c>
      <c r="Q1057" s="124" t="s">
        <v>341</v>
      </c>
      <c r="R1057" s="125">
        <v>11</v>
      </c>
      <c r="S1057" s="125">
        <v>3</v>
      </c>
      <c r="T1057" s="124" t="s">
        <v>341</v>
      </c>
      <c r="U1057" s="124" t="s">
        <v>396</v>
      </c>
      <c r="V1057" s="124" t="s">
        <v>339</v>
      </c>
      <c r="W1057" s="124" t="s">
        <v>2398</v>
      </c>
      <c r="X1057" s="124" t="s">
        <v>223</v>
      </c>
    </row>
    <row r="1058" spans="1:24" ht="33" customHeight="1" x14ac:dyDescent="0.25">
      <c r="A1058" s="124" t="s">
        <v>2821</v>
      </c>
      <c r="B1058" s="125">
        <v>110315</v>
      </c>
      <c r="C1058" s="124" t="s">
        <v>381</v>
      </c>
      <c r="D1058" s="124" t="s">
        <v>381</v>
      </c>
      <c r="E1058" s="124" t="s">
        <v>341</v>
      </c>
      <c r="F1058" s="124" t="s">
        <v>436</v>
      </c>
      <c r="G1058" s="124" t="s">
        <v>360</v>
      </c>
      <c r="H1058" s="124" t="s">
        <v>2820</v>
      </c>
      <c r="I1058" s="124" t="s">
        <v>2819</v>
      </c>
      <c r="J1058" s="124" t="s">
        <v>2819</v>
      </c>
      <c r="K1058" s="124" t="s">
        <v>2818</v>
      </c>
      <c r="L1058" s="124" t="s">
        <v>2817</v>
      </c>
      <c r="M1058" s="124" t="s">
        <v>2714</v>
      </c>
      <c r="N1058" s="124" t="s">
        <v>341</v>
      </c>
      <c r="O1058" s="124" t="s">
        <v>2713</v>
      </c>
      <c r="P1058" s="124" t="s">
        <v>2816</v>
      </c>
      <c r="Q1058" s="124" t="s">
        <v>341</v>
      </c>
      <c r="R1058" s="125">
        <v>11</v>
      </c>
      <c r="S1058" s="125">
        <v>3</v>
      </c>
      <c r="T1058" s="124" t="s">
        <v>503</v>
      </c>
      <c r="U1058" s="124" t="s">
        <v>510</v>
      </c>
      <c r="V1058" s="124" t="s">
        <v>787</v>
      </c>
      <c r="W1058" s="124" t="s">
        <v>501</v>
      </c>
      <c r="X1058" s="124" t="s">
        <v>275</v>
      </c>
    </row>
    <row r="1059" spans="1:24" ht="33" customHeight="1" x14ac:dyDescent="0.25">
      <c r="A1059" s="124" t="s">
        <v>2815</v>
      </c>
      <c r="B1059" s="125">
        <v>110316</v>
      </c>
      <c r="C1059" s="124" t="s">
        <v>393</v>
      </c>
      <c r="D1059" s="124" t="s">
        <v>392</v>
      </c>
      <c r="E1059" s="124" t="s">
        <v>341</v>
      </c>
      <c r="F1059" s="124" t="s">
        <v>391</v>
      </c>
      <c r="G1059" s="124" t="s">
        <v>379</v>
      </c>
      <c r="H1059" s="124" t="s">
        <v>2814</v>
      </c>
      <c r="I1059" s="124" t="s">
        <v>2813</v>
      </c>
      <c r="J1059" s="124" t="s">
        <v>2813</v>
      </c>
      <c r="K1059" s="124" t="s">
        <v>2812</v>
      </c>
      <c r="L1059" s="124" t="s">
        <v>2811</v>
      </c>
      <c r="M1059" s="124" t="s">
        <v>2714</v>
      </c>
      <c r="N1059" s="124" t="s">
        <v>341</v>
      </c>
      <c r="O1059" s="124" t="s">
        <v>2810</v>
      </c>
      <c r="P1059" s="124" t="s">
        <v>2809</v>
      </c>
      <c r="Q1059" s="124" t="s">
        <v>341</v>
      </c>
      <c r="R1059" s="125">
        <v>11</v>
      </c>
      <c r="S1059" s="125">
        <v>3</v>
      </c>
      <c r="T1059" s="124" t="s">
        <v>503</v>
      </c>
      <c r="U1059" s="124" t="s">
        <v>510</v>
      </c>
      <c r="V1059" s="124" t="s">
        <v>787</v>
      </c>
      <c r="W1059" s="124" t="s">
        <v>501</v>
      </c>
      <c r="X1059" s="124" t="s">
        <v>275</v>
      </c>
    </row>
    <row r="1060" spans="1:24" ht="33" customHeight="1" x14ac:dyDescent="0.25">
      <c r="A1060" s="124" t="s">
        <v>2808</v>
      </c>
      <c r="B1060" s="125">
        <v>110317</v>
      </c>
      <c r="C1060" s="124" t="s">
        <v>381</v>
      </c>
      <c r="D1060" s="124" t="s">
        <v>349</v>
      </c>
      <c r="E1060" s="124" t="s">
        <v>2807</v>
      </c>
      <c r="F1060" s="124" t="s">
        <v>436</v>
      </c>
      <c r="G1060" s="124" t="s">
        <v>360</v>
      </c>
      <c r="H1060" s="124" t="s">
        <v>2806</v>
      </c>
      <c r="I1060" s="124" t="s">
        <v>2805</v>
      </c>
      <c r="J1060" s="124" t="s">
        <v>2805</v>
      </c>
      <c r="K1060" s="124" t="s">
        <v>2804</v>
      </c>
      <c r="L1060" s="124" t="s">
        <v>2803</v>
      </c>
      <c r="M1060" s="124" t="s">
        <v>2802</v>
      </c>
      <c r="N1060" s="124" t="s">
        <v>341</v>
      </c>
      <c r="O1060" s="124" t="s">
        <v>2560</v>
      </c>
      <c r="P1060" s="124" t="s">
        <v>2801</v>
      </c>
      <c r="Q1060" s="124" t="s">
        <v>341</v>
      </c>
      <c r="R1060" s="125">
        <v>11</v>
      </c>
      <c r="S1060" s="125">
        <v>3</v>
      </c>
      <c r="T1060" s="124" t="s">
        <v>341</v>
      </c>
      <c r="U1060" s="124" t="s">
        <v>340</v>
      </c>
      <c r="V1060" s="124" t="s">
        <v>339</v>
      </c>
      <c r="W1060" s="124" t="s">
        <v>570</v>
      </c>
      <c r="X1060" s="124" t="s">
        <v>29</v>
      </c>
    </row>
    <row r="1061" spans="1:24" ht="33" customHeight="1" x14ac:dyDescent="0.25">
      <c r="A1061" s="124" t="s">
        <v>2800</v>
      </c>
      <c r="B1061" s="125">
        <v>110318</v>
      </c>
      <c r="C1061" s="124" t="s">
        <v>393</v>
      </c>
      <c r="D1061" s="124" t="s">
        <v>392</v>
      </c>
      <c r="E1061" s="124" t="s">
        <v>341</v>
      </c>
      <c r="F1061" s="124" t="s">
        <v>391</v>
      </c>
      <c r="G1061" s="124" t="s">
        <v>360</v>
      </c>
      <c r="H1061" s="124" t="s">
        <v>2799</v>
      </c>
      <c r="I1061" s="124" t="s">
        <v>2798</v>
      </c>
      <c r="J1061" s="124" t="s">
        <v>2798</v>
      </c>
      <c r="K1061" s="124" t="s">
        <v>2797</v>
      </c>
      <c r="L1061" s="124" t="s">
        <v>2796</v>
      </c>
      <c r="M1061" s="124" t="s">
        <v>2795</v>
      </c>
      <c r="N1061" s="124" t="s">
        <v>2794</v>
      </c>
      <c r="O1061" s="124" t="s">
        <v>2134</v>
      </c>
      <c r="P1061" s="124" t="s">
        <v>2793</v>
      </c>
      <c r="Q1061" s="124" t="s">
        <v>341</v>
      </c>
      <c r="R1061" s="125">
        <v>11</v>
      </c>
      <c r="S1061" s="125">
        <v>3</v>
      </c>
      <c r="T1061" s="124" t="s">
        <v>341</v>
      </c>
      <c r="U1061" s="124" t="s">
        <v>340</v>
      </c>
      <c r="V1061" s="124" t="s">
        <v>339</v>
      </c>
      <c r="W1061" s="124" t="s">
        <v>1470</v>
      </c>
      <c r="X1061" s="124" t="s">
        <v>223</v>
      </c>
    </row>
    <row r="1062" spans="1:24" ht="33" customHeight="1" x14ac:dyDescent="0.25">
      <c r="A1062" s="124" t="s">
        <v>2792</v>
      </c>
      <c r="B1062" s="125">
        <v>110319</v>
      </c>
      <c r="C1062" s="124" t="s">
        <v>393</v>
      </c>
      <c r="D1062" s="124" t="s">
        <v>392</v>
      </c>
      <c r="E1062" s="124" t="s">
        <v>2791</v>
      </c>
      <c r="F1062" s="124" t="s">
        <v>391</v>
      </c>
      <c r="G1062" s="124" t="s">
        <v>360</v>
      </c>
      <c r="H1062" s="124" t="s">
        <v>2790</v>
      </c>
      <c r="I1062" s="124" t="s">
        <v>2789</v>
      </c>
      <c r="J1062" s="124" t="s">
        <v>2788</v>
      </c>
      <c r="K1062" s="124" t="s">
        <v>2787</v>
      </c>
      <c r="L1062" s="124" t="s">
        <v>2786</v>
      </c>
      <c r="M1062" s="124" t="s">
        <v>2295</v>
      </c>
      <c r="N1062" s="124" t="s">
        <v>341</v>
      </c>
      <c r="O1062" s="124" t="s">
        <v>2059</v>
      </c>
      <c r="P1062" s="124" t="s">
        <v>341</v>
      </c>
      <c r="Q1062" s="124" t="s">
        <v>341</v>
      </c>
      <c r="R1062" s="125">
        <v>11</v>
      </c>
      <c r="S1062" s="125">
        <v>3</v>
      </c>
      <c r="T1062" s="124" t="s">
        <v>341</v>
      </c>
      <c r="U1062" s="124" t="s">
        <v>396</v>
      </c>
      <c r="V1062" s="124" t="s">
        <v>395</v>
      </c>
      <c r="W1062" s="124" t="s">
        <v>2057</v>
      </c>
      <c r="X1062" s="124" t="s">
        <v>225</v>
      </c>
    </row>
    <row r="1063" spans="1:24" ht="33" customHeight="1" x14ac:dyDescent="0.25">
      <c r="A1063" s="124" t="s">
        <v>2785</v>
      </c>
      <c r="B1063" s="125">
        <v>110320</v>
      </c>
      <c r="C1063" s="124" t="s">
        <v>393</v>
      </c>
      <c r="D1063" s="124" t="s">
        <v>381</v>
      </c>
      <c r="E1063" s="124" t="s">
        <v>2784</v>
      </c>
      <c r="F1063" s="124" t="s">
        <v>391</v>
      </c>
      <c r="G1063" s="124" t="s">
        <v>390</v>
      </c>
      <c r="H1063" s="124" t="s">
        <v>2783</v>
      </c>
      <c r="I1063" s="124" t="s">
        <v>2782</v>
      </c>
      <c r="J1063" s="124" t="s">
        <v>2782</v>
      </c>
      <c r="K1063" s="124" t="s">
        <v>2781</v>
      </c>
      <c r="L1063" s="124" t="s">
        <v>2780</v>
      </c>
      <c r="M1063" s="124" t="s">
        <v>2714</v>
      </c>
      <c r="N1063" s="124" t="s">
        <v>341</v>
      </c>
      <c r="O1063" s="124" t="s">
        <v>2779</v>
      </c>
      <c r="P1063" s="124" t="s">
        <v>2778</v>
      </c>
      <c r="Q1063" s="124" t="s">
        <v>341</v>
      </c>
      <c r="R1063" s="125">
        <v>11</v>
      </c>
      <c r="S1063" s="125">
        <v>3</v>
      </c>
      <c r="T1063" s="124" t="s">
        <v>341</v>
      </c>
      <c r="U1063" s="124" t="s">
        <v>510</v>
      </c>
      <c r="V1063" s="124" t="s">
        <v>1354</v>
      </c>
      <c r="W1063" s="124" t="s">
        <v>2748</v>
      </c>
      <c r="X1063" s="124" t="s">
        <v>38</v>
      </c>
    </row>
    <row r="1064" spans="1:24" ht="33" customHeight="1" x14ac:dyDescent="0.25">
      <c r="A1064" s="124" t="s">
        <v>2777</v>
      </c>
      <c r="B1064" s="125">
        <v>110321</v>
      </c>
      <c r="C1064" s="124" t="s">
        <v>349</v>
      </c>
      <c r="D1064" s="124" t="s">
        <v>349</v>
      </c>
      <c r="E1064" s="124" t="s">
        <v>341</v>
      </c>
      <c r="F1064" s="124" t="s">
        <v>348</v>
      </c>
      <c r="G1064" s="124" t="s">
        <v>360</v>
      </c>
      <c r="H1064" s="124" t="s">
        <v>2776</v>
      </c>
      <c r="I1064" s="124" t="s">
        <v>2775</v>
      </c>
      <c r="J1064" s="124" t="s">
        <v>2775</v>
      </c>
      <c r="K1064" s="124" t="s">
        <v>2774</v>
      </c>
      <c r="L1064" s="124" t="s">
        <v>2773</v>
      </c>
      <c r="M1064" s="124" t="s">
        <v>2772</v>
      </c>
      <c r="N1064" s="124" t="s">
        <v>2771</v>
      </c>
      <c r="O1064" s="124" t="s">
        <v>2607</v>
      </c>
      <c r="P1064" s="124" t="s">
        <v>2770</v>
      </c>
      <c r="Q1064" s="124" t="s">
        <v>341</v>
      </c>
      <c r="R1064" s="125">
        <v>11</v>
      </c>
      <c r="S1064" s="125">
        <v>3</v>
      </c>
      <c r="T1064" s="124" t="s">
        <v>503</v>
      </c>
      <c r="U1064" s="124" t="s">
        <v>1114</v>
      </c>
      <c r="V1064" s="124" t="s">
        <v>1600</v>
      </c>
      <c r="W1064" s="124" t="s">
        <v>2769</v>
      </c>
      <c r="X1064" s="124" t="s">
        <v>38</v>
      </c>
    </row>
    <row r="1065" spans="1:24" ht="33" customHeight="1" x14ac:dyDescent="0.25">
      <c r="A1065" s="124" t="s">
        <v>2768</v>
      </c>
      <c r="B1065" s="125">
        <v>110322</v>
      </c>
      <c r="C1065" s="124" t="s">
        <v>381</v>
      </c>
      <c r="D1065" s="124" t="s">
        <v>349</v>
      </c>
      <c r="E1065" s="124" t="s">
        <v>402</v>
      </c>
      <c r="F1065" s="124" t="s">
        <v>380</v>
      </c>
      <c r="G1065" s="124" t="s">
        <v>360</v>
      </c>
      <c r="H1065" s="124" t="s">
        <v>2767</v>
      </c>
      <c r="I1065" s="124" t="s">
        <v>2766</v>
      </c>
      <c r="J1065" s="124" t="s">
        <v>2766</v>
      </c>
      <c r="K1065" s="124" t="s">
        <v>2765</v>
      </c>
      <c r="L1065" s="124" t="s">
        <v>2764</v>
      </c>
      <c r="M1065" s="124" t="s">
        <v>2295</v>
      </c>
      <c r="N1065" s="124" t="s">
        <v>2763</v>
      </c>
      <c r="O1065" s="124" t="s">
        <v>2026</v>
      </c>
      <c r="P1065" s="124" t="s">
        <v>2762</v>
      </c>
      <c r="Q1065" s="124" t="s">
        <v>341</v>
      </c>
      <c r="R1065" s="125">
        <v>11</v>
      </c>
      <c r="S1065" s="125">
        <v>3</v>
      </c>
      <c r="T1065" s="124" t="s">
        <v>511</v>
      </c>
      <c r="U1065" s="124" t="s">
        <v>510</v>
      </c>
      <c r="V1065" s="124" t="s">
        <v>1585</v>
      </c>
      <c r="W1065" s="124" t="s">
        <v>2024</v>
      </c>
      <c r="X1065" s="124" t="s">
        <v>44</v>
      </c>
    </row>
    <row r="1066" spans="1:24" ht="33" customHeight="1" x14ac:dyDescent="0.25">
      <c r="A1066" s="124" t="s">
        <v>2761</v>
      </c>
      <c r="B1066" s="125">
        <v>110323</v>
      </c>
      <c r="C1066" s="124" t="s">
        <v>381</v>
      </c>
      <c r="D1066" s="124" t="s">
        <v>349</v>
      </c>
      <c r="E1066" s="124" t="s">
        <v>2164</v>
      </c>
      <c r="F1066" s="124" t="s">
        <v>380</v>
      </c>
      <c r="G1066" s="124" t="s">
        <v>360</v>
      </c>
      <c r="H1066" s="124" t="s">
        <v>2760</v>
      </c>
      <c r="I1066" s="124" t="s">
        <v>2759</v>
      </c>
      <c r="J1066" s="124" t="s">
        <v>2759</v>
      </c>
      <c r="K1066" s="124" t="s">
        <v>2758</v>
      </c>
      <c r="L1066" s="124" t="s">
        <v>2751</v>
      </c>
      <c r="M1066" s="124" t="s">
        <v>1235</v>
      </c>
      <c r="N1066" s="124" t="s">
        <v>2757</v>
      </c>
      <c r="O1066" s="124" t="s">
        <v>2167</v>
      </c>
      <c r="P1066" s="124" t="s">
        <v>2756</v>
      </c>
      <c r="Q1066" s="124" t="s">
        <v>341</v>
      </c>
      <c r="R1066" s="125">
        <v>11</v>
      </c>
      <c r="S1066" s="125">
        <v>3</v>
      </c>
      <c r="T1066" s="124" t="s">
        <v>522</v>
      </c>
      <c r="U1066" s="124" t="s">
        <v>340</v>
      </c>
      <c r="V1066" s="124" t="s">
        <v>339</v>
      </c>
      <c r="W1066" s="124" t="s">
        <v>529</v>
      </c>
      <c r="X1066" s="124" t="s">
        <v>219</v>
      </c>
    </row>
    <row r="1067" spans="1:24" ht="33" customHeight="1" x14ac:dyDescent="0.25">
      <c r="A1067" s="124" t="s">
        <v>2755</v>
      </c>
      <c r="B1067" s="125">
        <v>110324</v>
      </c>
      <c r="C1067" s="124" t="s">
        <v>349</v>
      </c>
      <c r="D1067" s="124" t="s">
        <v>349</v>
      </c>
      <c r="E1067" s="124" t="s">
        <v>341</v>
      </c>
      <c r="F1067" s="124" t="s">
        <v>348</v>
      </c>
      <c r="G1067" s="124" t="s">
        <v>343</v>
      </c>
      <c r="H1067" s="124" t="s">
        <v>2754</v>
      </c>
      <c r="I1067" s="124" t="s">
        <v>2753</v>
      </c>
      <c r="J1067" s="124" t="s">
        <v>2753</v>
      </c>
      <c r="K1067" s="124" t="s">
        <v>2752</v>
      </c>
      <c r="L1067" s="124" t="s">
        <v>2751</v>
      </c>
      <c r="M1067" s="124" t="s">
        <v>343</v>
      </c>
      <c r="N1067" s="124" t="s">
        <v>341</v>
      </c>
      <c r="O1067" s="124" t="s">
        <v>2750</v>
      </c>
      <c r="P1067" s="124" t="s">
        <v>2749</v>
      </c>
      <c r="Q1067" s="124" t="s">
        <v>341</v>
      </c>
      <c r="R1067" s="125">
        <v>11</v>
      </c>
      <c r="S1067" s="125">
        <v>3</v>
      </c>
      <c r="T1067" s="124" t="s">
        <v>341</v>
      </c>
      <c r="U1067" s="124" t="s">
        <v>1114</v>
      </c>
      <c r="V1067" s="124" t="s">
        <v>1600</v>
      </c>
      <c r="W1067" s="124" t="s">
        <v>2748</v>
      </c>
      <c r="X1067" s="124" t="s">
        <v>38</v>
      </c>
    </row>
    <row r="1068" spans="1:24" ht="33" customHeight="1" x14ac:dyDescent="0.25">
      <c r="A1068" s="124" t="s">
        <v>2747</v>
      </c>
      <c r="B1068" s="125">
        <v>110325</v>
      </c>
      <c r="C1068" s="124" t="s">
        <v>393</v>
      </c>
      <c r="D1068" s="124" t="s">
        <v>381</v>
      </c>
      <c r="E1068" s="124" t="s">
        <v>2164</v>
      </c>
      <c r="F1068" s="124" t="s">
        <v>391</v>
      </c>
      <c r="G1068" s="124" t="s">
        <v>360</v>
      </c>
      <c r="H1068" s="124" t="s">
        <v>2746</v>
      </c>
      <c r="I1068" s="124" t="s">
        <v>2745</v>
      </c>
      <c r="J1068" s="124" t="s">
        <v>2745</v>
      </c>
      <c r="K1068" s="124" t="s">
        <v>2744</v>
      </c>
      <c r="L1068" s="124" t="s">
        <v>2743</v>
      </c>
      <c r="M1068" s="124" t="s">
        <v>2742</v>
      </c>
      <c r="N1068" s="124" t="s">
        <v>2741</v>
      </c>
      <c r="O1068" s="124" t="s">
        <v>2740</v>
      </c>
      <c r="P1068" s="124" t="s">
        <v>2739</v>
      </c>
      <c r="Q1068" s="124" t="s">
        <v>341</v>
      </c>
      <c r="R1068" s="125">
        <v>11</v>
      </c>
      <c r="S1068" s="125">
        <v>3</v>
      </c>
      <c r="T1068" s="124" t="s">
        <v>522</v>
      </c>
      <c r="U1068" s="124" t="s">
        <v>396</v>
      </c>
      <c r="V1068" s="124" t="s">
        <v>395</v>
      </c>
      <c r="W1068" s="124" t="s">
        <v>521</v>
      </c>
      <c r="X1068" s="124" t="s">
        <v>273</v>
      </c>
    </row>
    <row r="1069" spans="1:24" ht="33" customHeight="1" x14ac:dyDescent="0.25">
      <c r="A1069" s="124" t="s">
        <v>2738</v>
      </c>
      <c r="B1069" s="125">
        <v>110326</v>
      </c>
      <c r="C1069" s="124" t="s">
        <v>393</v>
      </c>
      <c r="D1069" s="124" t="s">
        <v>392</v>
      </c>
      <c r="E1069" s="124" t="s">
        <v>341</v>
      </c>
      <c r="F1069" s="124" t="s">
        <v>391</v>
      </c>
      <c r="G1069" s="124" t="s">
        <v>360</v>
      </c>
      <c r="H1069" s="124" t="s">
        <v>2737</v>
      </c>
      <c r="I1069" s="124" t="s">
        <v>2736</v>
      </c>
      <c r="J1069" s="124" t="s">
        <v>2736</v>
      </c>
      <c r="K1069" s="124" t="s">
        <v>2735</v>
      </c>
      <c r="L1069" s="124" t="s">
        <v>2734</v>
      </c>
      <c r="M1069" s="124" t="s">
        <v>2733</v>
      </c>
      <c r="N1069" s="124" t="s">
        <v>341</v>
      </c>
      <c r="O1069" s="124" t="s">
        <v>2732</v>
      </c>
      <c r="P1069" s="124" t="s">
        <v>2731</v>
      </c>
      <c r="Q1069" s="124" t="s">
        <v>341</v>
      </c>
      <c r="R1069" s="125">
        <v>11</v>
      </c>
      <c r="S1069" s="125">
        <v>3</v>
      </c>
      <c r="T1069" s="124" t="s">
        <v>341</v>
      </c>
      <c r="U1069" s="124" t="s">
        <v>396</v>
      </c>
      <c r="V1069" s="124" t="s">
        <v>612</v>
      </c>
      <c r="W1069" s="124" t="s">
        <v>496</v>
      </c>
      <c r="X1069" s="124" t="s">
        <v>219</v>
      </c>
    </row>
    <row r="1070" spans="1:24" ht="33" customHeight="1" x14ac:dyDescent="0.25">
      <c r="A1070" s="124" t="s">
        <v>2730</v>
      </c>
      <c r="B1070" s="125">
        <v>110327</v>
      </c>
      <c r="C1070" s="124" t="s">
        <v>393</v>
      </c>
      <c r="D1070" s="124" t="s">
        <v>381</v>
      </c>
      <c r="E1070" s="124" t="s">
        <v>2729</v>
      </c>
      <c r="F1070" s="124" t="s">
        <v>391</v>
      </c>
      <c r="G1070" s="124" t="s">
        <v>360</v>
      </c>
      <c r="H1070" s="124" t="s">
        <v>2728</v>
      </c>
      <c r="I1070" s="124" t="s">
        <v>2727</v>
      </c>
      <c r="J1070" s="124" t="s">
        <v>2727</v>
      </c>
      <c r="K1070" s="124" t="s">
        <v>2726</v>
      </c>
      <c r="L1070" s="124" t="s">
        <v>2725</v>
      </c>
      <c r="M1070" s="124" t="s">
        <v>2724</v>
      </c>
      <c r="N1070" s="124" t="s">
        <v>2723</v>
      </c>
      <c r="O1070" s="124" t="s">
        <v>2026</v>
      </c>
      <c r="P1070" s="124" t="s">
        <v>2722</v>
      </c>
      <c r="Q1070" s="124" t="s">
        <v>341</v>
      </c>
      <c r="R1070" s="125">
        <v>11</v>
      </c>
      <c r="S1070" s="125">
        <v>3</v>
      </c>
      <c r="T1070" s="124" t="s">
        <v>511</v>
      </c>
      <c r="U1070" s="124" t="s">
        <v>340</v>
      </c>
      <c r="V1070" s="124" t="s">
        <v>339</v>
      </c>
      <c r="W1070" s="124" t="s">
        <v>2721</v>
      </c>
      <c r="X1070" s="124" t="s">
        <v>44</v>
      </c>
    </row>
    <row r="1071" spans="1:24" ht="33" customHeight="1" x14ac:dyDescent="0.25">
      <c r="A1071" s="124" t="s">
        <v>2720</v>
      </c>
      <c r="B1071" s="125">
        <v>110328</v>
      </c>
      <c r="C1071" s="124" t="s">
        <v>381</v>
      </c>
      <c r="D1071" s="124" t="s">
        <v>381</v>
      </c>
      <c r="E1071" s="124" t="s">
        <v>341</v>
      </c>
      <c r="F1071" s="124" t="s">
        <v>436</v>
      </c>
      <c r="G1071" s="124" t="s">
        <v>360</v>
      </c>
      <c r="H1071" s="124" t="s">
        <v>2719</v>
      </c>
      <c r="I1071" s="124" t="s">
        <v>2718</v>
      </c>
      <c r="J1071" s="124" t="s">
        <v>2717</v>
      </c>
      <c r="K1071" s="124" t="s">
        <v>2716</v>
      </c>
      <c r="L1071" s="124" t="s">
        <v>2715</v>
      </c>
      <c r="M1071" s="124" t="s">
        <v>2714</v>
      </c>
      <c r="N1071" s="124" t="s">
        <v>341</v>
      </c>
      <c r="O1071" s="124" t="s">
        <v>2713</v>
      </c>
      <c r="P1071" s="124" t="s">
        <v>2712</v>
      </c>
      <c r="Q1071" s="124" t="s">
        <v>341</v>
      </c>
      <c r="R1071" s="125">
        <v>11</v>
      </c>
      <c r="S1071" s="125">
        <v>3</v>
      </c>
      <c r="T1071" s="124" t="s">
        <v>503</v>
      </c>
      <c r="U1071" s="124" t="s">
        <v>510</v>
      </c>
      <c r="V1071" s="124" t="s">
        <v>787</v>
      </c>
      <c r="W1071" s="124" t="s">
        <v>501</v>
      </c>
      <c r="X1071" s="124" t="s">
        <v>275</v>
      </c>
    </row>
    <row r="1072" spans="1:24" ht="33" customHeight="1" x14ac:dyDescent="0.25">
      <c r="A1072" s="124" t="s">
        <v>2711</v>
      </c>
      <c r="B1072" s="125">
        <v>110329</v>
      </c>
      <c r="C1072" s="124" t="s">
        <v>393</v>
      </c>
      <c r="D1072" s="124" t="s">
        <v>392</v>
      </c>
      <c r="E1072" s="124" t="s">
        <v>341</v>
      </c>
      <c r="F1072" s="124" t="s">
        <v>391</v>
      </c>
      <c r="G1072" s="124" t="s">
        <v>360</v>
      </c>
      <c r="H1072" s="124" t="s">
        <v>2710</v>
      </c>
      <c r="I1072" s="124" t="s">
        <v>2709</v>
      </c>
      <c r="J1072" s="124" t="s">
        <v>2709</v>
      </c>
      <c r="K1072" s="124" t="s">
        <v>2708</v>
      </c>
      <c r="L1072" s="124" t="s">
        <v>2707</v>
      </c>
      <c r="M1072" s="124" t="s">
        <v>2706</v>
      </c>
      <c r="N1072" s="124" t="s">
        <v>341</v>
      </c>
      <c r="O1072" s="124" t="s">
        <v>1819</v>
      </c>
      <c r="P1072" s="124" t="s">
        <v>2705</v>
      </c>
      <c r="Q1072" s="124" t="s">
        <v>341</v>
      </c>
      <c r="R1072" s="125">
        <v>11</v>
      </c>
      <c r="S1072" s="125">
        <v>3</v>
      </c>
      <c r="T1072" s="124" t="s">
        <v>341</v>
      </c>
      <c r="U1072" s="124" t="s">
        <v>340</v>
      </c>
      <c r="V1072" s="124" t="s">
        <v>339</v>
      </c>
      <c r="W1072" s="124" t="s">
        <v>2475</v>
      </c>
      <c r="X1072" s="124" t="s">
        <v>223</v>
      </c>
    </row>
    <row r="1073" spans="1:24" ht="33" customHeight="1" x14ac:dyDescent="0.25">
      <c r="A1073" s="124" t="s">
        <v>2704</v>
      </c>
      <c r="B1073" s="125">
        <v>110330</v>
      </c>
      <c r="C1073" s="124" t="s">
        <v>393</v>
      </c>
      <c r="D1073" s="124" t="s">
        <v>392</v>
      </c>
      <c r="E1073" s="124" t="s">
        <v>341</v>
      </c>
      <c r="F1073" s="124" t="s">
        <v>391</v>
      </c>
      <c r="G1073" s="124" t="s">
        <v>360</v>
      </c>
      <c r="H1073" s="124" t="s">
        <v>2703</v>
      </c>
      <c r="I1073" s="124" t="s">
        <v>2702</v>
      </c>
      <c r="J1073" s="124" t="s">
        <v>2702</v>
      </c>
      <c r="K1073" s="124" t="s">
        <v>2701</v>
      </c>
      <c r="L1073" s="124" t="s">
        <v>2700</v>
      </c>
      <c r="M1073" s="124" t="s">
        <v>2699</v>
      </c>
      <c r="N1073" s="124" t="s">
        <v>341</v>
      </c>
      <c r="O1073" s="124" t="s">
        <v>1890</v>
      </c>
      <c r="P1073" s="124" t="s">
        <v>341</v>
      </c>
      <c r="Q1073" s="124" t="s">
        <v>341</v>
      </c>
      <c r="R1073" s="125">
        <v>11</v>
      </c>
      <c r="S1073" s="125">
        <v>3</v>
      </c>
      <c r="T1073" s="124" t="s">
        <v>341</v>
      </c>
      <c r="U1073" s="124" t="s">
        <v>340</v>
      </c>
      <c r="V1073" s="124" t="s">
        <v>339</v>
      </c>
      <c r="W1073" s="124" t="s">
        <v>2475</v>
      </c>
      <c r="X1073" s="124" t="s">
        <v>223</v>
      </c>
    </row>
    <row r="1074" spans="1:24" ht="33" customHeight="1" x14ac:dyDescent="0.25">
      <c r="A1074" s="124" t="s">
        <v>2698</v>
      </c>
      <c r="B1074" s="125">
        <v>110331</v>
      </c>
      <c r="C1074" s="124" t="s">
        <v>393</v>
      </c>
      <c r="D1074" s="124" t="s">
        <v>381</v>
      </c>
      <c r="E1074" s="124" t="s">
        <v>1982</v>
      </c>
      <c r="F1074" s="124" t="s">
        <v>391</v>
      </c>
      <c r="G1074" s="124" t="s">
        <v>360</v>
      </c>
      <c r="H1074" s="124" t="s">
        <v>2697</v>
      </c>
      <c r="I1074" s="124" t="s">
        <v>2696</v>
      </c>
      <c r="J1074" s="124" t="s">
        <v>2696</v>
      </c>
      <c r="K1074" s="124" t="s">
        <v>2695</v>
      </c>
      <c r="L1074" s="124" t="s">
        <v>356</v>
      </c>
      <c r="M1074" s="124" t="s">
        <v>2694</v>
      </c>
      <c r="N1074" s="124" t="s">
        <v>341</v>
      </c>
      <c r="O1074" s="124" t="s">
        <v>2269</v>
      </c>
      <c r="P1074" s="124" t="s">
        <v>2693</v>
      </c>
      <c r="Q1074" s="124" t="s">
        <v>341</v>
      </c>
      <c r="R1074" s="125">
        <v>11</v>
      </c>
      <c r="S1074" s="125">
        <v>3</v>
      </c>
      <c r="T1074" s="124" t="s">
        <v>503</v>
      </c>
      <c r="U1074" s="124" t="s">
        <v>510</v>
      </c>
      <c r="V1074" s="124" t="s">
        <v>620</v>
      </c>
      <c r="W1074" s="124" t="s">
        <v>2692</v>
      </c>
      <c r="X1074" s="124" t="s">
        <v>38</v>
      </c>
    </row>
    <row r="1075" spans="1:24" ht="33" customHeight="1" x14ac:dyDescent="0.25">
      <c r="A1075" s="124" t="s">
        <v>2691</v>
      </c>
      <c r="B1075" s="125">
        <v>110332</v>
      </c>
      <c r="C1075" s="124" t="s">
        <v>393</v>
      </c>
      <c r="D1075" s="124" t="s">
        <v>392</v>
      </c>
      <c r="E1075" s="124" t="s">
        <v>341</v>
      </c>
      <c r="F1075" s="124" t="s">
        <v>391</v>
      </c>
      <c r="G1075" s="124" t="s">
        <v>343</v>
      </c>
      <c r="H1075" s="124" t="s">
        <v>2690</v>
      </c>
      <c r="I1075" s="124" t="s">
        <v>2689</v>
      </c>
      <c r="J1075" s="124" t="s">
        <v>2689</v>
      </c>
      <c r="K1075" s="124" t="s">
        <v>2688</v>
      </c>
      <c r="L1075" s="124" t="s">
        <v>1751</v>
      </c>
      <c r="M1075" s="124" t="s">
        <v>343</v>
      </c>
      <c r="N1075" s="124" t="s">
        <v>341</v>
      </c>
      <c r="O1075" s="124" t="s">
        <v>1784</v>
      </c>
      <c r="P1075" s="124" t="s">
        <v>2687</v>
      </c>
      <c r="Q1075" s="124" t="s">
        <v>341</v>
      </c>
      <c r="R1075" s="125">
        <v>11</v>
      </c>
      <c r="S1075" s="125">
        <v>3</v>
      </c>
      <c r="T1075" s="124" t="s">
        <v>341</v>
      </c>
      <c r="U1075" s="124" t="s">
        <v>510</v>
      </c>
      <c r="V1075" s="124" t="s">
        <v>1354</v>
      </c>
      <c r="W1075" s="124" t="s">
        <v>2398</v>
      </c>
      <c r="X1075" s="124" t="s">
        <v>223</v>
      </c>
    </row>
    <row r="1076" spans="1:24" ht="33" customHeight="1" x14ac:dyDescent="0.25">
      <c r="A1076" s="124" t="s">
        <v>2686</v>
      </c>
      <c r="B1076" s="125">
        <v>110333</v>
      </c>
      <c r="C1076" s="124" t="s">
        <v>381</v>
      </c>
      <c r="D1076" s="124" t="s">
        <v>349</v>
      </c>
      <c r="E1076" s="124" t="s">
        <v>2164</v>
      </c>
      <c r="F1076" s="124" t="s">
        <v>380</v>
      </c>
      <c r="G1076" s="124" t="s">
        <v>343</v>
      </c>
      <c r="H1076" s="124" t="s">
        <v>2685</v>
      </c>
      <c r="I1076" s="124" t="s">
        <v>2684</v>
      </c>
      <c r="J1076" s="124" t="s">
        <v>2684</v>
      </c>
      <c r="K1076" s="124" t="s">
        <v>2683</v>
      </c>
      <c r="L1076" s="124" t="s">
        <v>2682</v>
      </c>
      <c r="M1076" s="124" t="s">
        <v>343</v>
      </c>
      <c r="N1076" s="124" t="s">
        <v>341</v>
      </c>
      <c r="O1076" s="124" t="s">
        <v>2681</v>
      </c>
      <c r="P1076" s="124" t="s">
        <v>2680</v>
      </c>
      <c r="Q1076" s="124" t="s">
        <v>341</v>
      </c>
      <c r="R1076" s="125">
        <v>11</v>
      </c>
      <c r="S1076" s="125">
        <v>3</v>
      </c>
      <c r="T1076" s="124" t="s">
        <v>341</v>
      </c>
      <c r="U1076" s="124" t="s">
        <v>510</v>
      </c>
      <c r="V1076" s="124" t="s">
        <v>1354</v>
      </c>
      <c r="W1076" s="124" t="s">
        <v>2590</v>
      </c>
      <c r="X1076" s="124" t="s">
        <v>29</v>
      </c>
    </row>
    <row r="1077" spans="1:24" ht="33" customHeight="1" x14ac:dyDescent="0.25">
      <c r="A1077" s="124" t="s">
        <v>2679</v>
      </c>
      <c r="B1077" s="125">
        <v>110334</v>
      </c>
      <c r="C1077" s="124" t="s">
        <v>381</v>
      </c>
      <c r="D1077" s="124" t="s">
        <v>381</v>
      </c>
      <c r="E1077" s="124" t="s">
        <v>341</v>
      </c>
      <c r="F1077" s="124" t="s">
        <v>380</v>
      </c>
      <c r="G1077" s="124" t="s">
        <v>343</v>
      </c>
      <c r="H1077" s="124" t="s">
        <v>2678</v>
      </c>
      <c r="I1077" s="124" t="s">
        <v>2677</v>
      </c>
      <c r="J1077" s="124" t="s">
        <v>2677</v>
      </c>
      <c r="K1077" s="124" t="s">
        <v>2676</v>
      </c>
      <c r="L1077" s="124" t="s">
        <v>2675</v>
      </c>
      <c r="M1077" s="124" t="s">
        <v>343</v>
      </c>
      <c r="N1077" s="124" t="s">
        <v>341</v>
      </c>
      <c r="O1077" s="124" t="s">
        <v>2674</v>
      </c>
      <c r="P1077" s="124" t="s">
        <v>2673</v>
      </c>
      <c r="Q1077" s="124" t="s">
        <v>341</v>
      </c>
      <c r="R1077" s="125">
        <v>11</v>
      </c>
      <c r="S1077" s="125">
        <v>3</v>
      </c>
      <c r="T1077" s="124" t="s">
        <v>341</v>
      </c>
      <c r="U1077" s="124" t="s">
        <v>340</v>
      </c>
      <c r="V1077" s="124" t="s">
        <v>1046</v>
      </c>
      <c r="W1077" s="124" t="s">
        <v>2124</v>
      </c>
      <c r="X1077" s="124" t="s">
        <v>32</v>
      </c>
    </row>
    <row r="1078" spans="1:24" ht="33" customHeight="1" x14ac:dyDescent="0.25">
      <c r="A1078" s="124" t="s">
        <v>2672</v>
      </c>
      <c r="B1078" s="125">
        <v>110335</v>
      </c>
      <c r="C1078" s="124" t="s">
        <v>393</v>
      </c>
      <c r="D1078" s="124" t="s">
        <v>392</v>
      </c>
      <c r="E1078" s="124" t="s">
        <v>341</v>
      </c>
      <c r="F1078" s="124" t="s">
        <v>391</v>
      </c>
      <c r="G1078" s="124" t="s">
        <v>360</v>
      </c>
      <c r="H1078" s="124" t="s">
        <v>2671</v>
      </c>
      <c r="I1078" s="124" t="s">
        <v>2670</v>
      </c>
      <c r="J1078" s="124" t="s">
        <v>2670</v>
      </c>
      <c r="K1078" s="124" t="s">
        <v>2669</v>
      </c>
      <c r="L1078" s="124" t="s">
        <v>2668</v>
      </c>
      <c r="M1078" s="124" t="s">
        <v>2667</v>
      </c>
      <c r="N1078" s="124" t="s">
        <v>341</v>
      </c>
      <c r="O1078" s="124" t="s">
        <v>1890</v>
      </c>
      <c r="P1078" s="124" t="s">
        <v>2666</v>
      </c>
      <c r="Q1078" s="124" t="s">
        <v>341</v>
      </c>
      <c r="R1078" s="125">
        <v>11</v>
      </c>
      <c r="S1078" s="125">
        <v>3</v>
      </c>
      <c r="T1078" s="124" t="s">
        <v>341</v>
      </c>
      <c r="U1078" s="124" t="s">
        <v>340</v>
      </c>
      <c r="V1078" s="124" t="s">
        <v>339</v>
      </c>
      <c r="W1078" s="124" t="s">
        <v>2456</v>
      </c>
      <c r="X1078" s="124" t="s">
        <v>220</v>
      </c>
    </row>
    <row r="1079" spans="1:24" ht="33" customHeight="1" x14ac:dyDescent="0.25">
      <c r="A1079" s="124" t="s">
        <v>2665</v>
      </c>
      <c r="B1079" s="125">
        <v>110336</v>
      </c>
      <c r="C1079" s="124" t="s">
        <v>381</v>
      </c>
      <c r="D1079" s="124" t="s">
        <v>381</v>
      </c>
      <c r="E1079" s="124" t="s">
        <v>341</v>
      </c>
      <c r="F1079" s="124" t="s">
        <v>380</v>
      </c>
      <c r="G1079" s="124" t="s">
        <v>360</v>
      </c>
      <c r="H1079" s="124" t="s">
        <v>2664</v>
      </c>
      <c r="I1079" s="124" t="s">
        <v>2663</v>
      </c>
      <c r="J1079" s="124" t="s">
        <v>2663</v>
      </c>
      <c r="K1079" s="124" t="s">
        <v>2662</v>
      </c>
      <c r="L1079" s="124" t="s">
        <v>2661</v>
      </c>
      <c r="M1079" s="124" t="s">
        <v>2660</v>
      </c>
      <c r="N1079" s="124" t="s">
        <v>341</v>
      </c>
      <c r="O1079" s="124" t="s">
        <v>2167</v>
      </c>
      <c r="P1079" s="124" t="s">
        <v>341</v>
      </c>
      <c r="Q1079" s="124" t="s">
        <v>341</v>
      </c>
      <c r="R1079" s="125">
        <v>11</v>
      </c>
      <c r="S1079" s="125">
        <v>3</v>
      </c>
      <c r="T1079" s="124" t="s">
        <v>341</v>
      </c>
      <c r="U1079" s="124" t="s">
        <v>340</v>
      </c>
      <c r="V1079" s="124" t="s">
        <v>339</v>
      </c>
      <c r="W1079" s="124" t="s">
        <v>2475</v>
      </c>
      <c r="X1079" s="124" t="s">
        <v>223</v>
      </c>
    </row>
    <row r="1080" spans="1:24" ht="33" customHeight="1" x14ac:dyDescent="0.25">
      <c r="A1080" s="124" t="s">
        <v>2659</v>
      </c>
      <c r="B1080" s="125">
        <v>110337</v>
      </c>
      <c r="C1080" s="124" t="s">
        <v>393</v>
      </c>
      <c r="D1080" s="124" t="s">
        <v>392</v>
      </c>
      <c r="E1080" s="124" t="s">
        <v>341</v>
      </c>
      <c r="F1080" s="124" t="s">
        <v>391</v>
      </c>
      <c r="G1080" s="124" t="s">
        <v>360</v>
      </c>
      <c r="H1080" s="124" t="s">
        <v>2658</v>
      </c>
      <c r="I1080" s="124" t="s">
        <v>2657</v>
      </c>
      <c r="J1080" s="124" t="s">
        <v>2657</v>
      </c>
      <c r="K1080" s="124" t="s">
        <v>2656</v>
      </c>
      <c r="L1080" s="124" t="s">
        <v>2655</v>
      </c>
      <c r="M1080" s="124" t="s">
        <v>2654</v>
      </c>
      <c r="N1080" s="124" t="s">
        <v>341</v>
      </c>
      <c r="O1080" s="124" t="s">
        <v>2653</v>
      </c>
      <c r="P1080" s="124" t="s">
        <v>2652</v>
      </c>
      <c r="Q1080" s="124" t="s">
        <v>341</v>
      </c>
      <c r="R1080" s="125">
        <v>11</v>
      </c>
      <c r="S1080" s="125">
        <v>3</v>
      </c>
      <c r="T1080" s="124" t="s">
        <v>522</v>
      </c>
      <c r="U1080" s="124" t="s">
        <v>340</v>
      </c>
      <c r="V1080" s="124" t="s">
        <v>339</v>
      </c>
      <c r="W1080" s="124" t="s">
        <v>521</v>
      </c>
      <c r="X1080" s="124" t="s">
        <v>273</v>
      </c>
    </row>
    <row r="1081" spans="1:24" ht="33" customHeight="1" x14ac:dyDescent="0.25">
      <c r="A1081" s="124" t="s">
        <v>2651</v>
      </c>
      <c r="B1081" s="125">
        <v>110338</v>
      </c>
      <c r="C1081" s="124" t="s">
        <v>349</v>
      </c>
      <c r="D1081" s="124" t="s">
        <v>349</v>
      </c>
      <c r="E1081" s="124" t="s">
        <v>341</v>
      </c>
      <c r="F1081" s="124" t="s">
        <v>361</v>
      </c>
      <c r="G1081" s="124" t="s">
        <v>360</v>
      </c>
      <c r="H1081" s="124" t="s">
        <v>2650</v>
      </c>
      <c r="I1081" s="124" t="s">
        <v>2649</v>
      </c>
      <c r="J1081" s="124" t="s">
        <v>2649</v>
      </c>
      <c r="K1081" s="124" t="s">
        <v>2648</v>
      </c>
      <c r="L1081" s="124" t="s">
        <v>41</v>
      </c>
      <c r="M1081" s="124" t="s">
        <v>2647</v>
      </c>
      <c r="N1081" s="124" t="s">
        <v>2646</v>
      </c>
      <c r="O1081" s="124" t="s">
        <v>341</v>
      </c>
      <c r="P1081" s="124" t="s">
        <v>2645</v>
      </c>
      <c r="Q1081" s="124" t="s">
        <v>341</v>
      </c>
      <c r="R1081" s="125">
        <v>11</v>
      </c>
      <c r="S1081" s="125">
        <v>3</v>
      </c>
      <c r="T1081" s="124" t="s">
        <v>503</v>
      </c>
      <c r="U1081" s="124" t="s">
        <v>340</v>
      </c>
      <c r="V1081" s="124" t="s">
        <v>502</v>
      </c>
      <c r="W1081" s="124" t="s">
        <v>501</v>
      </c>
      <c r="X1081" s="124" t="s">
        <v>275</v>
      </c>
    </row>
    <row r="1082" spans="1:24" ht="33" customHeight="1" x14ac:dyDescent="0.25">
      <c r="A1082" s="124" t="s">
        <v>2644</v>
      </c>
      <c r="B1082" s="125">
        <v>110339</v>
      </c>
      <c r="C1082" s="124" t="s">
        <v>393</v>
      </c>
      <c r="D1082" s="124" t="s">
        <v>392</v>
      </c>
      <c r="E1082" s="124" t="s">
        <v>341</v>
      </c>
      <c r="F1082" s="124" t="s">
        <v>391</v>
      </c>
      <c r="G1082" s="124" t="s">
        <v>379</v>
      </c>
      <c r="H1082" s="124" t="s">
        <v>2643</v>
      </c>
      <c r="I1082" s="124" t="s">
        <v>2642</v>
      </c>
      <c r="J1082" s="124" t="s">
        <v>2641</v>
      </c>
      <c r="K1082" s="124" t="s">
        <v>2640</v>
      </c>
      <c r="L1082" s="124" t="s">
        <v>2639</v>
      </c>
      <c r="M1082" s="124" t="s">
        <v>2638</v>
      </c>
      <c r="N1082" s="124" t="s">
        <v>341</v>
      </c>
      <c r="O1082" s="124" t="s">
        <v>2167</v>
      </c>
      <c r="P1082" s="124" t="s">
        <v>2637</v>
      </c>
      <c r="Q1082" s="124" t="s">
        <v>341</v>
      </c>
      <c r="R1082" s="125">
        <v>11</v>
      </c>
      <c r="S1082" s="125">
        <v>3</v>
      </c>
      <c r="T1082" s="124" t="s">
        <v>341</v>
      </c>
      <c r="U1082" s="124" t="s">
        <v>340</v>
      </c>
      <c r="V1082" s="124" t="s">
        <v>339</v>
      </c>
      <c r="W1082" s="124" t="s">
        <v>468</v>
      </c>
      <c r="X1082" s="124" t="s">
        <v>223</v>
      </c>
    </row>
    <row r="1083" spans="1:24" ht="33" customHeight="1" x14ac:dyDescent="0.25">
      <c r="A1083" s="124" t="s">
        <v>2636</v>
      </c>
      <c r="B1083" s="125">
        <v>110401</v>
      </c>
      <c r="C1083" s="124" t="s">
        <v>349</v>
      </c>
      <c r="D1083" s="124" t="s">
        <v>349</v>
      </c>
      <c r="E1083" s="124" t="s">
        <v>341</v>
      </c>
      <c r="F1083" s="124" t="s">
        <v>348</v>
      </c>
      <c r="G1083" s="124" t="s">
        <v>390</v>
      </c>
      <c r="H1083" s="124" t="s">
        <v>2635</v>
      </c>
      <c r="I1083" s="124" t="s">
        <v>2634</v>
      </c>
      <c r="J1083" s="124" t="s">
        <v>2634</v>
      </c>
      <c r="K1083" s="124" t="s">
        <v>2633</v>
      </c>
      <c r="L1083" s="124" t="s">
        <v>2632</v>
      </c>
      <c r="M1083" s="124" t="s">
        <v>2631</v>
      </c>
      <c r="N1083" s="124" t="s">
        <v>2630</v>
      </c>
      <c r="O1083" s="124" t="s">
        <v>1732</v>
      </c>
      <c r="P1083" s="124" t="s">
        <v>679</v>
      </c>
      <c r="Q1083" s="124" t="s">
        <v>341</v>
      </c>
      <c r="R1083" s="125">
        <v>11</v>
      </c>
      <c r="S1083" s="125">
        <v>4</v>
      </c>
      <c r="T1083" s="124" t="s">
        <v>341</v>
      </c>
      <c r="U1083" s="124" t="s">
        <v>371</v>
      </c>
      <c r="V1083" s="124" t="s">
        <v>440</v>
      </c>
      <c r="W1083" s="124" t="s">
        <v>439</v>
      </c>
      <c r="X1083" s="124" t="s">
        <v>217</v>
      </c>
    </row>
    <row r="1084" spans="1:24" ht="33" customHeight="1" x14ac:dyDescent="0.25">
      <c r="A1084" s="124" t="s">
        <v>2629</v>
      </c>
      <c r="B1084" s="125">
        <v>110402</v>
      </c>
      <c r="C1084" s="124" t="s">
        <v>381</v>
      </c>
      <c r="D1084" s="124" t="s">
        <v>381</v>
      </c>
      <c r="E1084" s="124" t="s">
        <v>341</v>
      </c>
      <c r="F1084" s="124" t="s">
        <v>436</v>
      </c>
      <c r="G1084" s="124" t="s">
        <v>360</v>
      </c>
      <c r="H1084" s="124" t="s">
        <v>2628</v>
      </c>
      <c r="I1084" s="124" t="s">
        <v>2627</v>
      </c>
      <c r="J1084" s="124" t="s">
        <v>2627</v>
      </c>
      <c r="K1084" s="124" t="s">
        <v>2626</v>
      </c>
      <c r="L1084" s="124" t="s">
        <v>2625</v>
      </c>
      <c r="M1084" s="124" t="s">
        <v>2624</v>
      </c>
      <c r="N1084" s="124" t="s">
        <v>341</v>
      </c>
      <c r="O1084" s="124" t="s">
        <v>2623</v>
      </c>
      <c r="P1084" s="124" t="s">
        <v>2622</v>
      </c>
      <c r="Q1084" s="124" t="s">
        <v>341</v>
      </c>
      <c r="R1084" s="125">
        <v>11</v>
      </c>
      <c r="S1084" s="125">
        <v>4</v>
      </c>
      <c r="T1084" s="124" t="s">
        <v>341</v>
      </c>
      <c r="U1084" s="124" t="s">
        <v>340</v>
      </c>
      <c r="V1084" s="124" t="s">
        <v>339</v>
      </c>
      <c r="W1084" s="124" t="s">
        <v>1470</v>
      </c>
      <c r="X1084" s="124" t="s">
        <v>223</v>
      </c>
    </row>
    <row r="1085" spans="1:24" ht="33" customHeight="1" x14ac:dyDescent="0.25">
      <c r="A1085" s="124" t="s">
        <v>2621</v>
      </c>
      <c r="B1085" s="125">
        <v>110403</v>
      </c>
      <c r="C1085" s="124" t="s">
        <v>349</v>
      </c>
      <c r="D1085" s="124" t="s">
        <v>349</v>
      </c>
      <c r="E1085" s="124" t="s">
        <v>341</v>
      </c>
      <c r="F1085" s="124" t="s">
        <v>348</v>
      </c>
      <c r="G1085" s="124" t="s">
        <v>360</v>
      </c>
      <c r="H1085" s="124" t="s">
        <v>2620</v>
      </c>
      <c r="I1085" s="124" t="s">
        <v>2619</v>
      </c>
      <c r="J1085" s="124" t="s">
        <v>2619</v>
      </c>
      <c r="K1085" s="124" t="s">
        <v>2618</v>
      </c>
      <c r="L1085" s="124" t="s">
        <v>2617</v>
      </c>
      <c r="M1085" s="124" t="s">
        <v>2616</v>
      </c>
      <c r="N1085" s="124" t="s">
        <v>2615</v>
      </c>
      <c r="O1085" s="124" t="s">
        <v>1897</v>
      </c>
      <c r="P1085" s="124" t="s">
        <v>2614</v>
      </c>
      <c r="Q1085" s="124" t="s">
        <v>341</v>
      </c>
      <c r="R1085" s="125">
        <v>11</v>
      </c>
      <c r="S1085" s="125">
        <v>4</v>
      </c>
      <c r="T1085" s="124" t="s">
        <v>630</v>
      </c>
      <c r="U1085" s="124" t="s">
        <v>396</v>
      </c>
      <c r="V1085" s="124" t="s">
        <v>395</v>
      </c>
      <c r="W1085" s="124" t="s">
        <v>570</v>
      </c>
      <c r="X1085" s="124" t="s">
        <v>29</v>
      </c>
    </row>
    <row r="1086" spans="1:24" ht="33" customHeight="1" x14ac:dyDescent="0.25">
      <c r="A1086" s="124" t="s">
        <v>2613</v>
      </c>
      <c r="B1086" s="125">
        <v>110404</v>
      </c>
      <c r="C1086" s="124" t="s">
        <v>393</v>
      </c>
      <c r="D1086" s="124" t="s">
        <v>381</v>
      </c>
      <c r="E1086" s="124" t="s">
        <v>1982</v>
      </c>
      <c r="F1086" s="124" t="s">
        <v>391</v>
      </c>
      <c r="G1086" s="124" t="s">
        <v>343</v>
      </c>
      <c r="H1086" s="124" t="s">
        <v>2612</v>
      </c>
      <c r="I1086" s="124" t="s">
        <v>2611</v>
      </c>
      <c r="J1086" s="124" t="s">
        <v>2611</v>
      </c>
      <c r="K1086" s="124" t="s">
        <v>2610</v>
      </c>
      <c r="L1086" s="124" t="s">
        <v>2609</v>
      </c>
      <c r="M1086" s="124" t="s">
        <v>343</v>
      </c>
      <c r="N1086" s="124" t="s">
        <v>2608</v>
      </c>
      <c r="O1086" s="124" t="s">
        <v>2607</v>
      </c>
      <c r="P1086" s="124" t="s">
        <v>2606</v>
      </c>
      <c r="Q1086" s="124" t="s">
        <v>341</v>
      </c>
      <c r="R1086" s="125">
        <v>11</v>
      </c>
      <c r="S1086" s="125">
        <v>4</v>
      </c>
      <c r="T1086" s="124" t="s">
        <v>341</v>
      </c>
      <c r="U1086" s="124" t="s">
        <v>1114</v>
      </c>
      <c r="V1086" s="124" t="s">
        <v>620</v>
      </c>
      <c r="W1086" s="124" t="s">
        <v>1113</v>
      </c>
      <c r="X1086" s="124" t="s">
        <v>38</v>
      </c>
    </row>
    <row r="1087" spans="1:24" ht="33" customHeight="1" x14ac:dyDescent="0.25">
      <c r="A1087" s="124" t="s">
        <v>2605</v>
      </c>
      <c r="B1087" s="125">
        <v>110405</v>
      </c>
      <c r="C1087" s="124" t="s">
        <v>381</v>
      </c>
      <c r="D1087" s="124" t="s">
        <v>349</v>
      </c>
      <c r="E1087" s="124" t="s">
        <v>402</v>
      </c>
      <c r="F1087" s="124" t="s">
        <v>436</v>
      </c>
      <c r="G1087" s="124" t="s">
        <v>360</v>
      </c>
      <c r="H1087" s="124" t="s">
        <v>2604</v>
      </c>
      <c r="I1087" s="124" t="s">
        <v>2603</v>
      </c>
      <c r="J1087" s="124" t="s">
        <v>2603</v>
      </c>
      <c r="K1087" s="124" t="s">
        <v>2602</v>
      </c>
      <c r="L1087" s="124" t="s">
        <v>2601</v>
      </c>
      <c r="M1087" s="124" t="s">
        <v>2600</v>
      </c>
      <c r="N1087" s="124" t="s">
        <v>341</v>
      </c>
      <c r="O1087" s="124" t="s">
        <v>2599</v>
      </c>
      <c r="P1087" s="124" t="s">
        <v>2598</v>
      </c>
      <c r="Q1087" s="124" t="s">
        <v>341</v>
      </c>
      <c r="R1087" s="125">
        <v>11</v>
      </c>
      <c r="S1087" s="125">
        <v>4</v>
      </c>
      <c r="T1087" s="124" t="s">
        <v>341</v>
      </c>
      <c r="U1087" s="124" t="s">
        <v>340</v>
      </c>
      <c r="V1087" s="124" t="s">
        <v>339</v>
      </c>
      <c r="W1087" s="124" t="s">
        <v>2590</v>
      </c>
      <c r="X1087" s="124" t="s">
        <v>29</v>
      </c>
    </row>
    <row r="1088" spans="1:24" ht="33" customHeight="1" x14ac:dyDescent="0.25">
      <c r="A1088" s="124" t="s">
        <v>2597</v>
      </c>
      <c r="B1088" s="125">
        <v>110406</v>
      </c>
      <c r="C1088" s="124" t="s">
        <v>381</v>
      </c>
      <c r="D1088" s="124" t="s">
        <v>349</v>
      </c>
      <c r="E1088" s="124" t="s">
        <v>402</v>
      </c>
      <c r="F1088" s="124" t="s">
        <v>436</v>
      </c>
      <c r="G1088" s="124" t="s">
        <v>360</v>
      </c>
      <c r="H1088" s="124" t="s">
        <v>2596</v>
      </c>
      <c r="I1088" s="124" t="s">
        <v>2595</v>
      </c>
      <c r="J1088" s="124" t="s">
        <v>2595</v>
      </c>
      <c r="K1088" s="124" t="s">
        <v>2594</v>
      </c>
      <c r="L1088" s="124" t="s">
        <v>2593</v>
      </c>
      <c r="M1088" s="124" t="s">
        <v>2592</v>
      </c>
      <c r="N1088" s="124" t="s">
        <v>341</v>
      </c>
      <c r="O1088" s="124" t="s">
        <v>2591</v>
      </c>
      <c r="P1088" s="124" t="s">
        <v>679</v>
      </c>
      <c r="Q1088" s="124" t="s">
        <v>341</v>
      </c>
      <c r="R1088" s="125">
        <v>11</v>
      </c>
      <c r="S1088" s="125">
        <v>4</v>
      </c>
      <c r="T1088" s="124" t="s">
        <v>341</v>
      </c>
      <c r="U1088" s="124" t="s">
        <v>371</v>
      </c>
      <c r="V1088" s="124" t="s">
        <v>1005</v>
      </c>
      <c r="W1088" s="124" t="s">
        <v>2590</v>
      </c>
      <c r="X1088" s="124" t="s">
        <v>29</v>
      </c>
    </row>
    <row r="1089" spans="1:24" ht="33" customHeight="1" x14ac:dyDescent="0.25">
      <c r="A1089" s="124" t="s">
        <v>2589</v>
      </c>
      <c r="B1089" s="125">
        <v>110407</v>
      </c>
      <c r="C1089" s="124" t="s">
        <v>349</v>
      </c>
      <c r="D1089" s="124" t="s">
        <v>349</v>
      </c>
      <c r="E1089" s="124" t="s">
        <v>341</v>
      </c>
      <c r="F1089" s="124" t="s">
        <v>348</v>
      </c>
      <c r="G1089" s="124" t="s">
        <v>360</v>
      </c>
      <c r="H1089" s="124" t="s">
        <v>2588</v>
      </c>
      <c r="I1089" s="124" t="s">
        <v>2587</v>
      </c>
      <c r="J1089" s="124" t="s">
        <v>2586</v>
      </c>
      <c r="K1089" s="124" t="s">
        <v>2585</v>
      </c>
      <c r="L1089" s="124" t="s">
        <v>2584</v>
      </c>
      <c r="M1089" s="124" t="s">
        <v>2583</v>
      </c>
      <c r="N1089" s="124" t="s">
        <v>341</v>
      </c>
      <c r="O1089" s="124" t="s">
        <v>2582</v>
      </c>
      <c r="P1089" s="124" t="s">
        <v>2581</v>
      </c>
      <c r="Q1089" s="124" t="s">
        <v>341</v>
      </c>
      <c r="R1089" s="125">
        <v>11</v>
      </c>
      <c r="S1089" s="125">
        <v>4</v>
      </c>
      <c r="T1089" s="124" t="s">
        <v>341</v>
      </c>
      <c r="U1089" s="124" t="s">
        <v>396</v>
      </c>
      <c r="V1089" s="124" t="s">
        <v>395</v>
      </c>
      <c r="W1089" s="124" t="s">
        <v>570</v>
      </c>
      <c r="X1089" s="124" t="s">
        <v>29</v>
      </c>
    </row>
    <row r="1090" spans="1:24" ht="33" customHeight="1" x14ac:dyDescent="0.25">
      <c r="A1090" s="124" t="s">
        <v>2580</v>
      </c>
      <c r="B1090" s="125">
        <v>110408</v>
      </c>
      <c r="C1090" s="124" t="s">
        <v>349</v>
      </c>
      <c r="D1090" s="124" t="s">
        <v>349</v>
      </c>
      <c r="E1090" s="124" t="s">
        <v>341</v>
      </c>
      <c r="F1090" s="124" t="s">
        <v>348</v>
      </c>
      <c r="G1090" s="124" t="s">
        <v>360</v>
      </c>
      <c r="H1090" s="124" t="s">
        <v>2579</v>
      </c>
      <c r="I1090" s="124" t="s">
        <v>2578</v>
      </c>
      <c r="J1090" s="124" t="s">
        <v>2578</v>
      </c>
      <c r="K1090" s="124" t="s">
        <v>2577</v>
      </c>
      <c r="L1090" s="124" t="s">
        <v>2576</v>
      </c>
      <c r="M1090" s="124" t="s">
        <v>2575</v>
      </c>
      <c r="N1090" s="124" t="s">
        <v>341</v>
      </c>
      <c r="O1090" s="124" t="s">
        <v>1897</v>
      </c>
      <c r="P1090" s="124" t="s">
        <v>2574</v>
      </c>
      <c r="Q1090" s="124" t="s">
        <v>341</v>
      </c>
      <c r="R1090" s="125">
        <v>11</v>
      </c>
      <c r="S1090" s="125">
        <v>4</v>
      </c>
      <c r="T1090" s="124" t="s">
        <v>341</v>
      </c>
      <c r="U1090" s="124" t="s">
        <v>396</v>
      </c>
      <c r="V1090" s="124" t="s">
        <v>339</v>
      </c>
      <c r="W1090" s="124" t="s">
        <v>570</v>
      </c>
      <c r="X1090" s="124" t="s">
        <v>29</v>
      </c>
    </row>
    <row r="1091" spans="1:24" ht="33" customHeight="1" x14ac:dyDescent="0.25">
      <c r="A1091" s="124" t="s">
        <v>2573</v>
      </c>
      <c r="B1091" s="125">
        <v>110409</v>
      </c>
      <c r="C1091" s="124" t="s">
        <v>349</v>
      </c>
      <c r="D1091" s="124" t="s">
        <v>349</v>
      </c>
      <c r="E1091" s="124" t="s">
        <v>341</v>
      </c>
      <c r="F1091" s="124" t="s">
        <v>348</v>
      </c>
      <c r="G1091" s="124" t="s">
        <v>360</v>
      </c>
      <c r="H1091" s="124" t="s">
        <v>2572</v>
      </c>
      <c r="I1091" s="124" t="s">
        <v>2571</v>
      </c>
      <c r="J1091" s="124" t="s">
        <v>2571</v>
      </c>
      <c r="K1091" s="124" t="s">
        <v>2570</v>
      </c>
      <c r="L1091" s="124" t="s">
        <v>2569</v>
      </c>
      <c r="M1091" s="124" t="s">
        <v>2568</v>
      </c>
      <c r="N1091" s="124" t="s">
        <v>341</v>
      </c>
      <c r="O1091" s="124" t="s">
        <v>1897</v>
      </c>
      <c r="P1091" s="124" t="s">
        <v>2567</v>
      </c>
      <c r="Q1091" s="124" t="s">
        <v>341</v>
      </c>
      <c r="R1091" s="125">
        <v>11</v>
      </c>
      <c r="S1091" s="125">
        <v>4</v>
      </c>
      <c r="T1091" s="124" t="s">
        <v>341</v>
      </c>
      <c r="U1091" s="124" t="s">
        <v>396</v>
      </c>
      <c r="V1091" s="124" t="s">
        <v>395</v>
      </c>
      <c r="W1091" s="124" t="s">
        <v>570</v>
      </c>
      <c r="X1091" s="124" t="s">
        <v>29</v>
      </c>
    </row>
    <row r="1092" spans="1:24" ht="33" customHeight="1" x14ac:dyDescent="0.25">
      <c r="A1092" s="124" t="s">
        <v>2566</v>
      </c>
      <c r="B1092" s="125">
        <v>110410</v>
      </c>
      <c r="C1092" s="124" t="s">
        <v>349</v>
      </c>
      <c r="D1092" s="124" t="s">
        <v>349</v>
      </c>
      <c r="E1092" s="124" t="s">
        <v>341</v>
      </c>
      <c r="F1092" s="124" t="s">
        <v>348</v>
      </c>
      <c r="G1092" s="124" t="s">
        <v>360</v>
      </c>
      <c r="H1092" s="124" t="s">
        <v>2565</v>
      </c>
      <c r="I1092" s="124" t="s">
        <v>2564</v>
      </c>
      <c r="J1092" s="124" t="s">
        <v>2564</v>
      </c>
      <c r="K1092" s="124" t="s">
        <v>2563</v>
      </c>
      <c r="L1092" s="124" t="s">
        <v>2562</v>
      </c>
      <c r="M1092" s="124" t="s">
        <v>2561</v>
      </c>
      <c r="N1092" s="124" t="s">
        <v>341</v>
      </c>
      <c r="O1092" s="124" t="s">
        <v>2560</v>
      </c>
      <c r="P1092" s="124" t="s">
        <v>2559</v>
      </c>
      <c r="Q1092" s="124" t="s">
        <v>341</v>
      </c>
      <c r="R1092" s="125">
        <v>11</v>
      </c>
      <c r="S1092" s="125">
        <v>4</v>
      </c>
      <c r="T1092" s="124" t="s">
        <v>341</v>
      </c>
      <c r="U1092" s="124" t="s">
        <v>340</v>
      </c>
      <c r="V1092" s="124" t="s">
        <v>339</v>
      </c>
      <c r="W1092" s="124" t="s">
        <v>570</v>
      </c>
      <c r="X1092" s="124" t="s">
        <v>29</v>
      </c>
    </row>
    <row r="1093" spans="1:24" ht="33" customHeight="1" x14ac:dyDescent="0.25">
      <c r="A1093" s="124" t="s">
        <v>2558</v>
      </c>
      <c r="B1093" s="125">
        <v>110411</v>
      </c>
      <c r="C1093" s="124" t="s">
        <v>381</v>
      </c>
      <c r="D1093" s="124" t="s">
        <v>381</v>
      </c>
      <c r="E1093" s="124" t="s">
        <v>1982</v>
      </c>
      <c r="F1093" s="124" t="s">
        <v>436</v>
      </c>
      <c r="G1093" s="124" t="s">
        <v>360</v>
      </c>
      <c r="H1093" s="124" t="s">
        <v>2557</v>
      </c>
      <c r="I1093" s="124" t="s">
        <v>2556</v>
      </c>
      <c r="J1093" s="124" t="s">
        <v>2556</v>
      </c>
      <c r="K1093" s="124" t="s">
        <v>2555</v>
      </c>
      <c r="L1093" s="124" t="s">
        <v>2554</v>
      </c>
      <c r="M1093" s="124" t="s">
        <v>2553</v>
      </c>
      <c r="N1093" s="124" t="s">
        <v>341</v>
      </c>
      <c r="O1093" s="124" t="s">
        <v>2552</v>
      </c>
      <c r="P1093" s="124" t="s">
        <v>2551</v>
      </c>
      <c r="Q1093" s="124" t="s">
        <v>341</v>
      </c>
      <c r="R1093" s="125">
        <v>11</v>
      </c>
      <c r="S1093" s="125">
        <v>4</v>
      </c>
      <c r="T1093" s="124" t="s">
        <v>341</v>
      </c>
      <c r="U1093" s="124" t="s">
        <v>510</v>
      </c>
      <c r="V1093" s="124" t="s">
        <v>620</v>
      </c>
      <c r="W1093" s="124" t="s">
        <v>1113</v>
      </c>
      <c r="X1093" s="124" t="s">
        <v>38</v>
      </c>
    </row>
    <row r="1094" spans="1:24" ht="33" customHeight="1" x14ac:dyDescent="0.25">
      <c r="A1094" s="124" t="s">
        <v>2550</v>
      </c>
      <c r="B1094" s="125">
        <v>110412</v>
      </c>
      <c r="C1094" s="124" t="s">
        <v>349</v>
      </c>
      <c r="D1094" s="124" t="s">
        <v>349</v>
      </c>
      <c r="E1094" s="124" t="s">
        <v>341</v>
      </c>
      <c r="F1094" s="124" t="s">
        <v>348</v>
      </c>
      <c r="G1094" s="124" t="s">
        <v>343</v>
      </c>
      <c r="H1094" s="124" t="s">
        <v>2549</v>
      </c>
      <c r="I1094" s="124" t="s">
        <v>2548</v>
      </c>
      <c r="J1094" s="124" t="s">
        <v>2548</v>
      </c>
      <c r="K1094" s="124" t="s">
        <v>2547</v>
      </c>
      <c r="L1094" s="124" t="s">
        <v>2546</v>
      </c>
      <c r="M1094" s="124" t="s">
        <v>343</v>
      </c>
      <c r="N1094" s="124" t="s">
        <v>341</v>
      </c>
      <c r="O1094" s="124" t="s">
        <v>2167</v>
      </c>
      <c r="P1094" s="124" t="s">
        <v>2545</v>
      </c>
      <c r="Q1094" s="124" t="s">
        <v>341</v>
      </c>
      <c r="R1094" s="125">
        <v>11</v>
      </c>
      <c r="S1094" s="125">
        <v>4</v>
      </c>
      <c r="T1094" s="124" t="s">
        <v>341</v>
      </c>
      <c r="U1094" s="124" t="s">
        <v>396</v>
      </c>
      <c r="V1094" s="124" t="s">
        <v>1031</v>
      </c>
      <c r="W1094" s="124" t="s">
        <v>1470</v>
      </c>
      <c r="X1094" s="124" t="s">
        <v>223</v>
      </c>
    </row>
    <row r="1095" spans="1:24" ht="33" customHeight="1" x14ac:dyDescent="0.25">
      <c r="A1095" s="124" t="s">
        <v>2544</v>
      </c>
      <c r="B1095" s="125">
        <v>110413</v>
      </c>
      <c r="C1095" s="124" t="s">
        <v>393</v>
      </c>
      <c r="D1095" s="124" t="s">
        <v>349</v>
      </c>
      <c r="E1095" s="124" t="s">
        <v>402</v>
      </c>
      <c r="F1095" s="124" t="s">
        <v>391</v>
      </c>
      <c r="G1095" s="124" t="s">
        <v>343</v>
      </c>
      <c r="H1095" s="124" t="s">
        <v>2543</v>
      </c>
      <c r="I1095" s="124" t="s">
        <v>2542</v>
      </c>
      <c r="J1095" s="124" t="s">
        <v>2542</v>
      </c>
      <c r="K1095" s="124" t="s">
        <v>2541</v>
      </c>
      <c r="L1095" s="124" t="s">
        <v>2413</v>
      </c>
      <c r="M1095" s="124" t="s">
        <v>343</v>
      </c>
      <c r="N1095" s="124" t="s">
        <v>341</v>
      </c>
      <c r="O1095" s="124" t="s">
        <v>1890</v>
      </c>
      <c r="P1095" s="124" t="s">
        <v>2540</v>
      </c>
      <c r="Q1095" s="124" t="s">
        <v>341</v>
      </c>
      <c r="R1095" s="125">
        <v>11</v>
      </c>
      <c r="S1095" s="125">
        <v>4</v>
      </c>
      <c r="T1095" s="124" t="s">
        <v>341</v>
      </c>
      <c r="U1095" s="124" t="s">
        <v>510</v>
      </c>
      <c r="V1095" s="124" t="s">
        <v>787</v>
      </c>
      <c r="W1095" s="124" t="s">
        <v>1188</v>
      </c>
      <c r="X1095" s="124" t="s">
        <v>219</v>
      </c>
    </row>
    <row r="1096" spans="1:24" ht="33" customHeight="1" x14ac:dyDescent="0.25">
      <c r="A1096" s="124" t="s">
        <v>2539</v>
      </c>
      <c r="B1096" s="125">
        <v>110501</v>
      </c>
      <c r="C1096" s="124" t="s">
        <v>393</v>
      </c>
      <c r="D1096" s="124" t="s">
        <v>392</v>
      </c>
      <c r="E1096" s="124" t="s">
        <v>341</v>
      </c>
      <c r="F1096" s="124" t="s">
        <v>391</v>
      </c>
      <c r="G1096" s="124" t="s">
        <v>360</v>
      </c>
      <c r="H1096" s="124" t="s">
        <v>2538</v>
      </c>
      <c r="I1096" s="124" t="s">
        <v>2537</v>
      </c>
      <c r="J1096" s="124" t="s">
        <v>2537</v>
      </c>
      <c r="K1096" s="124" t="s">
        <v>2536</v>
      </c>
      <c r="L1096" s="124" t="s">
        <v>2535</v>
      </c>
      <c r="M1096" s="124" t="s">
        <v>2534</v>
      </c>
      <c r="N1096" s="124" t="s">
        <v>2404</v>
      </c>
      <c r="O1096" s="124" t="s">
        <v>2134</v>
      </c>
      <c r="P1096" s="124" t="s">
        <v>2533</v>
      </c>
      <c r="Q1096" s="124" t="s">
        <v>341</v>
      </c>
      <c r="R1096" s="125">
        <v>11</v>
      </c>
      <c r="S1096" s="125">
        <v>5</v>
      </c>
      <c r="T1096" s="124" t="s">
        <v>341</v>
      </c>
      <c r="U1096" s="124" t="s">
        <v>396</v>
      </c>
      <c r="V1096" s="124" t="s">
        <v>339</v>
      </c>
      <c r="W1096" s="124" t="s">
        <v>2475</v>
      </c>
      <c r="X1096" s="124" t="s">
        <v>223</v>
      </c>
    </row>
    <row r="1097" spans="1:24" ht="33" customHeight="1" x14ac:dyDescent="0.25">
      <c r="A1097" s="124" t="s">
        <v>2532</v>
      </c>
      <c r="B1097" s="125">
        <v>110502</v>
      </c>
      <c r="C1097" s="124" t="s">
        <v>393</v>
      </c>
      <c r="D1097" s="124" t="s">
        <v>392</v>
      </c>
      <c r="E1097" s="124" t="s">
        <v>341</v>
      </c>
      <c r="F1097" s="124" t="s">
        <v>391</v>
      </c>
      <c r="G1097" s="124" t="s">
        <v>360</v>
      </c>
      <c r="H1097" s="124" t="s">
        <v>2531</v>
      </c>
      <c r="I1097" s="124" t="s">
        <v>2530</v>
      </c>
      <c r="J1097" s="124" t="s">
        <v>2530</v>
      </c>
      <c r="K1097" s="124" t="s">
        <v>2529</v>
      </c>
      <c r="L1097" s="124" t="s">
        <v>2528</v>
      </c>
      <c r="M1097" s="124" t="s">
        <v>2527</v>
      </c>
      <c r="N1097" s="124" t="s">
        <v>341</v>
      </c>
      <c r="O1097" s="124" t="s">
        <v>2167</v>
      </c>
      <c r="P1097" s="124" t="s">
        <v>341</v>
      </c>
      <c r="Q1097" s="124" t="s">
        <v>341</v>
      </c>
      <c r="R1097" s="125">
        <v>11</v>
      </c>
      <c r="S1097" s="125">
        <v>5</v>
      </c>
      <c r="T1097" s="124" t="s">
        <v>341</v>
      </c>
      <c r="U1097" s="124" t="s">
        <v>340</v>
      </c>
      <c r="V1097" s="124" t="s">
        <v>339</v>
      </c>
      <c r="W1097" s="124" t="s">
        <v>2475</v>
      </c>
      <c r="X1097" s="124" t="s">
        <v>223</v>
      </c>
    </row>
    <row r="1098" spans="1:24" ht="33" customHeight="1" x14ac:dyDescent="0.25">
      <c r="A1098" s="124" t="s">
        <v>2526</v>
      </c>
      <c r="B1098" s="125">
        <v>110503</v>
      </c>
      <c r="C1098" s="124" t="s">
        <v>393</v>
      </c>
      <c r="D1098" s="124" t="s">
        <v>392</v>
      </c>
      <c r="E1098" s="124" t="s">
        <v>341</v>
      </c>
      <c r="F1098" s="124" t="s">
        <v>391</v>
      </c>
      <c r="G1098" s="124" t="s">
        <v>360</v>
      </c>
      <c r="H1098" s="124" t="s">
        <v>2525</v>
      </c>
      <c r="I1098" s="124" t="s">
        <v>2524</v>
      </c>
      <c r="J1098" s="124" t="s">
        <v>2523</v>
      </c>
      <c r="K1098" s="124" t="s">
        <v>2522</v>
      </c>
      <c r="L1098" s="124" t="s">
        <v>2521</v>
      </c>
      <c r="M1098" s="124" t="s">
        <v>2520</v>
      </c>
      <c r="N1098" s="124" t="s">
        <v>341</v>
      </c>
      <c r="O1098" s="124" t="s">
        <v>2477</v>
      </c>
      <c r="P1098" s="124" t="s">
        <v>2519</v>
      </c>
      <c r="Q1098" s="124" t="s">
        <v>341</v>
      </c>
      <c r="R1098" s="125">
        <v>11</v>
      </c>
      <c r="S1098" s="125">
        <v>5</v>
      </c>
      <c r="T1098" s="124" t="s">
        <v>341</v>
      </c>
      <c r="U1098" s="124" t="s">
        <v>340</v>
      </c>
      <c r="V1098" s="124" t="s">
        <v>339</v>
      </c>
      <c r="W1098" s="124" t="s">
        <v>1470</v>
      </c>
      <c r="X1098" s="124" t="s">
        <v>223</v>
      </c>
    </row>
    <row r="1099" spans="1:24" ht="33" customHeight="1" x14ac:dyDescent="0.25">
      <c r="A1099" s="124" t="s">
        <v>2518</v>
      </c>
      <c r="B1099" s="125">
        <v>110504</v>
      </c>
      <c r="C1099" s="124" t="s">
        <v>393</v>
      </c>
      <c r="D1099" s="124" t="s">
        <v>392</v>
      </c>
      <c r="E1099" s="124" t="s">
        <v>341</v>
      </c>
      <c r="F1099" s="124" t="s">
        <v>391</v>
      </c>
      <c r="G1099" s="124" t="s">
        <v>360</v>
      </c>
      <c r="H1099" s="124" t="s">
        <v>2517</v>
      </c>
      <c r="I1099" s="124" t="s">
        <v>2516</v>
      </c>
      <c r="J1099" s="124" t="s">
        <v>2516</v>
      </c>
      <c r="K1099" s="124" t="s">
        <v>2515</v>
      </c>
      <c r="L1099" s="124" t="s">
        <v>2514</v>
      </c>
      <c r="M1099" s="124" t="s">
        <v>2513</v>
      </c>
      <c r="N1099" s="124" t="s">
        <v>2512</v>
      </c>
      <c r="O1099" s="124" t="s">
        <v>2059</v>
      </c>
      <c r="P1099" s="124" t="s">
        <v>2511</v>
      </c>
      <c r="Q1099" s="124" t="s">
        <v>341</v>
      </c>
      <c r="R1099" s="125">
        <v>11</v>
      </c>
      <c r="S1099" s="125">
        <v>5</v>
      </c>
      <c r="T1099" s="124" t="s">
        <v>341</v>
      </c>
      <c r="U1099" s="124" t="s">
        <v>396</v>
      </c>
      <c r="V1099" s="124" t="s">
        <v>339</v>
      </c>
      <c r="W1099" s="124" t="s">
        <v>2475</v>
      </c>
      <c r="X1099" s="124" t="s">
        <v>223</v>
      </c>
    </row>
    <row r="1100" spans="1:24" ht="33" customHeight="1" x14ac:dyDescent="0.25">
      <c r="A1100" s="124" t="s">
        <v>2510</v>
      </c>
      <c r="B1100" s="125">
        <v>110505</v>
      </c>
      <c r="C1100" s="124" t="s">
        <v>393</v>
      </c>
      <c r="D1100" s="124" t="s">
        <v>392</v>
      </c>
      <c r="E1100" s="124" t="s">
        <v>341</v>
      </c>
      <c r="F1100" s="124" t="s">
        <v>391</v>
      </c>
      <c r="G1100" s="124" t="s">
        <v>360</v>
      </c>
      <c r="H1100" s="124" t="s">
        <v>2509</v>
      </c>
      <c r="I1100" s="124" t="s">
        <v>2508</v>
      </c>
      <c r="J1100" s="124" t="s">
        <v>2508</v>
      </c>
      <c r="K1100" s="124" t="s">
        <v>2507</v>
      </c>
      <c r="L1100" s="124" t="s">
        <v>2506</v>
      </c>
      <c r="M1100" s="124" t="s">
        <v>2505</v>
      </c>
      <c r="N1100" s="124" t="s">
        <v>341</v>
      </c>
      <c r="O1100" s="124" t="s">
        <v>2504</v>
      </c>
      <c r="P1100" s="124" t="s">
        <v>2503</v>
      </c>
      <c r="Q1100" s="124" t="s">
        <v>341</v>
      </c>
      <c r="R1100" s="125">
        <v>11</v>
      </c>
      <c r="S1100" s="125">
        <v>5</v>
      </c>
      <c r="T1100" s="124" t="s">
        <v>341</v>
      </c>
      <c r="U1100" s="124" t="s">
        <v>340</v>
      </c>
      <c r="V1100" s="124" t="s">
        <v>339</v>
      </c>
      <c r="W1100" s="124" t="s">
        <v>468</v>
      </c>
      <c r="X1100" s="124" t="s">
        <v>223</v>
      </c>
    </row>
    <row r="1101" spans="1:24" ht="33" customHeight="1" x14ac:dyDescent="0.25">
      <c r="A1101" s="124" t="s">
        <v>2502</v>
      </c>
      <c r="B1101" s="125">
        <v>110506</v>
      </c>
      <c r="C1101" s="124" t="s">
        <v>381</v>
      </c>
      <c r="D1101" s="124" t="s">
        <v>381</v>
      </c>
      <c r="E1101" s="124" t="s">
        <v>341</v>
      </c>
      <c r="F1101" s="124" t="s">
        <v>380</v>
      </c>
      <c r="G1101" s="124" t="s">
        <v>343</v>
      </c>
      <c r="H1101" s="124" t="s">
        <v>2501</v>
      </c>
      <c r="I1101" s="124" t="s">
        <v>2500</v>
      </c>
      <c r="J1101" s="124" t="s">
        <v>2500</v>
      </c>
      <c r="K1101" s="124" t="s">
        <v>2499</v>
      </c>
      <c r="L1101" s="124" t="s">
        <v>2498</v>
      </c>
      <c r="M1101" s="124" t="s">
        <v>343</v>
      </c>
      <c r="N1101" s="124" t="s">
        <v>341</v>
      </c>
      <c r="O1101" s="124" t="s">
        <v>2497</v>
      </c>
      <c r="P1101" s="124" t="s">
        <v>2496</v>
      </c>
      <c r="Q1101" s="124" t="s">
        <v>341</v>
      </c>
      <c r="R1101" s="125">
        <v>11</v>
      </c>
      <c r="S1101" s="125">
        <v>5</v>
      </c>
      <c r="T1101" s="124" t="s">
        <v>341</v>
      </c>
      <c r="U1101" s="124" t="s">
        <v>510</v>
      </c>
      <c r="V1101" s="124" t="s">
        <v>1600</v>
      </c>
      <c r="W1101" s="124" t="s">
        <v>2495</v>
      </c>
      <c r="X1101" s="124" t="s">
        <v>41</v>
      </c>
    </row>
    <row r="1102" spans="1:24" ht="33" customHeight="1" x14ac:dyDescent="0.25">
      <c r="A1102" s="124" t="s">
        <v>2494</v>
      </c>
      <c r="B1102" s="125">
        <v>110507</v>
      </c>
      <c r="C1102" s="124" t="s">
        <v>393</v>
      </c>
      <c r="D1102" s="124" t="s">
        <v>381</v>
      </c>
      <c r="E1102" s="124" t="s">
        <v>585</v>
      </c>
      <c r="F1102" s="124" t="s">
        <v>391</v>
      </c>
      <c r="G1102" s="124" t="s">
        <v>343</v>
      </c>
      <c r="H1102" s="124" t="s">
        <v>2493</v>
      </c>
      <c r="I1102" s="124" t="s">
        <v>2492</v>
      </c>
      <c r="J1102" s="124" t="s">
        <v>2492</v>
      </c>
      <c r="K1102" s="124" t="s">
        <v>2491</v>
      </c>
      <c r="L1102" s="124" t="s">
        <v>47</v>
      </c>
      <c r="M1102" s="124" t="s">
        <v>343</v>
      </c>
      <c r="N1102" s="124" t="s">
        <v>341</v>
      </c>
      <c r="O1102" s="124" t="s">
        <v>341</v>
      </c>
      <c r="P1102" s="124" t="s">
        <v>341</v>
      </c>
      <c r="Q1102" s="124" t="s">
        <v>341</v>
      </c>
      <c r="R1102" s="125">
        <v>11</v>
      </c>
      <c r="S1102" s="125">
        <v>5</v>
      </c>
      <c r="T1102" s="124" t="s">
        <v>341</v>
      </c>
      <c r="U1102" s="124" t="s">
        <v>396</v>
      </c>
      <c r="V1102" s="124" t="s">
        <v>395</v>
      </c>
      <c r="W1102" s="124" t="s">
        <v>2398</v>
      </c>
      <c r="X1102" s="124" t="s">
        <v>223</v>
      </c>
    </row>
    <row r="1103" spans="1:24" ht="33" customHeight="1" x14ac:dyDescent="0.25">
      <c r="A1103" s="124" t="s">
        <v>2490</v>
      </c>
      <c r="B1103" s="125">
        <v>110508</v>
      </c>
      <c r="C1103" s="124" t="s">
        <v>393</v>
      </c>
      <c r="D1103" s="124" t="s">
        <v>392</v>
      </c>
      <c r="E1103" s="124" t="s">
        <v>341</v>
      </c>
      <c r="F1103" s="124" t="s">
        <v>391</v>
      </c>
      <c r="G1103" s="124" t="s">
        <v>360</v>
      </c>
      <c r="H1103" s="124" t="s">
        <v>2489</v>
      </c>
      <c r="I1103" s="124" t="s">
        <v>2488</v>
      </c>
      <c r="J1103" s="124" t="s">
        <v>2488</v>
      </c>
      <c r="K1103" s="124" t="s">
        <v>2487</v>
      </c>
      <c r="L1103" s="124" t="s">
        <v>2486</v>
      </c>
      <c r="M1103" s="124" t="s">
        <v>2485</v>
      </c>
      <c r="N1103" s="124" t="s">
        <v>341</v>
      </c>
      <c r="O1103" s="124" t="s">
        <v>341</v>
      </c>
      <c r="P1103" s="124" t="s">
        <v>341</v>
      </c>
      <c r="Q1103" s="124" t="s">
        <v>341</v>
      </c>
      <c r="R1103" s="125">
        <v>11</v>
      </c>
      <c r="S1103" s="125">
        <v>5</v>
      </c>
      <c r="T1103" s="124" t="s">
        <v>341</v>
      </c>
      <c r="U1103" s="124" t="s">
        <v>340</v>
      </c>
      <c r="V1103" s="124" t="s">
        <v>339</v>
      </c>
      <c r="W1103" s="124" t="s">
        <v>1452</v>
      </c>
      <c r="X1103" s="124" t="s">
        <v>226</v>
      </c>
    </row>
    <row r="1104" spans="1:24" ht="33" customHeight="1" x14ac:dyDescent="0.25">
      <c r="A1104" s="124" t="s">
        <v>2484</v>
      </c>
      <c r="B1104" s="125">
        <v>110509</v>
      </c>
      <c r="C1104" s="124" t="s">
        <v>393</v>
      </c>
      <c r="D1104" s="124" t="s">
        <v>392</v>
      </c>
      <c r="E1104" s="124" t="s">
        <v>341</v>
      </c>
      <c r="F1104" s="124" t="s">
        <v>391</v>
      </c>
      <c r="G1104" s="124" t="s">
        <v>360</v>
      </c>
      <c r="H1104" s="124" t="s">
        <v>2483</v>
      </c>
      <c r="I1104" s="124" t="s">
        <v>2482</v>
      </c>
      <c r="J1104" s="124" t="s">
        <v>2481</v>
      </c>
      <c r="K1104" s="124" t="s">
        <v>2480</v>
      </c>
      <c r="L1104" s="124" t="s">
        <v>2479</v>
      </c>
      <c r="M1104" s="124" t="s">
        <v>2478</v>
      </c>
      <c r="N1104" s="124" t="s">
        <v>341</v>
      </c>
      <c r="O1104" s="124" t="s">
        <v>2477</v>
      </c>
      <c r="P1104" s="124" t="s">
        <v>2476</v>
      </c>
      <c r="Q1104" s="124" t="s">
        <v>341</v>
      </c>
      <c r="R1104" s="125">
        <v>11</v>
      </c>
      <c r="S1104" s="125">
        <v>5</v>
      </c>
      <c r="T1104" s="124" t="s">
        <v>341</v>
      </c>
      <c r="U1104" s="124" t="s">
        <v>340</v>
      </c>
      <c r="V1104" s="124" t="s">
        <v>339</v>
      </c>
      <c r="W1104" s="124" t="s">
        <v>2475</v>
      </c>
      <c r="X1104" s="124" t="s">
        <v>223</v>
      </c>
    </row>
    <row r="1105" spans="1:24" ht="33" customHeight="1" x14ac:dyDescent="0.25">
      <c r="A1105" s="124" t="s">
        <v>2474</v>
      </c>
      <c r="B1105" s="125">
        <v>110510</v>
      </c>
      <c r="C1105" s="124" t="s">
        <v>381</v>
      </c>
      <c r="D1105" s="124" t="s">
        <v>381</v>
      </c>
      <c r="E1105" s="124" t="s">
        <v>341</v>
      </c>
      <c r="F1105" s="124" t="s">
        <v>380</v>
      </c>
      <c r="G1105" s="124" t="s">
        <v>360</v>
      </c>
      <c r="H1105" s="124" t="s">
        <v>2473</v>
      </c>
      <c r="I1105" s="124" t="s">
        <v>2472</v>
      </c>
      <c r="J1105" s="124" t="s">
        <v>2472</v>
      </c>
      <c r="K1105" s="124" t="s">
        <v>2471</v>
      </c>
      <c r="L1105" s="124" t="s">
        <v>2470</v>
      </c>
      <c r="M1105" s="124" t="s">
        <v>2469</v>
      </c>
      <c r="N1105" s="124" t="s">
        <v>341</v>
      </c>
      <c r="O1105" s="124" t="s">
        <v>2468</v>
      </c>
      <c r="P1105" s="124" t="s">
        <v>341</v>
      </c>
      <c r="Q1105" s="124" t="s">
        <v>341</v>
      </c>
      <c r="R1105" s="125">
        <v>11</v>
      </c>
      <c r="S1105" s="125">
        <v>5</v>
      </c>
      <c r="T1105" s="124" t="s">
        <v>341</v>
      </c>
      <c r="U1105" s="124" t="s">
        <v>396</v>
      </c>
      <c r="V1105" s="124" t="s">
        <v>2467</v>
      </c>
      <c r="W1105" s="124" t="s">
        <v>1040</v>
      </c>
      <c r="X1105" s="124" t="s">
        <v>226</v>
      </c>
    </row>
    <row r="1106" spans="1:24" ht="33" customHeight="1" x14ac:dyDescent="0.25">
      <c r="A1106" s="124" t="s">
        <v>2466</v>
      </c>
      <c r="B1106" s="125">
        <v>110511</v>
      </c>
      <c r="C1106" s="124" t="s">
        <v>381</v>
      </c>
      <c r="D1106" s="124" t="s">
        <v>381</v>
      </c>
      <c r="E1106" s="124" t="s">
        <v>341</v>
      </c>
      <c r="F1106" s="124" t="s">
        <v>380</v>
      </c>
      <c r="G1106" s="124" t="s">
        <v>343</v>
      </c>
      <c r="H1106" s="124" t="s">
        <v>2465</v>
      </c>
      <c r="I1106" s="124" t="s">
        <v>2464</v>
      </c>
      <c r="J1106" s="124" t="s">
        <v>2464</v>
      </c>
      <c r="K1106" s="124" t="s">
        <v>2463</v>
      </c>
      <c r="L1106" s="124" t="s">
        <v>407</v>
      </c>
      <c r="M1106" s="124" t="s">
        <v>343</v>
      </c>
      <c r="N1106" s="124" t="s">
        <v>341</v>
      </c>
      <c r="O1106" s="124" t="s">
        <v>1775</v>
      </c>
      <c r="P1106" s="124" t="s">
        <v>341</v>
      </c>
      <c r="Q1106" s="124" t="s">
        <v>341</v>
      </c>
      <c r="R1106" s="125">
        <v>11</v>
      </c>
      <c r="S1106" s="125">
        <v>5</v>
      </c>
      <c r="T1106" s="124" t="s">
        <v>341</v>
      </c>
      <c r="U1106" s="124" t="s">
        <v>371</v>
      </c>
      <c r="V1106" s="124" t="s">
        <v>370</v>
      </c>
      <c r="W1106" s="124" t="s">
        <v>1773</v>
      </c>
      <c r="X1106" s="124" t="s">
        <v>233</v>
      </c>
    </row>
    <row r="1107" spans="1:24" ht="33" customHeight="1" x14ac:dyDescent="0.25">
      <c r="A1107" s="124" t="s">
        <v>2462</v>
      </c>
      <c r="B1107" s="125">
        <v>110512</v>
      </c>
      <c r="C1107" s="124" t="s">
        <v>393</v>
      </c>
      <c r="D1107" s="124" t="s">
        <v>392</v>
      </c>
      <c r="E1107" s="124" t="s">
        <v>341</v>
      </c>
      <c r="F1107" s="124" t="s">
        <v>391</v>
      </c>
      <c r="G1107" s="124" t="s">
        <v>360</v>
      </c>
      <c r="H1107" s="124" t="s">
        <v>2461</v>
      </c>
      <c r="I1107" s="124" t="s">
        <v>2460</v>
      </c>
      <c r="J1107" s="124" t="s">
        <v>2460</v>
      </c>
      <c r="K1107" s="124" t="s">
        <v>2459</v>
      </c>
      <c r="L1107" s="124" t="s">
        <v>2458</v>
      </c>
      <c r="M1107" s="124" t="s">
        <v>2457</v>
      </c>
      <c r="N1107" s="124" t="s">
        <v>341</v>
      </c>
      <c r="O1107" s="124" t="s">
        <v>2167</v>
      </c>
      <c r="P1107" s="124" t="s">
        <v>341</v>
      </c>
      <c r="Q1107" s="124" t="s">
        <v>341</v>
      </c>
      <c r="R1107" s="125">
        <v>11</v>
      </c>
      <c r="S1107" s="125">
        <v>5</v>
      </c>
      <c r="T1107" s="124" t="s">
        <v>341</v>
      </c>
      <c r="U1107" s="124" t="s">
        <v>340</v>
      </c>
      <c r="V1107" s="124" t="s">
        <v>339</v>
      </c>
      <c r="W1107" s="124" t="s">
        <v>2456</v>
      </c>
      <c r="X1107" s="124" t="s">
        <v>220</v>
      </c>
    </row>
    <row r="1108" spans="1:24" ht="33" customHeight="1" x14ac:dyDescent="0.25">
      <c r="A1108" s="124" t="s">
        <v>2455</v>
      </c>
      <c r="B1108" s="125">
        <v>110513</v>
      </c>
      <c r="C1108" s="124" t="s">
        <v>381</v>
      </c>
      <c r="D1108" s="124" t="s">
        <v>381</v>
      </c>
      <c r="E1108" s="124" t="s">
        <v>341</v>
      </c>
      <c r="F1108" s="124" t="s">
        <v>436</v>
      </c>
      <c r="G1108" s="124" t="s">
        <v>360</v>
      </c>
      <c r="H1108" s="124" t="s">
        <v>2454</v>
      </c>
      <c r="I1108" s="124" t="s">
        <v>2453</v>
      </c>
      <c r="J1108" s="124" t="s">
        <v>2453</v>
      </c>
      <c r="K1108" s="124" t="s">
        <v>2452</v>
      </c>
      <c r="L1108" s="124" t="s">
        <v>2451</v>
      </c>
      <c r="M1108" s="124" t="s">
        <v>2450</v>
      </c>
      <c r="N1108" s="124" t="s">
        <v>341</v>
      </c>
      <c r="O1108" s="124" t="s">
        <v>2449</v>
      </c>
      <c r="P1108" s="124" t="s">
        <v>2448</v>
      </c>
      <c r="Q1108" s="124" t="s">
        <v>341</v>
      </c>
      <c r="R1108" s="125">
        <v>11</v>
      </c>
      <c r="S1108" s="125">
        <v>5</v>
      </c>
      <c r="T1108" s="124" t="s">
        <v>341</v>
      </c>
      <c r="U1108" s="124" t="s">
        <v>340</v>
      </c>
      <c r="V1108" s="124" t="s">
        <v>339</v>
      </c>
      <c r="W1108" s="124" t="s">
        <v>1470</v>
      </c>
      <c r="X1108" s="124" t="s">
        <v>223</v>
      </c>
    </row>
    <row r="1109" spans="1:24" ht="33" customHeight="1" x14ac:dyDescent="0.25">
      <c r="A1109" s="124" t="s">
        <v>2447</v>
      </c>
      <c r="B1109" s="125">
        <v>110514</v>
      </c>
      <c r="C1109" s="124" t="s">
        <v>381</v>
      </c>
      <c r="D1109" s="124" t="s">
        <v>381</v>
      </c>
      <c r="E1109" s="124" t="s">
        <v>341</v>
      </c>
      <c r="F1109" s="124" t="s">
        <v>380</v>
      </c>
      <c r="G1109" s="124" t="s">
        <v>343</v>
      </c>
      <c r="H1109" s="124" t="s">
        <v>2446</v>
      </c>
      <c r="I1109" s="124" t="s">
        <v>2445</v>
      </c>
      <c r="J1109" s="124" t="s">
        <v>2445</v>
      </c>
      <c r="K1109" s="124" t="s">
        <v>2444</v>
      </c>
      <c r="L1109" s="124" t="s">
        <v>2443</v>
      </c>
      <c r="M1109" s="124" t="s">
        <v>343</v>
      </c>
      <c r="N1109" s="124" t="s">
        <v>341</v>
      </c>
      <c r="O1109" s="124" t="s">
        <v>2442</v>
      </c>
      <c r="P1109" s="124" t="s">
        <v>2441</v>
      </c>
      <c r="Q1109" s="124" t="s">
        <v>341</v>
      </c>
      <c r="R1109" s="125">
        <v>11</v>
      </c>
      <c r="S1109" s="125">
        <v>5</v>
      </c>
      <c r="T1109" s="124" t="s">
        <v>341</v>
      </c>
      <c r="U1109" s="124" t="s">
        <v>510</v>
      </c>
      <c r="V1109" s="124" t="s">
        <v>1600</v>
      </c>
      <c r="W1109" s="124" t="s">
        <v>1946</v>
      </c>
      <c r="X1109" s="124" t="s">
        <v>224</v>
      </c>
    </row>
    <row r="1110" spans="1:24" ht="33" customHeight="1" x14ac:dyDescent="0.25">
      <c r="A1110" s="124" t="s">
        <v>2440</v>
      </c>
      <c r="B1110" s="125">
        <v>110515</v>
      </c>
      <c r="C1110" s="124" t="s">
        <v>393</v>
      </c>
      <c r="D1110" s="124" t="s">
        <v>349</v>
      </c>
      <c r="E1110" s="124" t="s">
        <v>402</v>
      </c>
      <c r="F1110" s="124" t="s">
        <v>391</v>
      </c>
      <c r="G1110" s="124" t="s">
        <v>360</v>
      </c>
      <c r="H1110" s="124" t="s">
        <v>2439</v>
      </c>
      <c r="I1110" s="124" t="s">
        <v>2438</v>
      </c>
      <c r="J1110" s="124" t="s">
        <v>2438</v>
      </c>
      <c r="K1110" s="124" t="s">
        <v>2437</v>
      </c>
      <c r="L1110" s="124" t="s">
        <v>2436</v>
      </c>
      <c r="M1110" s="124" t="s">
        <v>2435</v>
      </c>
      <c r="N1110" s="124" t="s">
        <v>2434</v>
      </c>
      <c r="O1110" s="124" t="s">
        <v>1732</v>
      </c>
      <c r="P1110" s="124" t="s">
        <v>2433</v>
      </c>
      <c r="Q1110" s="124" t="s">
        <v>341</v>
      </c>
      <c r="R1110" s="125">
        <v>11</v>
      </c>
      <c r="S1110" s="125">
        <v>5</v>
      </c>
      <c r="T1110" s="124" t="s">
        <v>341</v>
      </c>
      <c r="U1110" s="124" t="s">
        <v>371</v>
      </c>
      <c r="V1110" s="124" t="s">
        <v>1005</v>
      </c>
      <c r="W1110" s="124" t="s">
        <v>439</v>
      </c>
      <c r="X1110" s="124" t="s">
        <v>217</v>
      </c>
    </row>
    <row r="1111" spans="1:24" ht="33" customHeight="1" x14ac:dyDescent="0.25">
      <c r="A1111" s="124" t="s">
        <v>2432</v>
      </c>
      <c r="B1111" s="125">
        <v>110516</v>
      </c>
      <c r="C1111" s="124" t="s">
        <v>349</v>
      </c>
      <c r="D1111" s="124" t="s">
        <v>349</v>
      </c>
      <c r="E1111" s="124" t="s">
        <v>341</v>
      </c>
      <c r="F1111" s="124" t="s">
        <v>361</v>
      </c>
      <c r="G1111" s="124" t="s">
        <v>360</v>
      </c>
      <c r="H1111" s="124" t="s">
        <v>2431</v>
      </c>
      <c r="I1111" s="124" t="s">
        <v>2430</v>
      </c>
      <c r="J1111" s="124" t="s">
        <v>2430</v>
      </c>
      <c r="K1111" s="124" t="s">
        <v>2429</v>
      </c>
      <c r="L1111" s="124" t="s">
        <v>2428</v>
      </c>
      <c r="M1111" s="124" t="s">
        <v>2427</v>
      </c>
      <c r="N1111" s="124" t="s">
        <v>341</v>
      </c>
      <c r="O1111" s="124" t="s">
        <v>2426</v>
      </c>
      <c r="P1111" s="124" t="s">
        <v>2425</v>
      </c>
      <c r="Q1111" s="124" t="s">
        <v>341</v>
      </c>
      <c r="R1111" s="125">
        <v>11</v>
      </c>
      <c r="S1111" s="125">
        <v>5</v>
      </c>
      <c r="T1111" s="124" t="s">
        <v>511</v>
      </c>
      <c r="U1111" s="124" t="s">
        <v>396</v>
      </c>
      <c r="V1111" s="124" t="s">
        <v>395</v>
      </c>
      <c r="W1111" s="124" t="s">
        <v>570</v>
      </c>
      <c r="X1111" s="124" t="s">
        <v>29</v>
      </c>
    </row>
    <row r="1112" spans="1:24" ht="33" customHeight="1" x14ac:dyDescent="0.25">
      <c r="A1112" s="124" t="s">
        <v>2424</v>
      </c>
      <c r="B1112" s="125">
        <v>110517</v>
      </c>
      <c r="C1112" s="124" t="s">
        <v>349</v>
      </c>
      <c r="D1112" s="124" t="s">
        <v>349</v>
      </c>
      <c r="E1112" s="124" t="s">
        <v>341</v>
      </c>
      <c r="F1112" s="124" t="s">
        <v>361</v>
      </c>
      <c r="G1112" s="124" t="s">
        <v>343</v>
      </c>
      <c r="H1112" s="124" t="s">
        <v>2423</v>
      </c>
      <c r="I1112" s="124" t="s">
        <v>2422</v>
      </c>
      <c r="J1112" s="124" t="s">
        <v>2422</v>
      </c>
      <c r="K1112" s="124" t="s">
        <v>2421</v>
      </c>
      <c r="L1112" s="124" t="s">
        <v>2420</v>
      </c>
      <c r="M1112" s="124" t="s">
        <v>343</v>
      </c>
      <c r="N1112" s="124" t="s">
        <v>1486</v>
      </c>
      <c r="O1112" s="124" t="s">
        <v>2419</v>
      </c>
      <c r="P1112" s="124" t="s">
        <v>2418</v>
      </c>
      <c r="Q1112" s="124" t="s">
        <v>341</v>
      </c>
      <c r="R1112" s="125">
        <v>11</v>
      </c>
      <c r="S1112" s="125">
        <v>5</v>
      </c>
      <c r="T1112" s="124" t="s">
        <v>511</v>
      </c>
      <c r="U1112" s="124" t="s">
        <v>340</v>
      </c>
      <c r="V1112" s="124" t="s">
        <v>339</v>
      </c>
      <c r="W1112" s="124" t="s">
        <v>508</v>
      </c>
      <c r="X1112" s="124" t="s">
        <v>44</v>
      </c>
    </row>
    <row r="1113" spans="1:24" ht="33" customHeight="1" x14ac:dyDescent="0.25">
      <c r="A1113" s="124" t="s">
        <v>2417</v>
      </c>
      <c r="B1113" s="125">
        <v>110518</v>
      </c>
      <c r="C1113" s="124" t="s">
        <v>381</v>
      </c>
      <c r="D1113" s="124" t="s">
        <v>381</v>
      </c>
      <c r="E1113" s="124" t="s">
        <v>341</v>
      </c>
      <c r="F1113" s="124" t="s">
        <v>380</v>
      </c>
      <c r="G1113" s="124" t="s">
        <v>390</v>
      </c>
      <c r="H1113" s="124" t="s">
        <v>2416</v>
      </c>
      <c r="I1113" s="124" t="s">
        <v>2415</v>
      </c>
      <c r="J1113" s="124" t="s">
        <v>2415</v>
      </c>
      <c r="K1113" s="124" t="s">
        <v>2414</v>
      </c>
      <c r="L1113" s="124" t="s">
        <v>2413</v>
      </c>
      <c r="M1113" s="124" t="s">
        <v>2412</v>
      </c>
      <c r="N1113" s="124" t="s">
        <v>341</v>
      </c>
      <c r="O1113" s="124" t="s">
        <v>2357</v>
      </c>
      <c r="P1113" s="124" t="s">
        <v>2411</v>
      </c>
      <c r="Q1113" s="124" t="s">
        <v>341</v>
      </c>
      <c r="R1113" s="125">
        <v>11</v>
      </c>
      <c r="S1113" s="125">
        <v>5</v>
      </c>
      <c r="T1113" s="124" t="s">
        <v>341</v>
      </c>
      <c r="U1113" s="124" t="s">
        <v>371</v>
      </c>
      <c r="V1113" s="124" t="s">
        <v>370</v>
      </c>
      <c r="W1113" s="124" t="s">
        <v>369</v>
      </c>
      <c r="X1113" s="124" t="s">
        <v>35</v>
      </c>
    </row>
    <row r="1114" spans="1:24" ht="33" customHeight="1" x14ac:dyDescent="0.25">
      <c r="A1114" s="124" t="s">
        <v>2410</v>
      </c>
      <c r="B1114" s="125">
        <v>110520</v>
      </c>
      <c r="C1114" s="124" t="s">
        <v>393</v>
      </c>
      <c r="D1114" s="124" t="s">
        <v>392</v>
      </c>
      <c r="E1114" s="124" t="s">
        <v>341</v>
      </c>
      <c r="F1114" s="124" t="s">
        <v>391</v>
      </c>
      <c r="G1114" s="124" t="s">
        <v>360</v>
      </c>
      <c r="H1114" s="124" t="s">
        <v>2409</v>
      </c>
      <c r="I1114" s="124" t="s">
        <v>2408</v>
      </c>
      <c r="J1114" s="124" t="s">
        <v>2408</v>
      </c>
      <c r="K1114" s="124" t="s">
        <v>2407</v>
      </c>
      <c r="L1114" s="124" t="s">
        <v>2406</v>
      </c>
      <c r="M1114" s="124" t="s">
        <v>2405</v>
      </c>
      <c r="N1114" s="124" t="s">
        <v>2404</v>
      </c>
      <c r="O1114" s="124" t="s">
        <v>1767</v>
      </c>
      <c r="P1114" s="124" t="s">
        <v>341</v>
      </c>
      <c r="Q1114" s="124" t="s">
        <v>341</v>
      </c>
      <c r="R1114" s="125">
        <v>11</v>
      </c>
      <c r="S1114" s="125">
        <v>5</v>
      </c>
      <c r="T1114" s="124" t="s">
        <v>341</v>
      </c>
      <c r="U1114" s="124" t="s">
        <v>340</v>
      </c>
      <c r="V1114" s="124" t="s">
        <v>339</v>
      </c>
      <c r="W1114" s="124" t="s">
        <v>496</v>
      </c>
      <c r="X1114" s="124" t="s">
        <v>219</v>
      </c>
    </row>
    <row r="1115" spans="1:24" ht="33" customHeight="1" x14ac:dyDescent="0.25">
      <c r="A1115" s="124" t="s">
        <v>2403</v>
      </c>
      <c r="B1115" s="125">
        <v>110521</v>
      </c>
      <c r="C1115" s="124" t="s">
        <v>393</v>
      </c>
      <c r="D1115" s="124" t="s">
        <v>392</v>
      </c>
      <c r="E1115" s="124" t="s">
        <v>341</v>
      </c>
      <c r="F1115" s="124" t="s">
        <v>391</v>
      </c>
      <c r="G1115" s="124" t="s">
        <v>343</v>
      </c>
      <c r="H1115" s="124" t="s">
        <v>2402</v>
      </c>
      <c r="I1115" s="124" t="s">
        <v>2401</v>
      </c>
      <c r="J1115" s="124" t="s">
        <v>2401</v>
      </c>
      <c r="K1115" s="124" t="s">
        <v>341</v>
      </c>
      <c r="L1115" s="124" t="s">
        <v>2400</v>
      </c>
      <c r="M1115" s="124" t="s">
        <v>343</v>
      </c>
      <c r="N1115" s="124" t="s">
        <v>2399</v>
      </c>
      <c r="O1115" s="124" t="s">
        <v>2050</v>
      </c>
      <c r="P1115" s="124" t="s">
        <v>341</v>
      </c>
      <c r="Q1115" s="124" t="s">
        <v>341</v>
      </c>
      <c r="R1115" s="125">
        <v>11</v>
      </c>
      <c r="S1115" s="125">
        <v>5</v>
      </c>
      <c r="T1115" s="124" t="s">
        <v>341</v>
      </c>
      <c r="U1115" s="124" t="s">
        <v>396</v>
      </c>
      <c r="V1115" s="124" t="s">
        <v>339</v>
      </c>
      <c r="W1115" s="124" t="s">
        <v>2398</v>
      </c>
      <c r="X1115" s="124" t="s">
        <v>223</v>
      </c>
    </row>
    <row r="1116" spans="1:24" ht="33" customHeight="1" x14ac:dyDescent="0.25">
      <c r="A1116" s="124" t="s">
        <v>2397</v>
      </c>
      <c r="B1116" s="125">
        <v>110701</v>
      </c>
      <c r="C1116" s="124" t="s">
        <v>393</v>
      </c>
      <c r="D1116" s="124" t="s">
        <v>381</v>
      </c>
      <c r="E1116" s="124" t="s">
        <v>2164</v>
      </c>
      <c r="F1116" s="124" t="s">
        <v>391</v>
      </c>
      <c r="G1116" s="124" t="s">
        <v>360</v>
      </c>
      <c r="H1116" s="124" t="s">
        <v>2396</v>
      </c>
      <c r="I1116" s="124" t="s">
        <v>2395</v>
      </c>
      <c r="J1116" s="124" t="s">
        <v>2394</v>
      </c>
      <c r="K1116" s="124" t="s">
        <v>2393</v>
      </c>
      <c r="L1116" s="124" t="s">
        <v>2392</v>
      </c>
      <c r="M1116" s="124" t="s">
        <v>2391</v>
      </c>
      <c r="N1116" s="124" t="s">
        <v>2203</v>
      </c>
      <c r="O1116" s="124" t="s">
        <v>2390</v>
      </c>
      <c r="P1116" s="124" t="s">
        <v>2389</v>
      </c>
      <c r="Q1116" s="124" t="s">
        <v>341</v>
      </c>
      <c r="R1116" s="125">
        <v>11</v>
      </c>
      <c r="S1116" s="125">
        <v>7</v>
      </c>
      <c r="T1116" s="124" t="s">
        <v>341</v>
      </c>
      <c r="U1116" s="124" t="s">
        <v>396</v>
      </c>
      <c r="V1116" s="124" t="s">
        <v>339</v>
      </c>
      <c r="W1116" s="124" t="s">
        <v>570</v>
      </c>
      <c r="X1116" s="124" t="s">
        <v>29</v>
      </c>
    </row>
    <row r="1117" spans="1:24" ht="33" customHeight="1" x14ac:dyDescent="0.25">
      <c r="A1117" s="124" t="s">
        <v>2388</v>
      </c>
      <c r="B1117" s="125">
        <v>110702</v>
      </c>
      <c r="C1117" s="124" t="s">
        <v>393</v>
      </c>
      <c r="D1117" s="124" t="s">
        <v>392</v>
      </c>
      <c r="E1117" s="124" t="s">
        <v>341</v>
      </c>
      <c r="F1117" s="124" t="s">
        <v>391</v>
      </c>
      <c r="G1117" s="124" t="s">
        <v>360</v>
      </c>
      <c r="H1117" s="124" t="s">
        <v>2387</v>
      </c>
      <c r="I1117" s="124" t="s">
        <v>2386</v>
      </c>
      <c r="J1117" s="124" t="s">
        <v>2385</v>
      </c>
      <c r="K1117" s="124" t="s">
        <v>2384</v>
      </c>
      <c r="L1117" s="124" t="s">
        <v>2383</v>
      </c>
      <c r="M1117" s="124" t="s">
        <v>2382</v>
      </c>
      <c r="N1117" s="124" t="s">
        <v>2381</v>
      </c>
      <c r="O1117" s="124" t="s">
        <v>2010</v>
      </c>
      <c r="P1117" s="124" t="s">
        <v>2380</v>
      </c>
      <c r="Q1117" s="124" t="s">
        <v>341</v>
      </c>
      <c r="R1117" s="125">
        <v>11</v>
      </c>
      <c r="S1117" s="125">
        <v>7</v>
      </c>
      <c r="T1117" s="124" t="s">
        <v>341</v>
      </c>
      <c r="U1117" s="124" t="s">
        <v>340</v>
      </c>
      <c r="V1117" s="124" t="s">
        <v>339</v>
      </c>
      <c r="W1117" s="124" t="s">
        <v>1773</v>
      </c>
      <c r="X1117" s="124" t="s">
        <v>233</v>
      </c>
    </row>
    <row r="1118" spans="1:24" ht="33" customHeight="1" x14ac:dyDescent="0.25">
      <c r="A1118" s="124" t="s">
        <v>2379</v>
      </c>
      <c r="B1118" s="125">
        <v>110703</v>
      </c>
      <c r="C1118" s="124" t="s">
        <v>393</v>
      </c>
      <c r="D1118" s="124" t="s">
        <v>392</v>
      </c>
      <c r="E1118" s="124" t="s">
        <v>341</v>
      </c>
      <c r="F1118" s="124" t="s">
        <v>391</v>
      </c>
      <c r="G1118" s="124" t="s">
        <v>360</v>
      </c>
      <c r="H1118" s="124" t="s">
        <v>2378</v>
      </c>
      <c r="I1118" s="124" t="s">
        <v>2377</v>
      </c>
      <c r="J1118" s="124" t="s">
        <v>2376</v>
      </c>
      <c r="K1118" s="124" t="s">
        <v>2375</v>
      </c>
      <c r="L1118" s="124" t="s">
        <v>2374</v>
      </c>
      <c r="M1118" s="124" t="s">
        <v>1947</v>
      </c>
      <c r="N1118" s="124" t="s">
        <v>341</v>
      </c>
      <c r="O1118" s="124" t="s">
        <v>1890</v>
      </c>
      <c r="P1118" s="124" t="s">
        <v>2373</v>
      </c>
      <c r="Q1118" s="124" t="s">
        <v>341</v>
      </c>
      <c r="R1118" s="125">
        <v>11</v>
      </c>
      <c r="S1118" s="125">
        <v>7</v>
      </c>
      <c r="T1118" s="124" t="s">
        <v>341</v>
      </c>
      <c r="U1118" s="124" t="s">
        <v>510</v>
      </c>
      <c r="V1118" s="124" t="s">
        <v>1354</v>
      </c>
      <c r="W1118" s="124" t="s">
        <v>1946</v>
      </c>
      <c r="X1118" s="124" t="s">
        <v>224</v>
      </c>
    </row>
    <row r="1119" spans="1:24" ht="33" customHeight="1" x14ac:dyDescent="0.25">
      <c r="A1119" s="124" t="s">
        <v>2372</v>
      </c>
      <c r="B1119" s="125">
        <v>110704</v>
      </c>
      <c r="C1119" s="124" t="s">
        <v>393</v>
      </c>
      <c r="D1119" s="124" t="s">
        <v>392</v>
      </c>
      <c r="E1119" s="124" t="s">
        <v>341</v>
      </c>
      <c r="F1119" s="124" t="s">
        <v>391</v>
      </c>
      <c r="G1119" s="124" t="s">
        <v>360</v>
      </c>
      <c r="H1119" s="124" t="s">
        <v>2371</v>
      </c>
      <c r="I1119" s="124" t="s">
        <v>2370</v>
      </c>
      <c r="J1119" s="124" t="s">
        <v>2369</v>
      </c>
      <c r="K1119" s="124" t="s">
        <v>2368</v>
      </c>
      <c r="L1119" s="124" t="s">
        <v>2367</v>
      </c>
      <c r="M1119" s="124" t="s">
        <v>2366</v>
      </c>
      <c r="N1119" s="124" t="s">
        <v>341</v>
      </c>
      <c r="O1119" s="124" t="s">
        <v>2017</v>
      </c>
      <c r="P1119" s="124" t="s">
        <v>2365</v>
      </c>
      <c r="Q1119" s="124" t="s">
        <v>341</v>
      </c>
      <c r="R1119" s="125">
        <v>11</v>
      </c>
      <c r="S1119" s="125">
        <v>7</v>
      </c>
      <c r="T1119" s="124" t="s">
        <v>341</v>
      </c>
      <c r="U1119" s="124" t="s">
        <v>396</v>
      </c>
      <c r="V1119" s="124" t="s">
        <v>339</v>
      </c>
      <c r="W1119" s="124" t="s">
        <v>975</v>
      </c>
      <c r="X1119" s="124" t="s">
        <v>219</v>
      </c>
    </row>
    <row r="1120" spans="1:24" ht="33" customHeight="1" x14ac:dyDescent="0.25">
      <c r="A1120" s="124" t="s">
        <v>2364</v>
      </c>
      <c r="B1120" s="125">
        <v>110705</v>
      </c>
      <c r="C1120" s="124" t="s">
        <v>393</v>
      </c>
      <c r="D1120" s="124" t="s">
        <v>392</v>
      </c>
      <c r="E1120" s="124" t="s">
        <v>341</v>
      </c>
      <c r="F1120" s="124" t="s">
        <v>391</v>
      </c>
      <c r="G1120" s="124" t="s">
        <v>360</v>
      </c>
      <c r="H1120" s="124" t="s">
        <v>2363</v>
      </c>
      <c r="I1120" s="124" t="s">
        <v>2362</v>
      </c>
      <c r="J1120" s="124" t="s">
        <v>2362</v>
      </c>
      <c r="K1120" s="124" t="s">
        <v>2361</v>
      </c>
      <c r="L1120" s="124" t="s">
        <v>2360</v>
      </c>
      <c r="M1120" s="124" t="s">
        <v>2359</v>
      </c>
      <c r="N1120" s="124" t="s">
        <v>2358</v>
      </c>
      <c r="O1120" s="124" t="s">
        <v>2357</v>
      </c>
      <c r="P1120" s="124" t="s">
        <v>2356</v>
      </c>
      <c r="Q1120" s="124" t="s">
        <v>341</v>
      </c>
      <c r="R1120" s="125">
        <v>11</v>
      </c>
      <c r="S1120" s="125">
        <v>7</v>
      </c>
      <c r="T1120" s="124" t="s">
        <v>341</v>
      </c>
      <c r="U1120" s="124" t="s">
        <v>371</v>
      </c>
      <c r="V1120" s="124" t="s">
        <v>370</v>
      </c>
      <c r="W1120" s="124" t="s">
        <v>369</v>
      </c>
      <c r="X1120" s="124" t="s">
        <v>35</v>
      </c>
    </row>
    <row r="1121" spans="1:24" ht="33" customHeight="1" x14ac:dyDescent="0.25">
      <c r="A1121" s="124" t="s">
        <v>2355</v>
      </c>
      <c r="B1121" s="125">
        <v>110706</v>
      </c>
      <c r="C1121" s="124" t="s">
        <v>393</v>
      </c>
      <c r="D1121" s="124" t="s">
        <v>392</v>
      </c>
      <c r="E1121" s="124" t="s">
        <v>341</v>
      </c>
      <c r="F1121" s="124" t="s">
        <v>391</v>
      </c>
      <c r="G1121" s="124" t="s">
        <v>360</v>
      </c>
      <c r="H1121" s="124" t="s">
        <v>2354</v>
      </c>
      <c r="I1121" s="124" t="s">
        <v>2353</v>
      </c>
      <c r="J1121" s="124" t="s">
        <v>2352</v>
      </c>
      <c r="K1121" s="124" t="s">
        <v>2351</v>
      </c>
      <c r="L1121" s="124" t="s">
        <v>2350</v>
      </c>
      <c r="M1121" s="124" t="s">
        <v>2349</v>
      </c>
      <c r="N1121" s="124" t="s">
        <v>341</v>
      </c>
      <c r="O1121" s="124" t="s">
        <v>2043</v>
      </c>
      <c r="P1121" s="124" t="s">
        <v>2348</v>
      </c>
      <c r="Q1121" s="124" t="s">
        <v>341</v>
      </c>
      <c r="R1121" s="125">
        <v>11</v>
      </c>
      <c r="S1121" s="125">
        <v>7</v>
      </c>
      <c r="T1121" s="124" t="s">
        <v>341</v>
      </c>
      <c r="U1121" s="124" t="s">
        <v>396</v>
      </c>
      <c r="V1121" s="124" t="s">
        <v>339</v>
      </c>
      <c r="W1121" s="124" t="s">
        <v>451</v>
      </c>
      <c r="X1121" s="124" t="s">
        <v>220</v>
      </c>
    </row>
    <row r="1122" spans="1:24" ht="33" customHeight="1" x14ac:dyDescent="0.25">
      <c r="A1122" s="124" t="s">
        <v>2347</v>
      </c>
      <c r="B1122" s="125">
        <v>110707</v>
      </c>
      <c r="C1122" s="124" t="s">
        <v>393</v>
      </c>
      <c r="D1122" s="124" t="s">
        <v>392</v>
      </c>
      <c r="E1122" s="124" t="s">
        <v>341</v>
      </c>
      <c r="F1122" s="124" t="s">
        <v>391</v>
      </c>
      <c r="G1122" s="124" t="s">
        <v>360</v>
      </c>
      <c r="H1122" s="124" t="s">
        <v>2346</v>
      </c>
      <c r="I1122" s="124" t="s">
        <v>2345</v>
      </c>
      <c r="J1122" s="124" t="s">
        <v>2344</v>
      </c>
      <c r="K1122" s="124" t="s">
        <v>2343</v>
      </c>
      <c r="L1122" s="124" t="s">
        <v>2342</v>
      </c>
      <c r="M1122" s="124" t="s">
        <v>2341</v>
      </c>
      <c r="N1122" s="124" t="s">
        <v>341</v>
      </c>
      <c r="O1122" s="124" t="s">
        <v>2043</v>
      </c>
      <c r="P1122" s="124" t="s">
        <v>2340</v>
      </c>
      <c r="Q1122" s="124" t="s">
        <v>341</v>
      </c>
      <c r="R1122" s="125">
        <v>11</v>
      </c>
      <c r="S1122" s="125">
        <v>7</v>
      </c>
      <c r="T1122" s="124" t="s">
        <v>341</v>
      </c>
      <c r="U1122" s="124" t="s">
        <v>396</v>
      </c>
      <c r="V1122" s="124" t="s">
        <v>395</v>
      </c>
      <c r="W1122" s="124" t="s">
        <v>975</v>
      </c>
      <c r="X1122" s="124" t="s">
        <v>219</v>
      </c>
    </row>
    <row r="1123" spans="1:24" ht="33" customHeight="1" x14ac:dyDescent="0.25">
      <c r="A1123" s="124" t="s">
        <v>2339</v>
      </c>
      <c r="B1123" s="125">
        <v>110801</v>
      </c>
      <c r="C1123" s="124" t="s">
        <v>393</v>
      </c>
      <c r="D1123" s="124" t="s">
        <v>392</v>
      </c>
      <c r="E1123" s="124" t="s">
        <v>341</v>
      </c>
      <c r="F1123" s="124" t="s">
        <v>391</v>
      </c>
      <c r="G1123" s="124" t="s">
        <v>379</v>
      </c>
      <c r="H1123" s="124" t="s">
        <v>2338</v>
      </c>
      <c r="I1123" s="124" t="s">
        <v>2337</v>
      </c>
      <c r="J1123" s="124" t="s">
        <v>2337</v>
      </c>
      <c r="K1123" s="124" t="s">
        <v>2336</v>
      </c>
      <c r="L1123" s="124" t="s">
        <v>2335</v>
      </c>
      <c r="M1123" s="124" t="s">
        <v>2295</v>
      </c>
      <c r="N1123" s="124" t="s">
        <v>2334</v>
      </c>
      <c r="O1123" s="124" t="s">
        <v>2333</v>
      </c>
      <c r="P1123" s="124" t="s">
        <v>2332</v>
      </c>
      <c r="Q1123" s="124" t="s">
        <v>341</v>
      </c>
      <c r="R1123" s="125">
        <v>11</v>
      </c>
      <c r="S1123" s="125">
        <v>8</v>
      </c>
      <c r="T1123" s="124" t="s">
        <v>341</v>
      </c>
      <c r="U1123" s="124" t="s">
        <v>396</v>
      </c>
      <c r="V1123" s="124" t="s">
        <v>612</v>
      </c>
      <c r="W1123" s="124" t="s">
        <v>481</v>
      </c>
      <c r="X1123" s="124" t="s">
        <v>218</v>
      </c>
    </row>
    <row r="1124" spans="1:24" ht="33" customHeight="1" x14ac:dyDescent="0.25">
      <c r="A1124" s="124" t="s">
        <v>2331</v>
      </c>
      <c r="B1124" s="125">
        <v>110802</v>
      </c>
      <c r="C1124" s="124" t="s">
        <v>393</v>
      </c>
      <c r="D1124" s="124" t="s">
        <v>392</v>
      </c>
      <c r="E1124" s="124" t="s">
        <v>341</v>
      </c>
      <c r="F1124" s="124" t="s">
        <v>391</v>
      </c>
      <c r="G1124" s="124" t="s">
        <v>379</v>
      </c>
      <c r="H1124" s="124" t="s">
        <v>2330</v>
      </c>
      <c r="I1124" s="124" t="s">
        <v>2329</v>
      </c>
      <c r="J1124" s="124" t="s">
        <v>2329</v>
      </c>
      <c r="K1124" s="124" t="s">
        <v>2328</v>
      </c>
      <c r="L1124" s="124" t="s">
        <v>2327</v>
      </c>
      <c r="M1124" s="124" t="s">
        <v>2326</v>
      </c>
      <c r="N1124" s="124" t="s">
        <v>341</v>
      </c>
      <c r="O1124" s="124" t="s">
        <v>2167</v>
      </c>
      <c r="P1124" s="124" t="s">
        <v>2325</v>
      </c>
      <c r="Q1124" s="124" t="s">
        <v>341</v>
      </c>
      <c r="R1124" s="125">
        <v>11</v>
      </c>
      <c r="S1124" s="125">
        <v>8</v>
      </c>
      <c r="T1124" s="124" t="s">
        <v>341</v>
      </c>
      <c r="U1124" s="124" t="s">
        <v>340</v>
      </c>
      <c r="V1124" s="124" t="s">
        <v>339</v>
      </c>
      <c r="W1124" s="124" t="s">
        <v>1188</v>
      </c>
      <c r="X1124" s="124" t="s">
        <v>219</v>
      </c>
    </row>
    <row r="1125" spans="1:24" ht="33" customHeight="1" x14ac:dyDescent="0.25">
      <c r="A1125" s="124" t="s">
        <v>2324</v>
      </c>
      <c r="B1125" s="125">
        <v>110803</v>
      </c>
      <c r="C1125" s="124" t="s">
        <v>381</v>
      </c>
      <c r="D1125" s="124" t="s">
        <v>381</v>
      </c>
      <c r="E1125" s="124" t="s">
        <v>2164</v>
      </c>
      <c r="F1125" s="124" t="s">
        <v>436</v>
      </c>
      <c r="G1125" s="124" t="s">
        <v>360</v>
      </c>
      <c r="H1125" s="124" t="s">
        <v>2323</v>
      </c>
      <c r="I1125" s="124" t="s">
        <v>2322</v>
      </c>
      <c r="J1125" s="124" t="s">
        <v>2321</v>
      </c>
      <c r="K1125" s="124" t="s">
        <v>2320</v>
      </c>
      <c r="L1125" s="124" t="s">
        <v>2319</v>
      </c>
      <c r="M1125" s="124" t="s">
        <v>2318</v>
      </c>
      <c r="N1125" s="124" t="s">
        <v>2245</v>
      </c>
      <c r="O1125" s="124" t="s">
        <v>1732</v>
      </c>
      <c r="P1125" s="124" t="s">
        <v>2317</v>
      </c>
      <c r="Q1125" s="124" t="s">
        <v>341</v>
      </c>
      <c r="R1125" s="125">
        <v>11</v>
      </c>
      <c r="S1125" s="125">
        <v>8</v>
      </c>
      <c r="T1125" s="124" t="s">
        <v>341</v>
      </c>
      <c r="U1125" s="124" t="s">
        <v>371</v>
      </c>
      <c r="V1125" s="124" t="s">
        <v>1005</v>
      </c>
      <c r="W1125" s="124" t="s">
        <v>439</v>
      </c>
      <c r="X1125" s="124" t="s">
        <v>217</v>
      </c>
    </row>
    <row r="1126" spans="1:24" ht="33" customHeight="1" x14ac:dyDescent="0.25">
      <c r="A1126" s="124" t="s">
        <v>2316</v>
      </c>
      <c r="B1126" s="125">
        <v>110804</v>
      </c>
      <c r="C1126" s="124" t="s">
        <v>393</v>
      </c>
      <c r="D1126" s="124" t="s">
        <v>392</v>
      </c>
      <c r="E1126" s="124" t="s">
        <v>341</v>
      </c>
      <c r="F1126" s="124" t="s">
        <v>391</v>
      </c>
      <c r="G1126" s="124" t="s">
        <v>379</v>
      </c>
      <c r="H1126" s="124" t="s">
        <v>2315</v>
      </c>
      <c r="I1126" s="124" t="s">
        <v>2314</v>
      </c>
      <c r="J1126" s="124" t="s">
        <v>2314</v>
      </c>
      <c r="K1126" s="124" t="s">
        <v>2313</v>
      </c>
      <c r="L1126" s="124" t="s">
        <v>2312</v>
      </c>
      <c r="M1126" s="124" t="s">
        <v>2311</v>
      </c>
      <c r="N1126" s="124" t="s">
        <v>341</v>
      </c>
      <c r="O1126" s="124" t="s">
        <v>2310</v>
      </c>
      <c r="P1126" s="124" t="s">
        <v>2309</v>
      </c>
      <c r="Q1126" s="124" t="s">
        <v>341</v>
      </c>
      <c r="R1126" s="125">
        <v>11</v>
      </c>
      <c r="S1126" s="125">
        <v>8</v>
      </c>
      <c r="T1126" s="124" t="s">
        <v>341</v>
      </c>
      <c r="U1126" s="124" t="s">
        <v>340</v>
      </c>
      <c r="V1126" s="124" t="s">
        <v>339</v>
      </c>
      <c r="W1126" s="124" t="s">
        <v>1188</v>
      </c>
      <c r="X1126" s="124" t="s">
        <v>219</v>
      </c>
    </row>
    <row r="1127" spans="1:24" ht="33" customHeight="1" x14ac:dyDescent="0.25">
      <c r="A1127" s="124" t="s">
        <v>2308</v>
      </c>
      <c r="B1127" s="125">
        <v>110805</v>
      </c>
      <c r="C1127" s="124" t="s">
        <v>393</v>
      </c>
      <c r="D1127" s="124" t="s">
        <v>392</v>
      </c>
      <c r="E1127" s="124" t="s">
        <v>341</v>
      </c>
      <c r="F1127" s="124" t="s">
        <v>391</v>
      </c>
      <c r="G1127" s="124" t="s">
        <v>360</v>
      </c>
      <c r="H1127" s="124" t="s">
        <v>2307</v>
      </c>
      <c r="I1127" s="124" t="s">
        <v>2306</v>
      </c>
      <c r="J1127" s="124" t="s">
        <v>2306</v>
      </c>
      <c r="K1127" s="124" t="s">
        <v>2305</v>
      </c>
      <c r="L1127" s="124" t="s">
        <v>2304</v>
      </c>
      <c r="M1127" s="124" t="s">
        <v>2303</v>
      </c>
      <c r="N1127" s="124" t="s">
        <v>2302</v>
      </c>
      <c r="O1127" s="124" t="s">
        <v>2232</v>
      </c>
      <c r="P1127" s="124" t="s">
        <v>2301</v>
      </c>
      <c r="Q1127" s="124" t="s">
        <v>341</v>
      </c>
      <c r="R1127" s="125">
        <v>11</v>
      </c>
      <c r="S1127" s="125">
        <v>8</v>
      </c>
      <c r="T1127" s="124" t="s">
        <v>341</v>
      </c>
      <c r="U1127" s="124" t="s">
        <v>510</v>
      </c>
      <c r="V1127" s="124" t="s">
        <v>787</v>
      </c>
      <c r="W1127" s="124" t="s">
        <v>1188</v>
      </c>
      <c r="X1127" s="124" t="s">
        <v>219</v>
      </c>
    </row>
    <row r="1128" spans="1:24" ht="33" customHeight="1" x14ac:dyDescent="0.25">
      <c r="A1128" s="124" t="s">
        <v>2300</v>
      </c>
      <c r="B1128" s="125">
        <v>110806</v>
      </c>
      <c r="C1128" s="124" t="s">
        <v>393</v>
      </c>
      <c r="D1128" s="124" t="s">
        <v>381</v>
      </c>
      <c r="E1128" s="124" t="s">
        <v>402</v>
      </c>
      <c r="F1128" s="124" t="s">
        <v>391</v>
      </c>
      <c r="G1128" s="124" t="s">
        <v>379</v>
      </c>
      <c r="H1128" s="124" t="s">
        <v>2299</v>
      </c>
      <c r="I1128" s="124" t="s">
        <v>2298</v>
      </c>
      <c r="J1128" s="124" t="s">
        <v>2298</v>
      </c>
      <c r="K1128" s="124" t="s">
        <v>2297</v>
      </c>
      <c r="L1128" s="124" t="s">
        <v>2296</v>
      </c>
      <c r="M1128" s="124" t="s">
        <v>2295</v>
      </c>
      <c r="N1128" s="124" t="s">
        <v>341</v>
      </c>
      <c r="O1128" s="124" t="s">
        <v>1732</v>
      </c>
      <c r="P1128" s="124" t="s">
        <v>341</v>
      </c>
      <c r="Q1128" s="124" t="s">
        <v>341</v>
      </c>
      <c r="R1128" s="125">
        <v>11</v>
      </c>
      <c r="S1128" s="125">
        <v>8</v>
      </c>
      <c r="T1128" s="124" t="s">
        <v>341</v>
      </c>
      <c r="U1128" s="124" t="s">
        <v>371</v>
      </c>
      <c r="V1128" s="124" t="s">
        <v>1005</v>
      </c>
      <c r="W1128" s="124" t="s">
        <v>439</v>
      </c>
      <c r="X1128" s="124" t="s">
        <v>217</v>
      </c>
    </row>
    <row r="1129" spans="1:24" ht="33" customHeight="1" x14ac:dyDescent="0.25">
      <c r="A1129" s="124" t="s">
        <v>2294</v>
      </c>
      <c r="B1129" s="125">
        <v>110807</v>
      </c>
      <c r="C1129" s="124" t="s">
        <v>381</v>
      </c>
      <c r="D1129" s="124" t="s">
        <v>381</v>
      </c>
      <c r="E1129" s="124" t="s">
        <v>341</v>
      </c>
      <c r="F1129" s="124" t="s">
        <v>380</v>
      </c>
      <c r="G1129" s="124" t="s">
        <v>379</v>
      </c>
      <c r="H1129" s="124" t="s">
        <v>2293</v>
      </c>
      <c r="I1129" s="124" t="s">
        <v>2292</v>
      </c>
      <c r="J1129" s="124" t="s">
        <v>2291</v>
      </c>
      <c r="K1129" s="124" t="s">
        <v>341</v>
      </c>
      <c r="L1129" s="124" t="s">
        <v>29</v>
      </c>
      <c r="M1129" s="124" t="s">
        <v>2290</v>
      </c>
      <c r="N1129" s="124" t="s">
        <v>341</v>
      </c>
      <c r="O1129" s="124" t="s">
        <v>341</v>
      </c>
      <c r="P1129" s="124" t="s">
        <v>341</v>
      </c>
      <c r="Q1129" s="124" t="s">
        <v>341</v>
      </c>
      <c r="R1129" s="125">
        <v>11</v>
      </c>
      <c r="S1129" s="125">
        <v>8</v>
      </c>
      <c r="T1129" s="124" t="s">
        <v>341</v>
      </c>
      <c r="U1129" s="124" t="s">
        <v>371</v>
      </c>
      <c r="V1129" s="124" t="s">
        <v>370</v>
      </c>
      <c r="W1129" s="124" t="s">
        <v>369</v>
      </c>
      <c r="X1129" s="124" t="s">
        <v>35</v>
      </c>
    </row>
    <row r="1130" spans="1:24" ht="33" customHeight="1" x14ac:dyDescent="0.25">
      <c r="A1130" s="124" t="s">
        <v>2289</v>
      </c>
      <c r="B1130" s="125">
        <v>110808</v>
      </c>
      <c r="C1130" s="124" t="s">
        <v>393</v>
      </c>
      <c r="D1130" s="124" t="s">
        <v>392</v>
      </c>
      <c r="E1130" s="124" t="s">
        <v>341</v>
      </c>
      <c r="F1130" s="124" t="s">
        <v>391</v>
      </c>
      <c r="G1130" s="124" t="s">
        <v>360</v>
      </c>
      <c r="H1130" s="124" t="s">
        <v>2288</v>
      </c>
      <c r="I1130" s="124" t="s">
        <v>2287</v>
      </c>
      <c r="J1130" s="124" t="s">
        <v>2286</v>
      </c>
      <c r="K1130" s="124" t="s">
        <v>2285</v>
      </c>
      <c r="L1130" s="124" t="s">
        <v>2284</v>
      </c>
      <c r="M1130" s="124" t="s">
        <v>2283</v>
      </c>
      <c r="N1130" s="124" t="s">
        <v>341</v>
      </c>
      <c r="O1130" s="124" t="s">
        <v>2167</v>
      </c>
      <c r="P1130" s="124" t="s">
        <v>2282</v>
      </c>
      <c r="Q1130" s="124" t="s">
        <v>341</v>
      </c>
      <c r="R1130" s="125">
        <v>11</v>
      </c>
      <c r="S1130" s="125">
        <v>8</v>
      </c>
      <c r="T1130" s="124" t="s">
        <v>341</v>
      </c>
      <c r="U1130" s="124" t="s">
        <v>340</v>
      </c>
      <c r="V1130" s="124" t="s">
        <v>339</v>
      </c>
      <c r="W1130" s="124" t="s">
        <v>1188</v>
      </c>
      <c r="X1130" s="124" t="s">
        <v>219</v>
      </c>
    </row>
    <row r="1131" spans="1:24" ht="33" customHeight="1" x14ac:dyDescent="0.25">
      <c r="A1131" s="124" t="s">
        <v>2281</v>
      </c>
      <c r="B1131" s="125">
        <v>110809</v>
      </c>
      <c r="C1131" s="124" t="s">
        <v>381</v>
      </c>
      <c r="D1131" s="124" t="s">
        <v>381</v>
      </c>
      <c r="E1131" s="124" t="s">
        <v>341</v>
      </c>
      <c r="F1131" s="124" t="s">
        <v>411</v>
      </c>
      <c r="G1131" s="124" t="s">
        <v>343</v>
      </c>
      <c r="H1131" s="124" t="s">
        <v>2280</v>
      </c>
      <c r="I1131" s="124" t="s">
        <v>2279</v>
      </c>
      <c r="J1131" s="124" t="s">
        <v>2278</v>
      </c>
      <c r="K1131" s="124" t="s">
        <v>2277</v>
      </c>
      <c r="L1131" s="124" t="s">
        <v>2276</v>
      </c>
      <c r="M1131" s="124" t="s">
        <v>343</v>
      </c>
      <c r="N1131" s="124" t="s">
        <v>2275</v>
      </c>
      <c r="O1131" s="124" t="s">
        <v>2059</v>
      </c>
      <c r="P1131" s="124" t="s">
        <v>2274</v>
      </c>
      <c r="Q1131" s="124" t="s">
        <v>341</v>
      </c>
      <c r="R1131" s="125">
        <v>11</v>
      </c>
      <c r="S1131" s="125">
        <v>8</v>
      </c>
      <c r="T1131" s="124" t="s">
        <v>341</v>
      </c>
      <c r="U1131" s="124" t="s">
        <v>396</v>
      </c>
      <c r="V1131" s="124" t="s">
        <v>339</v>
      </c>
      <c r="W1131" s="124" t="s">
        <v>2057</v>
      </c>
      <c r="X1131" s="124" t="s">
        <v>225</v>
      </c>
    </row>
    <row r="1132" spans="1:24" ht="33" customHeight="1" x14ac:dyDescent="0.25">
      <c r="A1132" s="124" t="s">
        <v>2273</v>
      </c>
      <c r="B1132" s="125">
        <v>110810</v>
      </c>
      <c r="C1132" s="124" t="s">
        <v>381</v>
      </c>
      <c r="D1132" s="124" t="s">
        <v>381</v>
      </c>
      <c r="E1132" s="124" t="s">
        <v>341</v>
      </c>
      <c r="F1132" s="124" t="s">
        <v>411</v>
      </c>
      <c r="G1132" s="124" t="s">
        <v>379</v>
      </c>
      <c r="H1132" s="124" t="s">
        <v>2272</v>
      </c>
      <c r="I1132" s="124" t="s">
        <v>2271</v>
      </c>
      <c r="J1132" s="124" t="s">
        <v>2271</v>
      </c>
      <c r="K1132" s="124" t="s">
        <v>2256</v>
      </c>
      <c r="L1132" s="124" t="s">
        <v>29</v>
      </c>
      <c r="M1132" s="124" t="s">
        <v>2255</v>
      </c>
      <c r="N1132" s="124" t="s">
        <v>2270</v>
      </c>
      <c r="O1132" s="124" t="s">
        <v>2269</v>
      </c>
      <c r="P1132" s="124" t="s">
        <v>2268</v>
      </c>
      <c r="Q1132" s="124" t="s">
        <v>341</v>
      </c>
      <c r="R1132" s="125">
        <v>11</v>
      </c>
      <c r="S1132" s="125">
        <v>8</v>
      </c>
      <c r="T1132" s="124" t="s">
        <v>341</v>
      </c>
      <c r="U1132" s="124" t="s">
        <v>1114</v>
      </c>
      <c r="V1132" s="124" t="s">
        <v>620</v>
      </c>
      <c r="W1132" s="124" t="s">
        <v>1206</v>
      </c>
      <c r="X1132" s="124" t="s">
        <v>38</v>
      </c>
    </row>
    <row r="1133" spans="1:24" ht="33" customHeight="1" x14ac:dyDescent="0.25">
      <c r="A1133" s="124" t="s">
        <v>2267</v>
      </c>
      <c r="B1133" s="125">
        <v>110811</v>
      </c>
      <c r="C1133" s="124" t="s">
        <v>381</v>
      </c>
      <c r="D1133" s="124" t="s">
        <v>381</v>
      </c>
      <c r="E1133" s="124" t="s">
        <v>341</v>
      </c>
      <c r="F1133" s="124" t="s">
        <v>436</v>
      </c>
      <c r="G1133" s="124" t="s">
        <v>360</v>
      </c>
      <c r="H1133" s="124" t="s">
        <v>2266</v>
      </c>
      <c r="I1133" s="124" t="s">
        <v>2265</v>
      </c>
      <c r="J1133" s="124" t="s">
        <v>2265</v>
      </c>
      <c r="K1133" s="124" t="s">
        <v>2264</v>
      </c>
      <c r="L1133" s="124" t="s">
        <v>2263</v>
      </c>
      <c r="M1133" s="124" t="s">
        <v>2262</v>
      </c>
      <c r="N1133" s="124" t="s">
        <v>2261</v>
      </c>
      <c r="O1133" s="124" t="s">
        <v>1914</v>
      </c>
      <c r="P1133" s="124" t="s">
        <v>2260</v>
      </c>
      <c r="Q1133" s="124" t="s">
        <v>341</v>
      </c>
      <c r="R1133" s="125">
        <v>11</v>
      </c>
      <c r="S1133" s="125">
        <v>8</v>
      </c>
      <c r="T1133" s="124" t="s">
        <v>341</v>
      </c>
      <c r="U1133" s="124" t="s">
        <v>510</v>
      </c>
      <c r="V1133" s="124" t="s">
        <v>620</v>
      </c>
      <c r="W1133" s="124" t="s">
        <v>1113</v>
      </c>
      <c r="X1133" s="124" t="s">
        <v>38</v>
      </c>
    </row>
    <row r="1134" spans="1:24" ht="33" customHeight="1" x14ac:dyDescent="0.25">
      <c r="A1134" s="124" t="s">
        <v>2259</v>
      </c>
      <c r="B1134" s="125">
        <v>110812</v>
      </c>
      <c r="C1134" s="124" t="s">
        <v>381</v>
      </c>
      <c r="D1134" s="124" t="s">
        <v>381</v>
      </c>
      <c r="E1134" s="124" t="s">
        <v>341</v>
      </c>
      <c r="F1134" s="124" t="s">
        <v>411</v>
      </c>
      <c r="G1134" s="124" t="s">
        <v>379</v>
      </c>
      <c r="H1134" s="124" t="s">
        <v>2258</v>
      </c>
      <c r="I1134" s="124" t="s">
        <v>2257</v>
      </c>
      <c r="J1134" s="124" t="s">
        <v>2257</v>
      </c>
      <c r="K1134" s="124" t="s">
        <v>2256</v>
      </c>
      <c r="L1134" s="124" t="s">
        <v>29</v>
      </c>
      <c r="M1134" s="124" t="s">
        <v>2255</v>
      </c>
      <c r="N1134" s="124" t="s">
        <v>2254</v>
      </c>
      <c r="O1134" s="124" t="s">
        <v>341</v>
      </c>
      <c r="P1134" s="124" t="s">
        <v>2253</v>
      </c>
      <c r="Q1134" s="124" t="s">
        <v>341</v>
      </c>
      <c r="R1134" s="125">
        <v>11</v>
      </c>
      <c r="S1134" s="125">
        <v>8</v>
      </c>
      <c r="T1134" s="124" t="s">
        <v>341</v>
      </c>
      <c r="U1134" s="124" t="s">
        <v>340</v>
      </c>
      <c r="V1134" s="124" t="s">
        <v>339</v>
      </c>
      <c r="W1134" s="124" t="s">
        <v>496</v>
      </c>
      <c r="X1134" s="124" t="s">
        <v>219</v>
      </c>
    </row>
    <row r="1135" spans="1:24" ht="33" customHeight="1" x14ac:dyDescent="0.25">
      <c r="A1135" s="124" t="s">
        <v>2252</v>
      </c>
      <c r="B1135" s="125">
        <v>110813</v>
      </c>
      <c r="C1135" s="124" t="s">
        <v>349</v>
      </c>
      <c r="D1135" s="124" t="s">
        <v>349</v>
      </c>
      <c r="E1135" s="124" t="s">
        <v>341</v>
      </c>
      <c r="F1135" s="124" t="s">
        <v>361</v>
      </c>
      <c r="G1135" s="124" t="s">
        <v>360</v>
      </c>
      <c r="H1135" s="124" t="s">
        <v>2251</v>
      </c>
      <c r="I1135" s="124" t="s">
        <v>2250</v>
      </c>
      <c r="J1135" s="124" t="s">
        <v>2249</v>
      </c>
      <c r="K1135" s="124" t="s">
        <v>2248</v>
      </c>
      <c r="L1135" s="124" t="s">
        <v>2247</v>
      </c>
      <c r="M1135" s="124" t="s">
        <v>2246</v>
      </c>
      <c r="N1135" s="124" t="s">
        <v>2245</v>
      </c>
      <c r="O1135" s="124" t="s">
        <v>1732</v>
      </c>
      <c r="P1135" s="124" t="s">
        <v>2244</v>
      </c>
      <c r="Q1135" s="124" t="s">
        <v>341</v>
      </c>
      <c r="R1135" s="125">
        <v>11</v>
      </c>
      <c r="S1135" s="125">
        <v>8</v>
      </c>
      <c r="T1135" s="124" t="s">
        <v>341</v>
      </c>
      <c r="U1135" s="124" t="s">
        <v>371</v>
      </c>
      <c r="V1135" s="124" t="s">
        <v>440</v>
      </c>
      <c r="W1135" s="124" t="s">
        <v>439</v>
      </c>
      <c r="X1135" s="124" t="s">
        <v>217</v>
      </c>
    </row>
    <row r="1136" spans="1:24" ht="33" customHeight="1" x14ac:dyDescent="0.25">
      <c r="A1136" s="124" t="s">
        <v>2243</v>
      </c>
      <c r="B1136" s="125">
        <v>110814</v>
      </c>
      <c r="C1136" s="124" t="s">
        <v>381</v>
      </c>
      <c r="D1136" s="124" t="s">
        <v>381</v>
      </c>
      <c r="E1136" s="124" t="s">
        <v>341</v>
      </c>
      <c r="F1136" s="124" t="s">
        <v>411</v>
      </c>
      <c r="G1136" s="124" t="s">
        <v>343</v>
      </c>
      <c r="H1136" s="124" t="s">
        <v>2242</v>
      </c>
      <c r="I1136" s="124" t="s">
        <v>2241</v>
      </c>
      <c r="J1136" s="124" t="s">
        <v>2241</v>
      </c>
      <c r="K1136" s="124" t="s">
        <v>2240</v>
      </c>
      <c r="L1136" s="124" t="s">
        <v>2239</v>
      </c>
      <c r="M1136" s="124" t="s">
        <v>343</v>
      </c>
      <c r="N1136" s="124" t="s">
        <v>341</v>
      </c>
      <c r="O1136" s="124" t="s">
        <v>1890</v>
      </c>
      <c r="P1136" s="124" t="s">
        <v>341</v>
      </c>
      <c r="Q1136" s="124" t="s">
        <v>341</v>
      </c>
      <c r="R1136" s="125">
        <v>11</v>
      </c>
      <c r="S1136" s="125">
        <v>8</v>
      </c>
      <c r="T1136" s="124" t="s">
        <v>341</v>
      </c>
      <c r="U1136" s="124" t="s">
        <v>340</v>
      </c>
      <c r="V1136" s="124" t="s">
        <v>339</v>
      </c>
      <c r="W1136" s="124" t="s">
        <v>1188</v>
      </c>
      <c r="X1136" s="124" t="s">
        <v>219</v>
      </c>
    </row>
    <row r="1137" spans="1:24" ht="33" customHeight="1" x14ac:dyDescent="0.25">
      <c r="A1137" s="124" t="s">
        <v>2238</v>
      </c>
      <c r="B1137" s="125">
        <v>110815</v>
      </c>
      <c r="C1137" s="124" t="s">
        <v>349</v>
      </c>
      <c r="D1137" s="124" t="s">
        <v>349</v>
      </c>
      <c r="E1137" s="124" t="s">
        <v>341</v>
      </c>
      <c r="F1137" s="124" t="s">
        <v>361</v>
      </c>
      <c r="G1137" s="124" t="s">
        <v>343</v>
      </c>
      <c r="H1137" s="124" t="s">
        <v>2237</v>
      </c>
      <c r="I1137" s="124" t="s">
        <v>2236</v>
      </c>
      <c r="J1137" s="124" t="s">
        <v>2235</v>
      </c>
      <c r="K1137" s="124" t="s">
        <v>2234</v>
      </c>
      <c r="L1137" s="124" t="s">
        <v>2233</v>
      </c>
      <c r="M1137" s="124" t="s">
        <v>343</v>
      </c>
      <c r="N1137" s="124" t="s">
        <v>341</v>
      </c>
      <c r="O1137" s="124" t="s">
        <v>2232</v>
      </c>
      <c r="P1137" s="124" t="s">
        <v>341</v>
      </c>
      <c r="Q1137" s="124" t="s">
        <v>341</v>
      </c>
      <c r="R1137" s="125">
        <v>11</v>
      </c>
      <c r="S1137" s="125">
        <v>8</v>
      </c>
      <c r="T1137" s="124" t="s">
        <v>341</v>
      </c>
      <c r="U1137" s="124" t="s">
        <v>340</v>
      </c>
      <c r="V1137" s="124" t="s">
        <v>339</v>
      </c>
      <c r="W1137" s="124" t="s">
        <v>1470</v>
      </c>
      <c r="X1137" s="124" t="s">
        <v>223</v>
      </c>
    </row>
    <row r="1138" spans="1:24" ht="33" customHeight="1" x14ac:dyDescent="0.25">
      <c r="A1138" s="124" t="s">
        <v>2231</v>
      </c>
      <c r="B1138" s="125">
        <v>110901</v>
      </c>
      <c r="C1138" s="124" t="s">
        <v>349</v>
      </c>
      <c r="D1138" s="124" t="s">
        <v>349</v>
      </c>
      <c r="E1138" s="124" t="s">
        <v>341</v>
      </c>
      <c r="F1138" s="124" t="s">
        <v>348</v>
      </c>
      <c r="G1138" s="124" t="s">
        <v>360</v>
      </c>
      <c r="H1138" s="124" t="s">
        <v>2230</v>
      </c>
      <c r="I1138" s="124" t="s">
        <v>2229</v>
      </c>
      <c r="J1138" s="124" t="s">
        <v>2229</v>
      </c>
      <c r="K1138" s="124" t="s">
        <v>2228</v>
      </c>
      <c r="L1138" s="124" t="s">
        <v>2227</v>
      </c>
      <c r="M1138" s="124" t="s">
        <v>2226</v>
      </c>
      <c r="N1138" s="124" t="s">
        <v>341</v>
      </c>
      <c r="O1138" s="124" t="s">
        <v>1897</v>
      </c>
      <c r="P1138" s="124" t="s">
        <v>2225</v>
      </c>
      <c r="Q1138" s="124" t="s">
        <v>341</v>
      </c>
      <c r="R1138" s="125">
        <v>11</v>
      </c>
      <c r="S1138" s="125">
        <v>9</v>
      </c>
      <c r="T1138" s="124" t="s">
        <v>341</v>
      </c>
      <c r="U1138" s="124" t="s">
        <v>396</v>
      </c>
      <c r="V1138" s="124" t="s">
        <v>395</v>
      </c>
      <c r="W1138" s="124" t="s">
        <v>570</v>
      </c>
      <c r="X1138" s="124" t="s">
        <v>29</v>
      </c>
    </row>
    <row r="1139" spans="1:24" ht="33" customHeight="1" x14ac:dyDescent="0.25">
      <c r="A1139" s="124" t="s">
        <v>2224</v>
      </c>
      <c r="B1139" s="125">
        <v>110902</v>
      </c>
      <c r="C1139" s="124" t="s">
        <v>393</v>
      </c>
      <c r="D1139" s="124" t="s">
        <v>392</v>
      </c>
      <c r="E1139" s="124" t="s">
        <v>341</v>
      </c>
      <c r="F1139" s="124" t="s">
        <v>391</v>
      </c>
      <c r="G1139" s="124" t="s">
        <v>390</v>
      </c>
      <c r="H1139" s="124" t="s">
        <v>2223</v>
      </c>
      <c r="I1139" s="124" t="s">
        <v>2222</v>
      </c>
      <c r="J1139" s="124" t="s">
        <v>2222</v>
      </c>
      <c r="K1139" s="124" t="s">
        <v>2221</v>
      </c>
      <c r="L1139" s="124" t="s">
        <v>2220</v>
      </c>
      <c r="M1139" s="124" t="s">
        <v>2219</v>
      </c>
      <c r="N1139" s="124" t="s">
        <v>341</v>
      </c>
      <c r="O1139" s="124" t="s">
        <v>2167</v>
      </c>
      <c r="P1139" s="124" t="s">
        <v>2218</v>
      </c>
      <c r="Q1139" s="124" t="s">
        <v>341</v>
      </c>
      <c r="R1139" s="125">
        <v>11</v>
      </c>
      <c r="S1139" s="125">
        <v>9</v>
      </c>
      <c r="T1139" s="124" t="s">
        <v>341</v>
      </c>
      <c r="U1139" s="124" t="s">
        <v>340</v>
      </c>
      <c r="V1139" s="124" t="s">
        <v>339</v>
      </c>
      <c r="W1139" s="124" t="s">
        <v>468</v>
      </c>
      <c r="X1139" s="124" t="s">
        <v>223</v>
      </c>
    </row>
    <row r="1140" spans="1:24" ht="33" customHeight="1" x14ac:dyDescent="0.25">
      <c r="A1140" s="124" t="s">
        <v>2217</v>
      </c>
      <c r="B1140" s="125">
        <v>110903</v>
      </c>
      <c r="C1140" s="124" t="s">
        <v>393</v>
      </c>
      <c r="D1140" s="124" t="s">
        <v>392</v>
      </c>
      <c r="E1140" s="124" t="s">
        <v>341</v>
      </c>
      <c r="F1140" s="124" t="s">
        <v>391</v>
      </c>
      <c r="G1140" s="124" t="s">
        <v>360</v>
      </c>
      <c r="H1140" s="124" t="s">
        <v>2216</v>
      </c>
      <c r="I1140" s="124" t="s">
        <v>2215</v>
      </c>
      <c r="J1140" s="124" t="s">
        <v>2215</v>
      </c>
      <c r="K1140" s="124" t="s">
        <v>2214</v>
      </c>
      <c r="L1140" s="124" t="s">
        <v>2213</v>
      </c>
      <c r="M1140" s="124" t="s">
        <v>2212</v>
      </c>
      <c r="N1140" s="124" t="s">
        <v>341</v>
      </c>
      <c r="O1140" s="124" t="s">
        <v>2143</v>
      </c>
      <c r="P1140" s="124" t="s">
        <v>2211</v>
      </c>
      <c r="Q1140" s="124" t="s">
        <v>341</v>
      </c>
      <c r="R1140" s="125">
        <v>11</v>
      </c>
      <c r="S1140" s="125">
        <v>9</v>
      </c>
      <c r="T1140" s="124" t="s">
        <v>341</v>
      </c>
      <c r="U1140" s="124" t="s">
        <v>510</v>
      </c>
      <c r="V1140" s="124" t="s">
        <v>620</v>
      </c>
      <c r="W1140" s="124" t="s">
        <v>1113</v>
      </c>
      <c r="X1140" s="124" t="s">
        <v>38</v>
      </c>
    </row>
    <row r="1141" spans="1:24" ht="33" customHeight="1" x14ac:dyDescent="0.25">
      <c r="A1141" s="124" t="s">
        <v>2210</v>
      </c>
      <c r="B1141" s="125">
        <v>110904</v>
      </c>
      <c r="C1141" s="124" t="s">
        <v>381</v>
      </c>
      <c r="D1141" s="124" t="s">
        <v>349</v>
      </c>
      <c r="E1141" s="124" t="s">
        <v>402</v>
      </c>
      <c r="F1141" s="124" t="s">
        <v>436</v>
      </c>
      <c r="G1141" s="124" t="s">
        <v>360</v>
      </c>
      <c r="H1141" s="124" t="s">
        <v>2209</v>
      </c>
      <c r="I1141" s="124" t="s">
        <v>2208</v>
      </c>
      <c r="J1141" s="124" t="s">
        <v>2207</v>
      </c>
      <c r="K1141" s="124" t="s">
        <v>2206</v>
      </c>
      <c r="L1141" s="124" t="s">
        <v>2205</v>
      </c>
      <c r="M1141" s="124" t="s">
        <v>2204</v>
      </c>
      <c r="N1141" s="124" t="s">
        <v>2203</v>
      </c>
      <c r="O1141" s="124" t="s">
        <v>1732</v>
      </c>
      <c r="P1141" s="124" t="s">
        <v>2202</v>
      </c>
      <c r="Q1141" s="124" t="s">
        <v>341</v>
      </c>
      <c r="R1141" s="125">
        <v>11</v>
      </c>
      <c r="S1141" s="125">
        <v>9</v>
      </c>
      <c r="T1141" s="124" t="s">
        <v>341</v>
      </c>
      <c r="U1141" s="124" t="s">
        <v>371</v>
      </c>
      <c r="V1141" s="124" t="s">
        <v>1005</v>
      </c>
      <c r="W1141" s="124" t="s">
        <v>439</v>
      </c>
      <c r="X1141" s="124" t="s">
        <v>217</v>
      </c>
    </row>
    <row r="1142" spans="1:24" ht="33" customHeight="1" x14ac:dyDescent="0.25">
      <c r="A1142" s="124" t="s">
        <v>2201</v>
      </c>
      <c r="B1142" s="125">
        <v>110905</v>
      </c>
      <c r="C1142" s="124" t="s">
        <v>349</v>
      </c>
      <c r="D1142" s="124" t="s">
        <v>349</v>
      </c>
      <c r="E1142" s="124" t="s">
        <v>341</v>
      </c>
      <c r="F1142" s="124" t="s">
        <v>348</v>
      </c>
      <c r="G1142" s="124" t="s">
        <v>360</v>
      </c>
      <c r="H1142" s="124" t="s">
        <v>2200</v>
      </c>
      <c r="I1142" s="124" t="s">
        <v>2199</v>
      </c>
      <c r="J1142" s="124" t="s">
        <v>2199</v>
      </c>
      <c r="K1142" s="124" t="s">
        <v>2198</v>
      </c>
      <c r="L1142" s="124" t="s">
        <v>2197</v>
      </c>
      <c r="M1142" s="124" t="s">
        <v>2196</v>
      </c>
      <c r="N1142" s="124" t="s">
        <v>2195</v>
      </c>
      <c r="O1142" s="124" t="s">
        <v>1897</v>
      </c>
      <c r="P1142" s="124" t="s">
        <v>2194</v>
      </c>
      <c r="Q1142" s="124" t="s">
        <v>341</v>
      </c>
      <c r="R1142" s="125">
        <v>11</v>
      </c>
      <c r="S1142" s="125">
        <v>9</v>
      </c>
      <c r="T1142" s="124" t="s">
        <v>341</v>
      </c>
      <c r="U1142" s="124" t="s">
        <v>396</v>
      </c>
      <c r="V1142" s="124" t="s">
        <v>395</v>
      </c>
      <c r="W1142" s="124" t="s">
        <v>570</v>
      </c>
      <c r="X1142" s="124" t="s">
        <v>29</v>
      </c>
    </row>
    <row r="1143" spans="1:24" ht="33" customHeight="1" x14ac:dyDescent="0.25">
      <c r="A1143" s="124" t="s">
        <v>2193</v>
      </c>
      <c r="B1143" s="125">
        <v>110906</v>
      </c>
      <c r="C1143" s="124" t="s">
        <v>349</v>
      </c>
      <c r="D1143" s="124" t="s">
        <v>349</v>
      </c>
      <c r="E1143" s="124" t="s">
        <v>341</v>
      </c>
      <c r="F1143" s="124" t="s">
        <v>348</v>
      </c>
      <c r="G1143" s="124" t="s">
        <v>343</v>
      </c>
      <c r="H1143" s="124" t="s">
        <v>2192</v>
      </c>
      <c r="I1143" s="124" t="s">
        <v>2191</v>
      </c>
      <c r="J1143" s="124" t="s">
        <v>2191</v>
      </c>
      <c r="K1143" s="124" t="s">
        <v>2190</v>
      </c>
      <c r="L1143" s="124" t="s">
        <v>2189</v>
      </c>
      <c r="M1143" s="124" t="s">
        <v>343</v>
      </c>
      <c r="N1143" s="124" t="s">
        <v>341</v>
      </c>
      <c r="O1143" s="124" t="s">
        <v>1897</v>
      </c>
      <c r="P1143" s="124" t="s">
        <v>2188</v>
      </c>
      <c r="Q1143" s="124" t="s">
        <v>341</v>
      </c>
      <c r="R1143" s="125">
        <v>11</v>
      </c>
      <c r="S1143" s="125">
        <v>9</v>
      </c>
      <c r="T1143" s="124" t="s">
        <v>341</v>
      </c>
      <c r="U1143" s="124" t="s">
        <v>396</v>
      </c>
      <c r="V1143" s="124" t="s">
        <v>395</v>
      </c>
      <c r="W1143" s="124" t="s">
        <v>570</v>
      </c>
      <c r="X1143" s="124" t="s">
        <v>29</v>
      </c>
    </row>
    <row r="1144" spans="1:24" ht="33" customHeight="1" x14ac:dyDescent="0.25">
      <c r="A1144" s="124" t="s">
        <v>2187</v>
      </c>
      <c r="B1144" s="125">
        <v>110907</v>
      </c>
      <c r="C1144" s="124" t="s">
        <v>381</v>
      </c>
      <c r="D1144" s="124" t="s">
        <v>381</v>
      </c>
      <c r="E1144" s="124" t="s">
        <v>341</v>
      </c>
      <c r="F1144" s="124" t="s">
        <v>436</v>
      </c>
      <c r="G1144" s="124" t="s">
        <v>360</v>
      </c>
      <c r="H1144" s="124" t="s">
        <v>2186</v>
      </c>
      <c r="I1144" s="124" t="s">
        <v>2185</v>
      </c>
      <c r="J1144" s="124" t="s">
        <v>2185</v>
      </c>
      <c r="K1144" s="124" t="s">
        <v>2184</v>
      </c>
      <c r="L1144" s="124" t="s">
        <v>2183</v>
      </c>
      <c r="M1144" s="124" t="s">
        <v>2182</v>
      </c>
      <c r="N1144" s="124" t="s">
        <v>341</v>
      </c>
      <c r="O1144" s="124" t="s">
        <v>2167</v>
      </c>
      <c r="P1144" s="124" t="s">
        <v>2181</v>
      </c>
      <c r="Q1144" s="124" t="s">
        <v>341</v>
      </c>
      <c r="R1144" s="125">
        <v>11</v>
      </c>
      <c r="S1144" s="125">
        <v>9</v>
      </c>
      <c r="T1144" s="124" t="s">
        <v>341</v>
      </c>
      <c r="U1144" s="124" t="s">
        <v>340</v>
      </c>
      <c r="V1144" s="124" t="s">
        <v>339</v>
      </c>
      <c r="W1144" s="124" t="s">
        <v>1470</v>
      </c>
      <c r="X1144" s="124" t="s">
        <v>223</v>
      </c>
    </row>
    <row r="1145" spans="1:24" ht="33" customHeight="1" x14ac:dyDescent="0.25">
      <c r="A1145" s="124" t="s">
        <v>2180</v>
      </c>
      <c r="B1145" s="125">
        <v>110908</v>
      </c>
      <c r="C1145" s="124" t="s">
        <v>393</v>
      </c>
      <c r="D1145" s="124" t="s">
        <v>349</v>
      </c>
      <c r="E1145" s="124" t="s">
        <v>402</v>
      </c>
      <c r="F1145" s="124" t="s">
        <v>391</v>
      </c>
      <c r="G1145" s="124" t="s">
        <v>379</v>
      </c>
      <c r="H1145" s="124" t="s">
        <v>2179</v>
      </c>
      <c r="I1145" s="124" t="s">
        <v>2178</v>
      </c>
      <c r="J1145" s="124" t="s">
        <v>2178</v>
      </c>
      <c r="K1145" s="124" t="s">
        <v>2177</v>
      </c>
      <c r="L1145" s="124" t="s">
        <v>2176</v>
      </c>
      <c r="M1145" s="124" t="s">
        <v>2175</v>
      </c>
      <c r="N1145" s="124" t="s">
        <v>341</v>
      </c>
      <c r="O1145" s="124" t="s">
        <v>1732</v>
      </c>
      <c r="P1145" s="124" t="s">
        <v>2174</v>
      </c>
      <c r="Q1145" s="124" t="s">
        <v>341</v>
      </c>
      <c r="R1145" s="125">
        <v>11</v>
      </c>
      <c r="S1145" s="125">
        <v>9</v>
      </c>
      <c r="T1145" s="124" t="s">
        <v>341</v>
      </c>
      <c r="U1145" s="124" t="s">
        <v>371</v>
      </c>
      <c r="V1145" s="124" t="s">
        <v>1005</v>
      </c>
      <c r="W1145" s="124" t="s">
        <v>439</v>
      </c>
      <c r="X1145" s="124" t="s">
        <v>217</v>
      </c>
    </row>
    <row r="1146" spans="1:24" ht="33" customHeight="1" x14ac:dyDescent="0.25">
      <c r="A1146" s="124" t="s">
        <v>2173</v>
      </c>
      <c r="B1146" s="125">
        <v>110909</v>
      </c>
      <c r="C1146" s="124" t="s">
        <v>393</v>
      </c>
      <c r="D1146" s="124" t="s">
        <v>392</v>
      </c>
      <c r="E1146" s="124" t="s">
        <v>341</v>
      </c>
      <c r="F1146" s="124" t="s">
        <v>391</v>
      </c>
      <c r="G1146" s="124" t="s">
        <v>360</v>
      </c>
      <c r="H1146" s="124" t="s">
        <v>2172</v>
      </c>
      <c r="I1146" s="124" t="s">
        <v>2171</v>
      </c>
      <c r="J1146" s="124" t="s">
        <v>2171</v>
      </c>
      <c r="K1146" s="124" t="s">
        <v>2170</v>
      </c>
      <c r="L1146" s="124" t="s">
        <v>2169</v>
      </c>
      <c r="M1146" s="124" t="s">
        <v>2168</v>
      </c>
      <c r="N1146" s="124" t="s">
        <v>341</v>
      </c>
      <c r="O1146" s="124" t="s">
        <v>2167</v>
      </c>
      <c r="P1146" s="124" t="s">
        <v>2166</v>
      </c>
      <c r="Q1146" s="124" t="s">
        <v>341</v>
      </c>
      <c r="R1146" s="125">
        <v>11</v>
      </c>
      <c r="S1146" s="125">
        <v>9</v>
      </c>
      <c r="T1146" s="124" t="s">
        <v>341</v>
      </c>
      <c r="U1146" s="124" t="s">
        <v>340</v>
      </c>
      <c r="V1146" s="124" t="s">
        <v>339</v>
      </c>
      <c r="W1146" s="124" t="s">
        <v>338</v>
      </c>
      <c r="X1146" s="124" t="s">
        <v>219</v>
      </c>
    </row>
    <row r="1147" spans="1:24" ht="33" customHeight="1" x14ac:dyDescent="0.25">
      <c r="A1147" s="124" t="s">
        <v>2165</v>
      </c>
      <c r="B1147" s="125">
        <v>110910</v>
      </c>
      <c r="C1147" s="124" t="s">
        <v>381</v>
      </c>
      <c r="D1147" s="124" t="s">
        <v>349</v>
      </c>
      <c r="E1147" s="124" t="s">
        <v>2164</v>
      </c>
      <c r="F1147" s="124" t="s">
        <v>436</v>
      </c>
      <c r="G1147" s="124" t="s">
        <v>360</v>
      </c>
      <c r="H1147" s="124" t="s">
        <v>2163</v>
      </c>
      <c r="I1147" s="124" t="s">
        <v>2162</v>
      </c>
      <c r="J1147" s="124" t="s">
        <v>2161</v>
      </c>
      <c r="K1147" s="124" t="s">
        <v>2160</v>
      </c>
      <c r="L1147" s="124" t="s">
        <v>2159</v>
      </c>
      <c r="M1147" s="124" t="s">
        <v>2158</v>
      </c>
      <c r="N1147" s="124" t="s">
        <v>341</v>
      </c>
      <c r="O1147" s="124" t="s">
        <v>1897</v>
      </c>
      <c r="P1147" s="124" t="s">
        <v>2157</v>
      </c>
      <c r="Q1147" s="124" t="s">
        <v>341</v>
      </c>
      <c r="R1147" s="125">
        <v>11</v>
      </c>
      <c r="S1147" s="125">
        <v>9</v>
      </c>
      <c r="T1147" s="124" t="s">
        <v>341</v>
      </c>
      <c r="U1147" s="124" t="s">
        <v>396</v>
      </c>
      <c r="V1147" s="124" t="s">
        <v>395</v>
      </c>
      <c r="W1147" s="124" t="s">
        <v>570</v>
      </c>
      <c r="X1147" s="124" t="s">
        <v>29</v>
      </c>
    </row>
    <row r="1148" spans="1:24" ht="33" customHeight="1" x14ac:dyDescent="0.25">
      <c r="A1148" s="124" t="s">
        <v>2156</v>
      </c>
      <c r="B1148" s="125">
        <v>110911</v>
      </c>
      <c r="C1148" s="124" t="s">
        <v>381</v>
      </c>
      <c r="D1148" s="124" t="s">
        <v>381</v>
      </c>
      <c r="E1148" s="124" t="s">
        <v>341</v>
      </c>
      <c r="F1148" s="124" t="s">
        <v>436</v>
      </c>
      <c r="G1148" s="124" t="s">
        <v>360</v>
      </c>
      <c r="H1148" s="124" t="s">
        <v>2155</v>
      </c>
      <c r="I1148" s="124" t="s">
        <v>2154</v>
      </c>
      <c r="J1148" s="124" t="s">
        <v>2154</v>
      </c>
      <c r="K1148" s="124" t="s">
        <v>2153</v>
      </c>
      <c r="L1148" s="124" t="s">
        <v>2152</v>
      </c>
      <c r="M1148" s="124" t="s">
        <v>2151</v>
      </c>
      <c r="N1148" s="124" t="s">
        <v>341</v>
      </c>
      <c r="O1148" s="124" t="s">
        <v>1897</v>
      </c>
      <c r="P1148" s="124" t="s">
        <v>2150</v>
      </c>
      <c r="Q1148" s="124" t="s">
        <v>341</v>
      </c>
      <c r="R1148" s="125">
        <v>11</v>
      </c>
      <c r="S1148" s="125">
        <v>9</v>
      </c>
      <c r="T1148" s="124" t="s">
        <v>341</v>
      </c>
      <c r="U1148" s="124" t="s">
        <v>396</v>
      </c>
      <c r="V1148" s="124" t="s">
        <v>2149</v>
      </c>
      <c r="W1148" s="124" t="s">
        <v>570</v>
      </c>
      <c r="X1148" s="124" t="s">
        <v>29</v>
      </c>
    </row>
    <row r="1149" spans="1:24" ht="33" customHeight="1" x14ac:dyDescent="0.25">
      <c r="A1149" s="124" t="s">
        <v>2148</v>
      </c>
      <c r="B1149" s="125">
        <v>110912</v>
      </c>
      <c r="C1149" s="124" t="s">
        <v>349</v>
      </c>
      <c r="D1149" s="124" t="s">
        <v>349</v>
      </c>
      <c r="E1149" s="124" t="s">
        <v>341</v>
      </c>
      <c r="F1149" s="124" t="s">
        <v>361</v>
      </c>
      <c r="G1149" s="124" t="s">
        <v>343</v>
      </c>
      <c r="H1149" s="124" t="s">
        <v>2147</v>
      </c>
      <c r="I1149" s="124" t="s">
        <v>2146</v>
      </c>
      <c r="J1149" s="124" t="s">
        <v>2146</v>
      </c>
      <c r="K1149" s="124" t="s">
        <v>2145</v>
      </c>
      <c r="L1149" s="124" t="s">
        <v>2144</v>
      </c>
      <c r="M1149" s="124" t="s">
        <v>343</v>
      </c>
      <c r="N1149" s="124" t="s">
        <v>341</v>
      </c>
      <c r="O1149" s="124" t="s">
        <v>2143</v>
      </c>
      <c r="P1149" s="124" t="s">
        <v>2142</v>
      </c>
      <c r="Q1149" s="124" t="s">
        <v>341</v>
      </c>
      <c r="R1149" s="125">
        <v>11</v>
      </c>
      <c r="S1149" s="125">
        <v>9</v>
      </c>
      <c r="T1149" s="124" t="s">
        <v>341</v>
      </c>
      <c r="U1149" s="124" t="s">
        <v>510</v>
      </c>
      <c r="V1149" s="124" t="s">
        <v>620</v>
      </c>
      <c r="W1149" s="124" t="s">
        <v>1113</v>
      </c>
      <c r="X1149" s="124" t="s">
        <v>38</v>
      </c>
    </row>
    <row r="1150" spans="1:24" ht="33" customHeight="1" x14ac:dyDescent="0.25">
      <c r="A1150" s="124" t="s">
        <v>2141</v>
      </c>
      <c r="B1150" s="125">
        <v>110913</v>
      </c>
      <c r="C1150" s="124" t="s">
        <v>381</v>
      </c>
      <c r="D1150" s="124" t="s">
        <v>381</v>
      </c>
      <c r="E1150" s="124" t="s">
        <v>341</v>
      </c>
      <c r="F1150" s="124" t="s">
        <v>436</v>
      </c>
      <c r="G1150" s="124" t="s">
        <v>360</v>
      </c>
      <c r="H1150" s="124" t="s">
        <v>2140</v>
      </c>
      <c r="I1150" s="124" t="s">
        <v>2139</v>
      </c>
      <c r="J1150" s="124" t="s">
        <v>2139</v>
      </c>
      <c r="K1150" s="124" t="s">
        <v>2138</v>
      </c>
      <c r="L1150" s="124" t="s">
        <v>2137</v>
      </c>
      <c r="M1150" s="124" t="s">
        <v>2136</v>
      </c>
      <c r="N1150" s="124" t="s">
        <v>2135</v>
      </c>
      <c r="O1150" s="124" t="s">
        <v>2134</v>
      </c>
      <c r="P1150" s="124" t="s">
        <v>2133</v>
      </c>
      <c r="Q1150" s="124" t="s">
        <v>341</v>
      </c>
      <c r="R1150" s="125">
        <v>11</v>
      </c>
      <c r="S1150" s="125">
        <v>9</v>
      </c>
      <c r="T1150" s="124" t="s">
        <v>341</v>
      </c>
      <c r="U1150" s="124" t="s">
        <v>396</v>
      </c>
      <c r="V1150" s="124" t="s">
        <v>395</v>
      </c>
      <c r="W1150" s="124" t="s">
        <v>496</v>
      </c>
      <c r="X1150" s="124" t="s">
        <v>219</v>
      </c>
    </row>
    <row r="1151" spans="1:24" ht="33" customHeight="1" x14ac:dyDescent="0.25">
      <c r="A1151" s="124" t="s">
        <v>2132</v>
      </c>
      <c r="B1151" s="125">
        <v>110914</v>
      </c>
      <c r="C1151" s="124" t="s">
        <v>381</v>
      </c>
      <c r="D1151" s="124" t="s">
        <v>349</v>
      </c>
      <c r="E1151" s="124" t="s">
        <v>2131</v>
      </c>
      <c r="F1151" s="124" t="s">
        <v>380</v>
      </c>
      <c r="G1151" s="124" t="s">
        <v>343</v>
      </c>
      <c r="H1151" s="124" t="s">
        <v>2130</v>
      </c>
      <c r="I1151" s="124" t="s">
        <v>2129</v>
      </c>
      <c r="J1151" s="124" t="s">
        <v>2129</v>
      </c>
      <c r="K1151" s="124" t="s">
        <v>2128</v>
      </c>
      <c r="L1151" s="124" t="s">
        <v>2127</v>
      </c>
      <c r="M1151" s="124" t="s">
        <v>343</v>
      </c>
      <c r="N1151" s="124" t="s">
        <v>341</v>
      </c>
      <c r="O1151" s="124" t="s">
        <v>2126</v>
      </c>
      <c r="P1151" s="124" t="s">
        <v>2125</v>
      </c>
      <c r="Q1151" s="124" t="s">
        <v>341</v>
      </c>
      <c r="R1151" s="125">
        <v>11</v>
      </c>
      <c r="S1151" s="125">
        <v>9</v>
      </c>
      <c r="T1151" s="124" t="s">
        <v>341</v>
      </c>
      <c r="U1151" s="124" t="s">
        <v>510</v>
      </c>
      <c r="V1151" s="124" t="s">
        <v>787</v>
      </c>
      <c r="W1151" s="124" t="s">
        <v>2124</v>
      </c>
      <c r="X1151" s="124" t="s">
        <v>32</v>
      </c>
    </row>
    <row r="1152" spans="1:24" ht="33" customHeight="1" x14ac:dyDescent="0.25">
      <c r="A1152" s="124" t="s">
        <v>2123</v>
      </c>
      <c r="B1152" s="125">
        <v>111001</v>
      </c>
      <c r="C1152" s="124" t="s">
        <v>393</v>
      </c>
      <c r="D1152" s="124" t="s">
        <v>392</v>
      </c>
      <c r="E1152" s="124" t="s">
        <v>341</v>
      </c>
      <c r="F1152" s="124" t="s">
        <v>391</v>
      </c>
      <c r="G1152" s="124" t="s">
        <v>379</v>
      </c>
      <c r="H1152" s="124" t="s">
        <v>2122</v>
      </c>
      <c r="I1152" s="124" t="s">
        <v>2121</v>
      </c>
      <c r="J1152" s="124" t="s">
        <v>2121</v>
      </c>
      <c r="K1152" s="124" t="s">
        <v>2120</v>
      </c>
      <c r="L1152" s="124" t="s">
        <v>2119</v>
      </c>
      <c r="M1152" s="124" t="s">
        <v>2118</v>
      </c>
      <c r="N1152" s="124" t="s">
        <v>341</v>
      </c>
      <c r="O1152" s="124" t="s">
        <v>2117</v>
      </c>
      <c r="P1152" s="124" t="s">
        <v>2116</v>
      </c>
      <c r="Q1152" s="124" t="s">
        <v>341</v>
      </c>
      <c r="R1152" s="125">
        <v>11</v>
      </c>
      <c r="S1152" s="125">
        <v>10</v>
      </c>
      <c r="T1152" s="124" t="s">
        <v>341</v>
      </c>
      <c r="U1152" s="124" t="s">
        <v>396</v>
      </c>
      <c r="V1152" s="124" t="s">
        <v>395</v>
      </c>
      <c r="W1152" s="124" t="s">
        <v>451</v>
      </c>
      <c r="X1152" s="124" t="s">
        <v>220</v>
      </c>
    </row>
    <row r="1153" spans="1:24" ht="33" customHeight="1" x14ac:dyDescent="0.25">
      <c r="A1153" s="124" t="s">
        <v>2115</v>
      </c>
      <c r="B1153" s="125">
        <v>111002</v>
      </c>
      <c r="C1153" s="124" t="s">
        <v>381</v>
      </c>
      <c r="D1153" s="124" t="s">
        <v>381</v>
      </c>
      <c r="E1153" s="124" t="s">
        <v>341</v>
      </c>
      <c r="F1153" s="124" t="s">
        <v>380</v>
      </c>
      <c r="G1153" s="124" t="s">
        <v>379</v>
      </c>
      <c r="H1153" s="124" t="s">
        <v>2114</v>
      </c>
      <c r="I1153" s="124" t="s">
        <v>2113</v>
      </c>
      <c r="J1153" s="124" t="s">
        <v>2113</v>
      </c>
      <c r="K1153" s="124" t="s">
        <v>2112</v>
      </c>
      <c r="L1153" s="124" t="s">
        <v>2111</v>
      </c>
      <c r="M1153" s="124" t="s">
        <v>2110</v>
      </c>
      <c r="N1153" s="124" t="s">
        <v>2109</v>
      </c>
      <c r="O1153" s="124" t="s">
        <v>2108</v>
      </c>
      <c r="P1153" s="124" t="s">
        <v>341</v>
      </c>
      <c r="Q1153" s="124" t="s">
        <v>341</v>
      </c>
      <c r="R1153" s="125">
        <v>11</v>
      </c>
      <c r="S1153" s="125">
        <v>10</v>
      </c>
      <c r="T1153" s="124" t="s">
        <v>341</v>
      </c>
      <c r="U1153" s="124" t="s">
        <v>396</v>
      </c>
      <c r="V1153" s="124" t="s">
        <v>395</v>
      </c>
      <c r="W1153" s="124" t="s">
        <v>481</v>
      </c>
      <c r="X1153" s="124" t="s">
        <v>218</v>
      </c>
    </row>
    <row r="1154" spans="1:24" ht="33" customHeight="1" x14ac:dyDescent="0.25">
      <c r="A1154" s="124" t="s">
        <v>2107</v>
      </c>
      <c r="B1154" s="125">
        <v>111003</v>
      </c>
      <c r="C1154" s="124" t="s">
        <v>393</v>
      </c>
      <c r="D1154" s="124" t="s">
        <v>392</v>
      </c>
      <c r="E1154" s="124" t="s">
        <v>341</v>
      </c>
      <c r="F1154" s="124" t="s">
        <v>391</v>
      </c>
      <c r="G1154" s="124" t="s">
        <v>390</v>
      </c>
      <c r="H1154" s="124" t="s">
        <v>2106</v>
      </c>
      <c r="I1154" s="124" t="s">
        <v>2105</v>
      </c>
      <c r="J1154" s="124" t="s">
        <v>2105</v>
      </c>
      <c r="K1154" s="124" t="s">
        <v>2104</v>
      </c>
      <c r="L1154" s="124" t="s">
        <v>2103</v>
      </c>
      <c r="M1154" s="124" t="s">
        <v>2102</v>
      </c>
      <c r="N1154" s="124" t="s">
        <v>2101</v>
      </c>
      <c r="O1154" s="124" t="s">
        <v>2100</v>
      </c>
      <c r="P1154" s="124" t="s">
        <v>341</v>
      </c>
      <c r="Q1154" s="124" t="s">
        <v>341</v>
      </c>
      <c r="R1154" s="125">
        <v>11</v>
      </c>
      <c r="S1154" s="125">
        <v>10</v>
      </c>
      <c r="T1154" s="124" t="s">
        <v>341</v>
      </c>
      <c r="U1154" s="124" t="s">
        <v>396</v>
      </c>
      <c r="V1154" s="124" t="s">
        <v>1031</v>
      </c>
      <c r="W1154" s="124" t="s">
        <v>1773</v>
      </c>
      <c r="X1154" s="124" t="s">
        <v>233</v>
      </c>
    </row>
    <row r="1155" spans="1:24" ht="33" customHeight="1" x14ac:dyDescent="0.25">
      <c r="A1155" s="124" t="s">
        <v>2099</v>
      </c>
      <c r="B1155" s="125">
        <v>111004</v>
      </c>
      <c r="C1155" s="124" t="s">
        <v>393</v>
      </c>
      <c r="D1155" s="124" t="s">
        <v>392</v>
      </c>
      <c r="E1155" s="124" t="s">
        <v>341</v>
      </c>
      <c r="F1155" s="124" t="s">
        <v>391</v>
      </c>
      <c r="G1155" s="124" t="s">
        <v>379</v>
      </c>
      <c r="H1155" s="124" t="s">
        <v>2098</v>
      </c>
      <c r="I1155" s="124" t="s">
        <v>2097</v>
      </c>
      <c r="J1155" s="124" t="s">
        <v>2096</v>
      </c>
      <c r="K1155" s="124" t="s">
        <v>2095</v>
      </c>
      <c r="L1155" s="124" t="s">
        <v>2094</v>
      </c>
      <c r="M1155" s="124" t="s">
        <v>2093</v>
      </c>
      <c r="N1155" s="124" t="s">
        <v>2092</v>
      </c>
      <c r="O1155" s="124" t="s">
        <v>2017</v>
      </c>
      <c r="P1155" s="124" t="s">
        <v>2091</v>
      </c>
      <c r="Q1155" s="124" t="s">
        <v>341</v>
      </c>
      <c r="R1155" s="125">
        <v>11</v>
      </c>
      <c r="S1155" s="125">
        <v>10</v>
      </c>
      <c r="T1155" s="124" t="s">
        <v>341</v>
      </c>
      <c r="U1155" s="124" t="s">
        <v>396</v>
      </c>
      <c r="V1155" s="124" t="s">
        <v>339</v>
      </c>
      <c r="W1155" s="124" t="s">
        <v>975</v>
      </c>
      <c r="X1155" s="124" t="s">
        <v>219</v>
      </c>
    </row>
    <row r="1156" spans="1:24" ht="33" customHeight="1" x14ac:dyDescent="0.25">
      <c r="A1156" s="124" t="s">
        <v>2090</v>
      </c>
      <c r="B1156" s="125">
        <v>111005</v>
      </c>
      <c r="C1156" s="124" t="s">
        <v>393</v>
      </c>
      <c r="D1156" s="124" t="s">
        <v>392</v>
      </c>
      <c r="E1156" s="124" t="s">
        <v>341</v>
      </c>
      <c r="F1156" s="124" t="s">
        <v>391</v>
      </c>
      <c r="G1156" s="124" t="s">
        <v>379</v>
      </c>
      <c r="H1156" s="124" t="s">
        <v>2089</v>
      </c>
      <c r="I1156" s="124" t="s">
        <v>2088</v>
      </c>
      <c r="J1156" s="124" t="s">
        <v>2088</v>
      </c>
      <c r="K1156" s="124" t="s">
        <v>2087</v>
      </c>
      <c r="L1156" s="124" t="s">
        <v>47</v>
      </c>
      <c r="M1156" s="124" t="s">
        <v>2086</v>
      </c>
      <c r="N1156" s="124" t="s">
        <v>341</v>
      </c>
      <c r="O1156" s="124" t="s">
        <v>341</v>
      </c>
      <c r="P1156" s="124" t="s">
        <v>341</v>
      </c>
      <c r="Q1156" s="124" t="s">
        <v>341</v>
      </c>
      <c r="R1156" s="125">
        <v>11</v>
      </c>
      <c r="S1156" s="125">
        <v>10</v>
      </c>
      <c r="T1156" s="124" t="s">
        <v>341</v>
      </c>
      <c r="U1156" s="124" t="s">
        <v>396</v>
      </c>
      <c r="V1156" s="124" t="s">
        <v>612</v>
      </c>
      <c r="W1156" s="124" t="s">
        <v>481</v>
      </c>
      <c r="X1156" s="124" t="s">
        <v>218</v>
      </c>
    </row>
    <row r="1157" spans="1:24" ht="33" customHeight="1" x14ac:dyDescent="0.25">
      <c r="A1157" s="124" t="s">
        <v>2085</v>
      </c>
      <c r="B1157" s="125">
        <v>111006</v>
      </c>
      <c r="C1157" s="124" t="s">
        <v>393</v>
      </c>
      <c r="D1157" s="124" t="s">
        <v>392</v>
      </c>
      <c r="E1157" s="124" t="s">
        <v>341</v>
      </c>
      <c r="F1157" s="124" t="s">
        <v>391</v>
      </c>
      <c r="G1157" s="124" t="s">
        <v>379</v>
      </c>
      <c r="H1157" s="124" t="s">
        <v>2084</v>
      </c>
      <c r="I1157" s="124" t="s">
        <v>2083</v>
      </c>
      <c r="J1157" s="124" t="s">
        <v>2083</v>
      </c>
      <c r="K1157" s="124" t="s">
        <v>2082</v>
      </c>
      <c r="L1157" s="124" t="s">
        <v>2081</v>
      </c>
      <c r="M1157" s="124" t="s">
        <v>2080</v>
      </c>
      <c r="N1157" s="124" t="s">
        <v>341</v>
      </c>
      <c r="O1157" s="124" t="s">
        <v>2059</v>
      </c>
      <c r="P1157" s="124" t="s">
        <v>2079</v>
      </c>
      <c r="Q1157" s="124" t="s">
        <v>341</v>
      </c>
      <c r="R1157" s="125">
        <v>11</v>
      </c>
      <c r="S1157" s="125">
        <v>10</v>
      </c>
      <c r="T1157" s="124" t="s">
        <v>341</v>
      </c>
      <c r="U1157" s="124" t="s">
        <v>340</v>
      </c>
      <c r="V1157" s="124" t="s">
        <v>787</v>
      </c>
      <c r="W1157" s="124" t="s">
        <v>2057</v>
      </c>
      <c r="X1157" s="124" t="s">
        <v>225</v>
      </c>
    </row>
    <row r="1158" spans="1:24" ht="33" customHeight="1" x14ac:dyDescent="0.25">
      <c r="A1158" s="124" t="s">
        <v>2078</v>
      </c>
      <c r="B1158" s="125">
        <v>111007</v>
      </c>
      <c r="C1158" s="124" t="s">
        <v>393</v>
      </c>
      <c r="D1158" s="124" t="s">
        <v>392</v>
      </c>
      <c r="E1158" s="124" t="s">
        <v>341</v>
      </c>
      <c r="F1158" s="124" t="s">
        <v>391</v>
      </c>
      <c r="G1158" s="124" t="s">
        <v>360</v>
      </c>
      <c r="H1158" s="124" t="s">
        <v>2077</v>
      </c>
      <c r="I1158" s="124" t="s">
        <v>2076</v>
      </c>
      <c r="J1158" s="124" t="s">
        <v>2076</v>
      </c>
      <c r="K1158" s="124" t="s">
        <v>2075</v>
      </c>
      <c r="L1158" s="124" t="s">
        <v>2074</v>
      </c>
      <c r="M1158" s="124" t="s">
        <v>2073</v>
      </c>
      <c r="N1158" s="124" t="s">
        <v>341</v>
      </c>
      <c r="O1158" s="124" t="s">
        <v>2043</v>
      </c>
      <c r="P1158" s="124" t="s">
        <v>2072</v>
      </c>
      <c r="Q1158" s="124" t="s">
        <v>341</v>
      </c>
      <c r="R1158" s="125">
        <v>11</v>
      </c>
      <c r="S1158" s="125">
        <v>10</v>
      </c>
      <c r="T1158" s="124" t="s">
        <v>341</v>
      </c>
      <c r="U1158" s="124" t="s">
        <v>340</v>
      </c>
      <c r="V1158" s="124" t="s">
        <v>339</v>
      </c>
      <c r="W1158" s="124" t="s">
        <v>975</v>
      </c>
      <c r="X1158" s="124" t="s">
        <v>219</v>
      </c>
    </row>
    <row r="1159" spans="1:24" ht="33" customHeight="1" x14ac:dyDescent="0.25">
      <c r="A1159" s="124" t="s">
        <v>2071</v>
      </c>
      <c r="B1159" s="125">
        <v>111008</v>
      </c>
      <c r="C1159" s="124" t="s">
        <v>381</v>
      </c>
      <c r="D1159" s="124" t="s">
        <v>381</v>
      </c>
      <c r="E1159" s="124" t="s">
        <v>341</v>
      </c>
      <c r="F1159" s="124" t="s">
        <v>380</v>
      </c>
      <c r="G1159" s="124" t="s">
        <v>390</v>
      </c>
      <c r="H1159" s="124" t="s">
        <v>2070</v>
      </c>
      <c r="I1159" s="124" t="s">
        <v>2069</v>
      </c>
      <c r="J1159" s="124" t="s">
        <v>2069</v>
      </c>
      <c r="K1159" s="124" t="s">
        <v>2068</v>
      </c>
      <c r="L1159" s="124" t="s">
        <v>2067</v>
      </c>
      <c r="M1159" s="124" t="s">
        <v>2066</v>
      </c>
      <c r="N1159" s="124" t="s">
        <v>341</v>
      </c>
      <c r="O1159" s="124" t="s">
        <v>1732</v>
      </c>
      <c r="P1159" s="124" t="s">
        <v>341</v>
      </c>
      <c r="Q1159" s="124" t="s">
        <v>341</v>
      </c>
      <c r="R1159" s="125">
        <v>11</v>
      </c>
      <c r="S1159" s="125">
        <v>10</v>
      </c>
      <c r="T1159" s="124" t="s">
        <v>341</v>
      </c>
      <c r="U1159" s="124" t="s">
        <v>371</v>
      </c>
      <c r="V1159" s="124" t="s">
        <v>440</v>
      </c>
      <c r="W1159" s="124" t="s">
        <v>439</v>
      </c>
      <c r="X1159" s="124" t="s">
        <v>217</v>
      </c>
    </row>
    <row r="1160" spans="1:24" ht="33" customHeight="1" x14ac:dyDescent="0.25">
      <c r="A1160" s="124" t="s">
        <v>2065</v>
      </c>
      <c r="B1160" s="125">
        <v>111009</v>
      </c>
      <c r="C1160" s="124" t="s">
        <v>393</v>
      </c>
      <c r="D1160" s="124" t="s">
        <v>392</v>
      </c>
      <c r="E1160" s="124" t="s">
        <v>341</v>
      </c>
      <c r="F1160" s="124" t="s">
        <v>391</v>
      </c>
      <c r="G1160" s="124" t="s">
        <v>360</v>
      </c>
      <c r="H1160" s="124" t="s">
        <v>2064</v>
      </c>
      <c r="I1160" s="124" t="s">
        <v>2063</v>
      </c>
      <c r="J1160" s="124" t="s">
        <v>2063</v>
      </c>
      <c r="K1160" s="124" t="s">
        <v>2062</v>
      </c>
      <c r="L1160" s="124" t="s">
        <v>2061</v>
      </c>
      <c r="M1160" s="124" t="s">
        <v>2060</v>
      </c>
      <c r="N1160" s="124" t="s">
        <v>341</v>
      </c>
      <c r="O1160" s="124" t="s">
        <v>2059</v>
      </c>
      <c r="P1160" s="124" t="s">
        <v>2058</v>
      </c>
      <c r="Q1160" s="124" t="s">
        <v>341</v>
      </c>
      <c r="R1160" s="125">
        <v>11</v>
      </c>
      <c r="S1160" s="125">
        <v>10</v>
      </c>
      <c r="T1160" s="124" t="s">
        <v>341</v>
      </c>
      <c r="U1160" s="124" t="s">
        <v>396</v>
      </c>
      <c r="V1160" s="124" t="s">
        <v>395</v>
      </c>
      <c r="W1160" s="124" t="s">
        <v>2057</v>
      </c>
      <c r="X1160" s="124" t="s">
        <v>225</v>
      </c>
    </row>
    <row r="1161" spans="1:24" ht="33" customHeight="1" x14ac:dyDescent="0.25">
      <c r="A1161" s="124" t="s">
        <v>2056</v>
      </c>
      <c r="B1161" s="125">
        <v>111011</v>
      </c>
      <c r="C1161" s="124" t="s">
        <v>393</v>
      </c>
      <c r="D1161" s="124" t="s">
        <v>392</v>
      </c>
      <c r="E1161" s="124" t="s">
        <v>341</v>
      </c>
      <c r="F1161" s="124" t="s">
        <v>391</v>
      </c>
      <c r="G1161" s="124" t="s">
        <v>360</v>
      </c>
      <c r="H1161" s="124" t="s">
        <v>2055</v>
      </c>
      <c r="I1161" s="124" t="s">
        <v>2054</v>
      </c>
      <c r="J1161" s="124" t="s">
        <v>2054</v>
      </c>
      <c r="K1161" s="124" t="s">
        <v>2053</v>
      </c>
      <c r="L1161" s="124" t="s">
        <v>2052</v>
      </c>
      <c r="M1161" s="124" t="s">
        <v>2051</v>
      </c>
      <c r="N1161" s="124" t="s">
        <v>341</v>
      </c>
      <c r="O1161" s="124" t="s">
        <v>2050</v>
      </c>
      <c r="P1161" s="124" t="s">
        <v>2049</v>
      </c>
      <c r="Q1161" s="124" t="s">
        <v>341</v>
      </c>
      <c r="R1161" s="125">
        <v>11</v>
      </c>
      <c r="S1161" s="125">
        <v>10</v>
      </c>
      <c r="T1161" s="124" t="s">
        <v>341</v>
      </c>
      <c r="U1161" s="124" t="s">
        <v>396</v>
      </c>
      <c r="V1161" s="124" t="s">
        <v>339</v>
      </c>
      <c r="W1161" s="124" t="s">
        <v>1470</v>
      </c>
      <c r="X1161" s="124" t="s">
        <v>223</v>
      </c>
    </row>
    <row r="1162" spans="1:24" ht="33" customHeight="1" x14ac:dyDescent="0.25">
      <c r="A1162" s="124" t="s">
        <v>2048</v>
      </c>
      <c r="B1162" s="125">
        <v>111012</v>
      </c>
      <c r="C1162" s="124" t="s">
        <v>393</v>
      </c>
      <c r="D1162" s="124" t="s">
        <v>392</v>
      </c>
      <c r="E1162" s="124" t="s">
        <v>341</v>
      </c>
      <c r="F1162" s="124" t="s">
        <v>391</v>
      </c>
      <c r="G1162" s="124" t="s">
        <v>360</v>
      </c>
      <c r="H1162" s="124" t="s">
        <v>2047</v>
      </c>
      <c r="I1162" s="124" t="s">
        <v>2046</v>
      </c>
      <c r="J1162" s="124" t="s">
        <v>2046</v>
      </c>
      <c r="K1162" s="124" t="s">
        <v>2045</v>
      </c>
      <c r="L1162" s="124" t="s">
        <v>2044</v>
      </c>
      <c r="M1162" s="124" t="s">
        <v>1906</v>
      </c>
      <c r="N1162" s="124" t="s">
        <v>341</v>
      </c>
      <c r="O1162" s="124" t="s">
        <v>2043</v>
      </c>
      <c r="P1162" s="124" t="s">
        <v>341</v>
      </c>
      <c r="Q1162" s="124" t="s">
        <v>341</v>
      </c>
      <c r="R1162" s="125">
        <v>11</v>
      </c>
      <c r="S1162" s="125">
        <v>10</v>
      </c>
      <c r="T1162" s="124" t="s">
        <v>341</v>
      </c>
      <c r="U1162" s="124" t="s">
        <v>340</v>
      </c>
      <c r="V1162" s="124" t="s">
        <v>339</v>
      </c>
      <c r="W1162" s="124" t="s">
        <v>1470</v>
      </c>
      <c r="X1162" s="124" t="s">
        <v>223</v>
      </c>
    </row>
    <row r="1163" spans="1:24" ht="33" customHeight="1" x14ac:dyDescent="0.25">
      <c r="A1163" s="124" t="s">
        <v>2042</v>
      </c>
      <c r="B1163" s="125">
        <v>111013</v>
      </c>
      <c r="C1163" s="124" t="s">
        <v>393</v>
      </c>
      <c r="D1163" s="124" t="s">
        <v>392</v>
      </c>
      <c r="E1163" s="124" t="s">
        <v>341</v>
      </c>
      <c r="F1163" s="124" t="s">
        <v>391</v>
      </c>
      <c r="G1163" s="124" t="s">
        <v>379</v>
      </c>
      <c r="H1163" s="124" t="s">
        <v>2041</v>
      </c>
      <c r="I1163" s="124" t="s">
        <v>2040</v>
      </c>
      <c r="J1163" s="124" t="s">
        <v>2040</v>
      </c>
      <c r="K1163" s="124" t="s">
        <v>2039</v>
      </c>
      <c r="L1163" s="124" t="s">
        <v>2038</v>
      </c>
      <c r="M1163" s="124" t="s">
        <v>2037</v>
      </c>
      <c r="N1163" s="124" t="s">
        <v>2036</v>
      </c>
      <c r="O1163" s="124" t="s">
        <v>2017</v>
      </c>
      <c r="P1163" s="124" t="s">
        <v>2035</v>
      </c>
      <c r="Q1163" s="124" t="s">
        <v>341</v>
      </c>
      <c r="R1163" s="125">
        <v>11</v>
      </c>
      <c r="S1163" s="125">
        <v>10</v>
      </c>
      <c r="T1163" s="124" t="s">
        <v>341</v>
      </c>
      <c r="U1163" s="124" t="s">
        <v>396</v>
      </c>
      <c r="V1163" s="124" t="s">
        <v>395</v>
      </c>
      <c r="W1163" s="124" t="s">
        <v>975</v>
      </c>
      <c r="X1163" s="124" t="s">
        <v>219</v>
      </c>
    </row>
    <row r="1164" spans="1:24" ht="33" customHeight="1" x14ac:dyDescent="0.25">
      <c r="A1164" s="124" t="s">
        <v>2034</v>
      </c>
      <c r="B1164" s="125">
        <v>111014</v>
      </c>
      <c r="C1164" s="124" t="s">
        <v>381</v>
      </c>
      <c r="D1164" s="124" t="s">
        <v>349</v>
      </c>
      <c r="E1164" s="124" t="s">
        <v>2033</v>
      </c>
      <c r="F1164" s="124" t="s">
        <v>380</v>
      </c>
      <c r="G1164" s="124" t="s">
        <v>360</v>
      </c>
      <c r="H1164" s="124" t="s">
        <v>2032</v>
      </c>
      <c r="I1164" s="124" t="s">
        <v>2031</v>
      </c>
      <c r="J1164" s="124" t="s">
        <v>2031</v>
      </c>
      <c r="K1164" s="124" t="s">
        <v>2030</v>
      </c>
      <c r="L1164" s="124" t="s">
        <v>2029</v>
      </c>
      <c r="M1164" s="124" t="s">
        <v>2028</v>
      </c>
      <c r="N1164" s="124" t="s">
        <v>2027</v>
      </c>
      <c r="O1164" s="124" t="s">
        <v>2026</v>
      </c>
      <c r="P1164" s="124" t="s">
        <v>2025</v>
      </c>
      <c r="Q1164" s="124" t="s">
        <v>341</v>
      </c>
      <c r="R1164" s="125">
        <v>11</v>
      </c>
      <c r="S1164" s="125">
        <v>10</v>
      </c>
      <c r="T1164" s="124" t="s">
        <v>511</v>
      </c>
      <c r="U1164" s="124" t="s">
        <v>510</v>
      </c>
      <c r="V1164" s="124" t="s">
        <v>1585</v>
      </c>
      <c r="W1164" s="124" t="s">
        <v>2024</v>
      </c>
      <c r="X1164" s="124" t="s">
        <v>44</v>
      </c>
    </row>
    <row r="1165" spans="1:24" ht="33" customHeight="1" x14ac:dyDescent="0.25">
      <c r="A1165" s="124" t="s">
        <v>2023</v>
      </c>
      <c r="B1165" s="125">
        <v>111101</v>
      </c>
      <c r="C1165" s="124" t="s">
        <v>393</v>
      </c>
      <c r="D1165" s="124" t="s">
        <v>392</v>
      </c>
      <c r="E1165" s="124" t="s">
        <v>341</v>
      </c>
      <c r="F1165" s="124" t="s">
        <v>391</v>
      </c>
      <c r="G1165" s="124" t="s">
        <v>390</v>
      </c>
      <c r="H1165" s="124" t="s">
        <v>2022</v>
      </c>
      <c r="I1165" s="124" t="s">
        <v>2021</v>
      </c>
      <c r="J1165" s="124" t="s">
        <v>2021</v>
      </c>
      <c r="K1165" s="124" t="s">
        <v>2020</v>
      </c>
      <c r="L1165" s="124" t="s">
        <v>2019</v>
      </c>
      <c r="M1165" s="124" t="s">
        <v>2018</v>
      </c>
      <c r="N1165" s="124" t="s">
        <v>341</v>
      </c>
      <c r="O1165" s="124" t="s">
        <v>2017</v>
      </c>
      <c r="P1165" s="124" t="s">
        <v>341</v>
      </c>
      <c r="Q1165" s="124" t="s">
        <v>341</v>
      </c>
      <c r="R1165" s="125">
        <v>11</v>
      </c>
      <c r="S1165" s="125">
        <v>11</v>
      </c>
      <c r="T1165" s="124" t="s">
        <v>341</v>
      </c>
      <c r="U1165" s="124" t="s">
        <v>396</v>
      </c>
      <c r="V1165" s="124" t="s">
        <v>339</v>
      </c>
      <c r="W1165" s="124" t="s">
        <v>338</v>
      </c>
      <c r="X1165" s="124" t="s">
        <v>219</v>
      </c>
    </row>
    <row r="1166" spans="1:24" ht="33" customHeight="1" x14ac:dyDescent="0.25">
      <c r="A1166" s="124" t="s">
        <v>2016</v>
      </c>
      <c r="B1166" s="125">
        <v>111102</v>
      </c>
      <c r="C1166" s="124" t="s">
        <v>393</v>
      </c>
      <c r="D1166" s="124" t="s">
        <v>392</v>
      </c>
      <c r="E1166" s="124" t="s">
        <v>341</v>
      </c>
      <c r="F1166" s="124" t="s">
        <v>391</v>
      </c>
      <c r="G1166" s="124" t="s">
        <v>360</v>
      </c>
      <c r="H1166" s="124" t="s">
        <v>2015</v>
      </c>
      <c r="I1166" s="124" t="s">
        <v>2014</v>
      </c>
      <c r="J1166" s="124" t="s">
        <v>2014</v>
      </c>
      <c r="K1166" s="124" t="s">
        <v>2013</v>
      </c>
      <c r="L1166" s="124" t="s">
        <v>2012</v>
      </c>
      <c r="M1166" s="124" t="s">
        <v>2011</v>
      </c>
      <c r="N1166" s="124" t="s">
        <v>341</v>
      </c>
      <c r="O1166" s="124" t="s">
        <v>2010</v>
      </c>
      <c r="P1166" s="124" t="s">
        <v>341</v>
      </c>
      <c r="Q1166" s="124" t="s">
        <v>341</v>
      </c>
      <c r="R1166" s="125">
        <v>11</v>
      </c>
      <c r="S1166" s="125">
        <v>11</v>
      </c>
      <c r="T1166" s="124" t="s">
        <v>341</v>
      </c>
      <c r="U1166" s="124" t="s">
        <v>510</v>
      </c>
      <c r="V1166" s="124" t="s">
        <v>1354</v>
      </c>
      <c r="W1166" s="124" t="s">
        <v>1773</v>
      </c>
      <c r="X1166" s="124" t="s">
        <v>233</v>
      </c>
    </row>
    <row r="1167" spans="1:24" ht="33" customHeight="1" x14ac:dyDescent="0.25">
      <c r="A1167" s="124" t="s">
        <v>2009</v>
      </c>
      <c r="B1167" s="125">
        <v>111103</v>
      </c>
      <c r="C1167" s="124" t="s">
        <v>393</v>
      </c>
      <c r="D1167" s="124" t="s">
        <v>392</v>
      </c>
      <c r="E1167" s="124" t="s">
        <v>341</v>
      </c>
      <c r="F1167" s="124" t="s">
        <v>391</v>
      </c>
      <c r="G1167" s="124" t="s">
        <v>390</v>
      </c>
      <c r="H1167" s="124" t="s">
        <v>2008</v>
      </c>
      <c r="I1167" s="124" t="s">
        <v>2007</v>
      </c>
      <c r="J1167" s="124" t="s">
        <v>2007</v>
      </c>
      <c r="K1167" s="124" t="s">
        <v>2006</v>
      </c>
      <c r="L1167" s="124" t="s">
        <v>2005</v>
      </c>
      <c r="M1167" s="124" t="s">
        <v>2004</v>
      </c>
      <c r="N1167" s="124" t="s">
        <v>341</v>
      </c>
      <c r="O1167" s="124" t="s">
        <v>1861</v>
      </c>
      <c r="P1167" s="124" t="s">
        <v>341</v>
      </c>
      <c r="Q1167" s="124" t="s">
        <v>341</v>
      </c>
      <c r="R1167" s="125">
        <v>11</v>
      </c>
      <c r="S1167" s="125">
        <v>11</v>
      </c>
      <c r="T1167" s="124" t="s">
        <v>341</v>
      </c>
      <c r="U1167" s="124" t="s">
        <v>396</v>
      </c>
      <c r="V1167" s="124" t="s">
        <v>395</v>
      </c>
      <c r="W1167" s="124" t="s">
        <v>451</v>
      </c>
      <c r="X1167" s="124" t="s">
        <v>220</v>
      </c>
    </row>
    <row r="1168" spans="1:24" ht="33" customHeight="1" x14ac:dyDescent="0.25">
      <c r="A1168" s="124" t="s">
        <v>2003</v>
      </c>
      <c r="B1168" s="125">
        <v>111104</v>
      </c>
      <c r="C1168" s="124" t="s">
        <v>393</v>
      </c>
      <c r="D1168" s="124" t="s">
        <v>392</v>
      </c>
      <c r="E1168" s="124" t="s">
        <v>341</v>
      </c>
      <c r="F1168" s="124" t="s">
        <v>391</v>
      </c>
      <c r="G1168" s="124" t="s">
        <v>360</v>
      </c>
      <c r="H1168" s="124" t="s">
        <v>2002</v>
      </c>
      <c r="I1168" s="124" t="s">
        <v>2001</v>
      </c>
      <c r="J1168" s="124" t="s">
        <v>2001</v>
      </c>
      <c r="K1168" s="124" t="s">
        <v>2000</v>
      </c>
      <c r="L1168" s="124" t="s">
        <v>1999</v>
      </c>
      <c r="M1168" s="124" t="s">
        <v>1998</v>
      </c>
      <c r="N1168" s="124" t="s">
        <v>341</v>
      </c>
      <c r="O1168" s="124" t="s">
        <v>1861</v>
      </c>
      <c r="P1168" s="124" t="s">
        <v>341</v>
      </c>
      <c r="Q1168" s="124" t="s">
        <v>341</v>
      </c>
      <c r="R1168" s="125">
        <v>11</v>
      </c>
      <c r="S1168" s="125">
        <v>11</v>
      </c>
      <c r="T1168" s="124" t="s">
        <v>341</v>
      </c>
      <c r="U1168" s="124" t="s">
        <v>340</v>
      </c>
      <c r="V1168" s="124" t="s">
        <v>339</v>
      </c>
      <c r="W1168" s="124" t="s">
        <v>338</v>
      </c>
      <c r="X1168" s="124" t="s">
        <v>219</v>
      </c>
    </row>
    <row r="1169" spans="1:24" ht="33" customHeight="1" x14ac:dyDescent="0.25">
      <c r="A1169" s="124" t="s">
        <v>1997</v>
      </c>
      <c r="B1169" s="125">
        <v>111105</v>
      </c>
      <c r="C1169" s="124" t="s">
        <v>393</v>
      </c>
      <c r="D1169" s="124" t="s">
        <v>392</v>
      </c>
      <c r="E1169" s="124" t="s">
        <v>341</v>
      </c>
      <c r="F1169" s="124" t="s">
        <v>391</v>
      </c>
      <c r="G1169" s="124" t="s">
        <v>390</v>
      </c>
      <c r="H1169" s="124" t="s">
        <v>1996</v>
      </c>
      <c r="I1169" s="124" t="s">
        <v>1995</v>
      </c>
      <c r="J1169" s="124" t="s">
        <v>1995</v>
      </c>
      <c r="K1169" s="124" t="s">
        <v>1994</v>
      </c>
      <c r="L1169" s="124" t="s">
        <v>1993</v>
      </c>
      <c r="M1169" s="124" t="s">
        <v>1992</v>
      </c>
      <c r="N1169" s="124" t="s">
        <v>341</v>
      </c>
      <c r="O1169" s="124" t="s">
        <v>1732</v>
      </c>
      <c r="P1169" s="124" t="s">
        <v>1991</v>
      </c>
      <c r="Q1169" s="124" t="s">
        <v>341</v>
      </c>
      <c r="R1169" s="125">
        <v>11</v>
      </c>
      <c r="S1169" s="125">
        <v>11</v>
      </c>
      <c r="T1169" s="124" t="s">
        <v>341</v>
      </c>
      <c r="U1169" s="124" t="s">
        <v>371</v>
      </c>
      <c r="V1169" s="124" t="s">
        <v>440</v>
      </c>
      <c r="W1169" s="124" t="s">
        <v>439</v>
      </c>
      <c r="X1169" s="124" t="s">
        <v>217</v>
      </c>
    </row>
    <row r="1170" spans="1:24" ht="33" customHeight="1" x14ac:dyDescent="0.25">
      <c r="A1170" s="124" t="s">
        <v>1990</v>
      </c>
      <c r="B1170" s="125">
        <v>111106</v>
      </c>
      <c r="C1170" s="124" t="s">
        <v>393</v>
      </c>
      <c r="D1170" s="124" t="s">
        <v>392</v>
      </c>
      <c r="E1170" s="124" t="s">
        <v>341</v>
      </c>
      <c r="F1170" s="124" t="s">
        <v>391</v>
      </c>
      <c r="G1170" s="124" t="s">
        <v>379</v>
      </c>
      <c r="H1170" s="124" t="s">
        <v>1989</v>
      </c>
      <c r="I1170" s="124" t="s">
        <v>1988</v>
      </c>
      <c r="J1170" s="124" t="s">
        <v>1988</v>
      </c>
      <c r="K1170" s="124" t="s">
        <v>1987</v>
      </c>
      <c r="L1170" s="124" t="s">
        <v>1986</v>
      </c>
      <c r="M1170" s="124" t="s">
        <v>1985</v>
      </c>
      <c r="N1170" s="124" t="s">
        <v>341</v>
      </c>
      <c r="O1170" s="124" t="s">
        <v>1819</v>
      </c>
      <c r="P1170" s="124" t="s">
        <v>341</v>
      </c>
      <c r="Q1170" s="124" t="s">
        <v>341</v>
      </c>
      <c r="R1170" s="125">
        <v>11</v>
      </c>
      <c r="S1170" s="125">
        <v>11</v>
      </c>
      <c r="T1170" s="124" t="s">
        <v>341</v>
      </c>
      <c r="U1170" s="124" t="s">
        <v>510</v>
      </c>
      <c r="V1170" s="124" t="s">
        <v>1984</v>
      </c>
      <c r="W1170" s="124" t="s">
        <v>338</v>
      </c>
      <c r="X1170" s="124" t="s">
        <v>219</v>
      </c>
    </row>
    <row r="1171" spans="1:24" ht="33" customHeight="1" x14ac:dyDescent="0.25">
      <c r="A1171" s="124" t="s">
        <v>1983</v>
      </c>
      <c r="B1171" s="125">
        <v>111107</v>
      </c>
      <c r="C1171" s="124" t="s">
        <v>393</v>
      </c>
      <c r="D1171" s="124" t="s">
        <v>381</v>
      </c>
      <c r="E1171" s="124" t="s">
        <v>1982</v>
      </c>
      <c r="F1171" s="124" t="s">
        <v>391</v>
      </c>
      <c r="G1171" s="124" t="s">
        <v>360</v>
      </c>
      <c r="H1171" s="124" t="s">
        <v>1981</v>
      </c>
      <c r="I1171" s="124" t="s">
        <v>1980</v>
      </c>
      <c r="J1171" s="124" t="s">
        <v>1980</v>
      </c>
      <c r="K1171" s="124" t="s">
        <v>1979</v>
      </c>
      <c r="L1171" s="124" t="s">
        <v>41</v>
      </c>
      <c r="M1171" s="124" t="s">
        <v>1978</v>
      </c>
      <c r="N1171" s="124" t="s">
        <v>1977</v>
      </c>
      <c r="O1171" s="124" t="s">
        <v>1819</v>
      </c>
      <c r="P1171" s="124" t="s">
        <v>1976</v>
      </c>
      <c r="Q1171" s="124" t="s">
        <v>341</v>
      </c>
      <c r="R1171" s="125">
        <v>11</v>
      </c>
      <c r="S1171" s="125">
        <v>11</v>
      </c>
      <c r="T1171" s="124" t="s">
        <v>341</v>
      </c>
      <c r="U1171" s="124" t="s">
        <v>340</v>
      </c>
      <c r="V1171" s="124" t="s">
        <v>339</v>
      </c>
      <c r="W1171" s="124" t="s">
        <v>338</v>
      </c>
      <c r="X1171" s="124" t="s">
        <v>219</v>
      </c>
    </row>
    <row r="1172" spans="1:24" ht="33" customHeight="1" x14ac:dyDescent="0.25">
      <c r="A1172" s="124" t="s">
        <v>1975</v>
      </c>
      <c r="B1172" s="125">
        <v>111108</v>
      </c>
      <c r="C1172" s="124" t="s">
        <v>393</v>
      </c>
      <c r="D1172" s="124" t="s">
        <v>392</v>
      </c>
      <c r="E1172" s="124" t="s">
        <v>341</v>
      </c>
      <c r="F1172" s="124" t="s">
        <v>391</v>
      </c>
      <c r="G1172" s="124" t="s">
        <v>343</v>
      </c>
      <c r="H1172" s="124" t="s">
        <v>1974</v>
      </c>
      <c r="I1172" s="124" t="s">
        <v>1973</v>
      </c>
      <c r="J1172" s="124" t="s">
        <v>1973</v>
      </c>
      <c r="K1172" s="124" t="s">
        <v>1832</v>
      </c>
      <c r="L1172" s="124" t="s">
        <v>1972</v>
      </c>
      <c r="M1172" s="124" t="s">
        <v>343</v>
      </c>
      <c r="N1172" s="124" t="s">
        <v>341</v>
      </c>
      <c r="O1172" s="124" t="s">
        <v>1819</v>
      </c>
      <c r="P1172" s="124" t="s">
        <v>341</v>
      </c>
      <c r="Q1172" s="124" t="s">
        <v>341</v>
      </c>
      <c r="R1172" s="125">
        <v>11</v>
      </c>
      <c r="S1172" s="125">
        <v>11</v>
      </c>
      <c r="T1172" s="124" t="s">
        <v>341</v>
      </c>
      <c r="U1172" s="124" t="s">
        <v>510</v>
      </c>
      <c r="V1172" s="124" t="s">
        <v>787</v>
      </c>
      <c r="W1172" s="124" t="s">
        <v>338</v>
      </c>
      <c r="X1172" s="124" t="s">
        <v>219</v>
      </c>
    </row>
    <row r="1173" spans="1:24" ht="33" customHeight="1" x14ac:dyDescent="0.25">
      <c r="A1173" s="124" t="s">
        <v>1971</v>
      </c>
      <c r="B1173" s="125">
        <v>111109</v>
      </c>
      <c r="C1173" s="124" t="s">
        <v>393</v>
      </c>
      <c r="D1173" s="124" t="s">
        <v>392</v>
      </c>
      <c r="E1173" s="124" t="s">
        <v>341</v>
      </c>
      <c r="F1173" s="124" t="s">
        <v>391</v>
      </c>
      <c r="G1173" s="124" t="s">
        <v>360</v>
      </c>
      <c r="H1173" s="124" t="s">
        <v>1970</v>
      </c>
      <c r="I1173" s="124" t="s">
        <v>1969</v>
      </c>
      <c r="J1173" s="124" t="s">
        <v>1969</v>
      </c>
      <c r="K1173" s="124" t="s">
        <v>1968</v>
      </c>
      <c r="L1173" s="124" t="s">
        <v>1967</v>
      </c>
      <c r="M1173" s="124" t="s">
        <v>1966</v>
      </c>
      <c r="N1173" s="124" t="s">
        <v>341</v>
      </c>
      <c r="O1173" s="124" t="s">
        <v>1868</v>
      </c>
      <c r="P1173" s="124" t="s">
        <v>341</v>
      </c>
      <c r="Q1173" s="124" t="s">
        <v>341</v>
      </c>
      <c r="R1173" s="125">
        <v>11</v>
      </c>
      <c r="S1173" s="125">
        <v>11</v>
      </c>
      <c r="T1173" s="124" t="s">
        <v>341</v>
      </c>
      <c r="U1173" s="124" t="s">
        <v>340</v>
      </c>
      <c r="V1173" s="124" t="s">
        <v>339</v>
      </c>
      <c r="W1173" s="124" t="s">
        <v>1470</v>
      </c>
      <c r="X1173" s="124" t="s">
        <v>223</v>
      </c>
    </row>
    <row r="1174" spans="1:24" ht="33" customHeight="1" x14ac:dyDescent="0.25">
      <c r="A1174" s="124" t="s">
        <v>1965</v>
      </c>
      <c r="B1174" s="125">
        <v>111110</v>
      </c>
      <c r="C1174" s="124" t="s">
        <v>381</v>
      </c>
      <c r="D1174" s="124" t="s">
        <v>381</v>
      </c>
      <c r="E1174" s="124" t="s">
        <v>341</v>
      </c>
      <c r="F1174" s="124" t="s">
        <v>436</v>
      </c>
      <c r="G1174" s="124" t="s">
        <v>360</v>
      </c>
      <c r="H1174" s="124" t="s">
        <v>1964</v>
      </c>
      <c r="I1174" s="124" t="s">
        <v>1963</v>
      </c>
      <c r="J1174" s="124" t="s">
        <v>1963</v>
      </c>
      <c r="K1174" s="124" t="s">
        <v>1962</v>
      </c>
      <c r="L1174" s="124" t="s">
        <v>1961</v>
      </c>
      <c r="M1174" s="124" t="s">
        <v>1960</v>
      </c>
      <c r="N1174" s="124" t="s">
        <v>341</v>
      </c>
      <c r="O1174" s="124" t="s">
        <v>1959</v>
      </c>
      <c r="P1174" s="124" t="s">
        <v>1958</v>
      </c>
      <c r="Q1174" s="124" t="s">
        <v>341</v>
      </c>
      <c r="R1174" s="125">
        <v>11</v>
      </c>
      <c r="S1174" s="125">
        <v>11</v>
      </c>
      <c r="T1174" s="124" t="s">
        <v>341</v>
      </c>
      <c r="U1174" s="124" t="s">
        <v>340</v>
      </c>
      <c r="V1174" s="124" t="s">
        <v>339</v>
      </c>
      <c r="W1174" s="124" t="s">
        <v>468</v>
      </c>
      <c r="X1174" s="124" t="s">
        <v>223</v>
      </c>
    </row>
    <row r="1175" spans="1:24" ht="33" customHeight="1" x14ac:dyDescent="0.25">
      <c r="A1175" s="124" t="s">
        <v>1957</v>
      </c>
      <c r="B1175" s="125">
        <v>111111</v>
      </c>
      <c r="C1175" s="124" t="s">
        <v>381</v>
      </c>
      <c r="D1175" s="124" t="s">
        <v>381</v>
      </c>
      <c r="E1175" s="124" t="s">
        <v>341</v>
      </c>
      <c r="F1175" s="124" t="s">
        <v>436</v>
      </c>
      <c r="G1175" s="124" t="s">
        <v>343</v>
      </c>
      <c r="H1175" s="124" t="s">
        <v>1956</v>
      </c>
      <c r="I1175" s="124" t="s">
        <v>1955</v>
      </c>
      <c r="J1175" s="124" t="s">
        <v>1955</v>
      </c>
      <c r="K1175" s="124" t="s">
        <v>1954</v>
      </c>
      <c r="L1175" s="124" t="s">
        <v>1953</v>
      </c>
      <c r="M1175" s="124" t="s">
        <v>343</v>
      </c>
      <c r="N1175" s="124" t="s">
        <v>341</v>
      </c>
      <c r="O1175" s="124" t="s">
        <v>1890</v>
      </c>
      <c r="P1175" s="124" t="s">
        <v>341</v>
      </c>
      <c r="Q1175" s="124" t="s">
        <v>341</v>
      </c>
      <c r="R1175" s="125">
        <v>11</v>
      </c>
      <c r="S1175" s="125">
        <v>11</v>
      </c>
      <c r="T1175" s="124" t="s">
        <v>341</v>
      </c>
      <c r="U1175" s="124" t="s">
        <v>510</v>
      </c>
      <c r="V1175" s="124" t="s">
        <v>787</v>
      </c>
      <c r="W1175" s="124" t="s">
        <v>1188</v>
      </c>
      <c r="X1175" s="124" t="s">
        <v>219</v>
      </c>
    </row>
    <row r="1176" spans="1:24" ht="33" customHeight="1" x14ac:dyDescent="0.25">
      <c r="A1176" s="124" t="s">
        <v>1952</v>
      </c>
      <c r="B1176" s="125">
        <v>111112</v>
      </c>
      <c r="C1176" s="124" t="s">
        <v>393</v>
      </c>
      <c r="D1176" s="124" t="s">
        <v>392</v>
      </c>
      <c r="E1176" s="124" t="s">
        <v>341</v>
      </c>
      <c r="F1176" s="124" t="s">
        <v>391</v>
      </c>
      <c r="G1176" s="124" t="s">
        <v>360</v>
      </c>
      <c r="H1176" s="124" t="s">
        <v>1951</v>
      </c>
      <c r="I1176" s="124" t="s">
        <v>1950</v>
      </c>
      <c r="J1176" s="124" t="s">
        <v>1950</v>
      </c>
      <c r="K1176" s="124" t="s">
        <v>1949</v>
      </c>
      <c r="L1176" s="124" t="s">
        <v>1948</v>
      </c>
      <c r="M1176" s="124" t="s">
        <v>1947</v>
      </c>
      <c r="N1176" s="124" t="s">
        <v>341</v>
      </c>
      <c r="O1176" s="124" t="s">
        <v>1819</v>
      </c>
      <c r="P1176" s="124" t="s">
        <v>341</v>
      </c>
      <c r="Q1176" s="124" t="s">
        <v>341</v>
      </c>
      <c r="R1176" s="125">
        <v>11</v>
      </c>
      <c r="S1176" s="125">
        <v>11</v>
      </c>
      <c r="T1176" s="124" t="s">
        <v>341</v>
      </c>
      <c r="U1176" s="124" t="s">
        <v>510</v>
      </c>
      <c r="V1176" s="124" t="s">
        <v>1354</v>
      </c>
      <c r="W1176" s="124" t="s">
        <v>1946</v>
      </c>
      <c r="X1176" s="124" t="s">
        <v>224</v>
      </c>
    </row>
    <row r="1177" spans="1:24" ht="33" customHeight="1" x14ac:dyDescent="0.25">
      <c r="A1177" s="124" t="s">
        <v>1945</v>
      </c>
      <c r="B1177" s="125">
        <v>111113</v>
      </c>
      <c r="C1177" s="124" t="s">
        <v>381</v>
      </c>
      <c r="D1177" s="124" t="s">
        <v>381</v>
      </c>
      <c r="E1177" s="124" t="s">
        <v>341</v>
      </c>
      <c r="F1177" s="124" t="s">
        <v>436</v>
      </c>
      <c r="G1177" s="124" t="s">
        <v>360</v>
      </c>
      <c r="H1177" s="124" t="s">
        <v>1944</v>
      </c>
      <c r="I1177" s="124" t="s">
        <v>1943</v>
      </c>
      <c r="J1177" s="124" t="s">
        <v>1943</v>
      </c>
      <c r="K1177" s="124" t="s">
        <v>1942</v>
      </c>
      <c r="L1177" s="124" t="s">
        <v>1941</v>
      </c>
      <c r="M1177" s="124" t="s">
        <v>1940</v>
      </c>
      <c r="N1177" s="124" t="s">
        <v>341</v>
      </c>
      <c r="O1177" s="124" t="s">
        <v>1939</v>
      </c>
      <c r="P1177" s="124" t="s">
        <v>341</v>
      </c>
      <c r="Q1177" s="124" t="s">
        <v>341</v>
      </c>
      <c r="R1177" s="125">
        <v>11</v>
      </c>
      <c r="S1177" s="125">
        <v>11</v>
      </c>
      <c r="T1177" s="124" t="s">
        <v>341</v>
      </c>
      <c r="U1177" s="124" t="s">
        <v>396</v>
      </c>
      <c r="V1177" s="124" t="s">
        <v>395</v>
      </c>
      <c r="W1177" s="124" t="s">
        <v>570</v>
      </c>
      <c r="X1177" s="124" t="s">
        <v>29</v>
      </c>
    </row>
    <row r="1178" spans="1:24" ht="33" customHeight="1" x14ac:dyDescent="0.25">
      <c r="A1178" s="124" t="s">
        <v>1938</v>
      </c>
      <c r="B1178" s="125">
        <v>111114</v>
      </c>
      <c r="C1178" s="124" t="s">
        <v>349</v>
      </c>
      <c r="D1178" s="124" t="s">
        <v>349</v>
      </c>
      <c r="E1178" s="124" t="s">
        <v>341</v>
      </c>
      <c r="F1178" s="124" t="s">
        <v>361</v>
      </c>
      <c r="G1178" s="124" t="s">
        <v>360</v>
      </c>
      <c r="H1178" s="124" t="s">
        <v>1937</v>
      </c>
      <c r="I1178" s="124" t="s">
        <v>1936</v>
      </c>
      <c r="J1178" s="124" t="s">
        <v>1936</v>
      </c>
      <c r="K1178" s="124" t="s">
        <v>1935</v>
      </c>
      <c r="L1178" s="124" t="s">
        <v>1934</v>
      </c>
      <c r="M1178" s="124" t="s">
        <v>1933</v>
      </c>
      <c r="N1178" s="124" t="s">
        <v>341</v>
      </c>
      <c r="O1178" s="124" t="s">
        <v>1897</v>
      </c>
      <c r="P1178" s="124" t="s">
        <v>679</v>
      </c>
      <c r="Q1178" s="124" t="s">
        <v>341</v>
      </c>
      <c r="R1178" s="125">
        <v>11</v>
      </c>
      <c r="S1178" s="125">
        <v>11</v>
      </c>
      <c r="T1178" s="124" t="s">
        <v>341</v>
      </c>
      <c r="U1178" s="124" t="s">
        <v>396</v>
      </c>
      <c r="V1178" s="124" t="s">
        <v>395</v>
      </c>
      <c r="W1178" s="124" t="s">
        <v>570</v>
      </c>
      <c r="X1178" s="124" t="s">
        <v>29</v>
      </c>
    </row>
    <row r="1179" spans="1:24" ht="33" customHeight="1" x14ac:dyDescent="0.25">
      <c r="A1179" s="124" t="s">
        <v>1932</v>
      </c>
      <c r="B1179" s="125">
        <v>111115</v>
      </c>
      <c r="C1179" s="124" t="s">
        <v>393</v>
      </c>
      <c r="D1179" s="124" t="s">
        <v>392</v>
      </c>
      <c r="E1179" s="124" t="s">
        <v>341</v>
      </c>
      <c r="F1179" s="124" t="s">
        <v>391</v>
      </c>
      <c r="G1179" s="124" t="s">
        <v>360</v>
      </c>
      <c r="H1179" s="124" t="s">
        <v>1931</v>
      </c>
      <c r="I1179" s="124" t="s">
        <v>1930</v>
      </c>
      <c r="J1179" s="124" t="s">
        <v>1929</v>
      </c>
      <c r="K1179" s="124" t="s">
        <v>1928</v>
      </c>
      <c r="L1179" s="124" t="s">
        <v>1927</v>
      </c>
      <c r="M1179" s="124" t="s">
        <v>1926</v>
      </c>
      <c r="N1179" s="124" t="s">
        <v>341</v>
      </c>
      <c r="O1179" s="124" t="s">
        <v>1861</v>
      </c>
      <c r="P1179" s="124" t="s">
        <v>1925</v>
      </c>
      <c r="Q1179" s="124" t="s">
        <v>341</v>
      </c>
      <c r="R1179" s="125">
        <v>11</v>
      </c>
      <c r="S1179" s="125">
        <v>11</v>
      </c>
      <c r="T1179" s="124" t="s">
        <v>341</v>
      </c>
      <c r="U1179" s="124" t="s">
        <v>340</v>
      </c>
      <c r="V1179" s="124" t="s">
        <v>339</v>
      </c>
      <c r="W1179" s="124" t="s">
        <v>338</v>
      </c>
      <c r="X1179" s="124" t="s">
        <v>219</v>
      </c>
    </row>
    <row r="1180" spans="1:24" ht="33" customHeight="1" x14ac:dyDescent="0.25">
      <c r="A1180" s="124" t="s">
        <v>1924</v>
      </c>
      <c r="B1180" s="125">
        <v>111116</v>
      </c>
      <c r="C1180" s="124" t="s">
        <v>381</v>
      </c>
      <c r="D1180" s="124" t="s">
        <v>381</v>
      </c>
      <c r="E1180" s="124" t="s">
        <v>341</v>
      </c>
      <c r="F1180" s="124" t="s">
        <v>436</v>
      </c>
      <c r="G1180" s="124" t="s">
        <v>360</v>
      </c>
      <c r="H1180" s="124" t="s">
        <v>1923</v>
      </c>
      <c r="I1180" s="124" t="s">
        <v>1922</v>
      </c>
      <c r="J1180" s="124" t="s">
        <v>1922</v>
      </c>
      <c r="K1180" s="124" t="s">
        <v>1921</v>
      </c>
      <c r="L1180" s="124" t="s">
        <v>1920</v>
      </c>
      <c r="M1180" s="124" t="s">
        <v>1919</v>
      </c>
      <c r="N1180" s="124" t="s">
        <v>341</v>
      </c>
      <c r="O1180" s="124" t="s">
        <v>1897</v>
      </c>
      <c r="P1180" s="124" t="s">
        <v>679</v>
      </c>
      <c r="Q1180" s="124" t="s">
        <v>341</v>
      </c>
      <c r="R1180" s="125">
        <v>11</v>
      </c>
      <c r="S1180" s="125">
        <v>11</v>
      </c>
      <c r="T1180" s="124" t="s">
        <v>341</v>
      </c>
      <c r="U1180" s="124" t="s">
        <v>396</v>
      </c>
      <c r="V1180" s="124" t="s">
        <v>395</v>
      </c>
      <c r="W1180" s="124" t="s">
        <v>570</v>
      </c>
      <c r="X1180" s="124" t="s">
        <v>29</v>
      </c>
    </row>
    <row r="1181" spans="1:24" ht="33" customHeight="1" x14ac:dyDescent="0.25">
      <c r="A1181" s="124" t="s">
        <v>1918</v>
      </c>
      <c r="B1181" s="125">
        <v>111117</v>
      </c>
      <c r="C1181" s="124" t="s">
        <v>381</v>
      </c>
      <c r="D1181" s="124" t="s">
        <v>349</v>
      </c>
      <c r="E1181" s="124" t="s">
        <v>402</v>
      </c>
      <c r="F1181" s="124" t="s">
        <v>380</v>
      </c>
      <c r="G1181" s="124" t="s">
        <v>343</v>
      </c>
      <c r="H1181" s="124" t="s">
        <v>1917</v>
      </c>
      <c r="I1181" s="124" t="s">
        <v>1916</v>
      </c>
      <c r="J1181" s="124" t="s">
        <v>1916</v>
      </c>
      <c r="K1181" s="124" t="s">
        <v>341</v>
      </c>
      <c r="L1181" s="124" t="s">
        <v>1915</v>
      </c>
      <c r="M1181" s="124" t="s">
        <v>343</v>
      </c>
      <c r="N1181" s="124" t="s">
        <v>341</v>
      </c>
      <c r="O1181" s="124" t="s">
        <v>1914</v>
      </c>
      <c r="P1181" s="124" t="s">
        <v>1913</v>
      </c>
      <c r="Q1181" s="124" t="s">
        <v>341</v>
      </c>
      <c r="R1181" s="125">
        <v>11</v>
      </c>
      <c r="S1181" s="125">
        <v>11</v>
      </c>
      <c r="T1181" s="124" t="s">
        <v>341</v>
      </c>
      <c r="U1181" s="124" t="s">
        <v>510</v>
      </c>
      <c r="V1181" s="124" t="s">
        <v>1354</v>
      </c>
      <c r="W1181" s="124" t="s">
        <v>1113</v>
      </c>
      <c r="X1181" s="124" t="s">
        <v>38</v>
      </c>
    </row>
    <row r="1182" spans="1:24" ht="33" customHeight="1" x14ac:dyDescent="0.25">
      <c r="A1182" s="124" t="s">
        <v>1912</v>
      </c>
      <c r="B1182" s="125">
        <v>111118</v>
      </c>
      <c r="C1182" s="124" t="s">
        <v>349</v>
      </c>
      <c r="D1182" s="124" t="s">
        <v>349</v>
      </c>
      <c r="E1182" s="124" t="s">
        <v>341</v>
      </c>
      <c r="F1182" s="124" t="s">
        <v>348</v>
      </c>
      <c r="G1182" s="124" t="s">
        <v>360</v>
      </c>
      <c r="H1182" s="124" t="s">
        <v>1911</v>
      </c>
      <c r="I1182" s="124" t="s">
        <v>1910</v>
      </c>
      <c r="J1182" s="124" t="s">
        <v>1909</v>
      </c>
      <c r="K1182" s="124" t="s">
        <v>1908</v>
      </c>
      <c r="L1182" s="124" t="s">
        <v>1907</v>
      </c>
      <c r="M1182" s="124" t="s">
        <v>1906</v>
      </c>
      <c r="N1182" s="124" t="s">
        <v>341</v>
      </c>
      <c r="O1182" s="124" t="s">
        <v>1732</v>
      </c>
      <c r="P1182" s="124" t="s">
        <v>1905</v>
      </c>
      <c r="Q1182" s="124" t="s">
        <v>341</v>
      </c>
      <c r="R1182" s="125">
        <v>11</v>
      </c>
      <c r="S1182" s="125">
        <v>11</v>
      </c>
      <c r="T1182" s="124" t="s">
        <v>341</v>
      </c>
      <c r="U1182" s="124" t="s">
        <v>371</v>
      </c>
      <c r="V1182" s="124" t="s">
        <v>440</v>
      </c>
      <c r="W1182" s="124" t="s">
        <v>439</v>
      </c>
      <c r="X1182" s="124" t="s">
        <v>217</v>
      </c>
    </row>
    <row r="1183" spans="1:24" ht="33" customHeight="1" x14ac:dyDescent="0.25">
      <c r="A1183" s="124" t="s">
        <v>1904</v>
      </c>
      <c r="B1183" s="125">
        <v>111119</v>
      </c>
      <c r="C1183" s="124" t="s">
        <v>393</v>
      </c>
      <c r="D1183" s="124" t="s">
        <v>381</v>
      </c>
      <c r="E1183" s="124" t="s">
        <v>585</v>
      </c>
      <c r="F1183" s="124" t="s">
        <v>391</v>
      </c>
      <c r="G1183" s="124" t="s">
        <v>360</v>
      </c>
      <c r="H1183" s="124" t="s">
        <v>1903</v>
      </c>
      <c r="I1183" s="124" t="s">
        <v>1902</v>
      </c>
      <c r="J1183" s="124" t="s">
        <v>1901</v>
      </c>
      <c r="K1183" s="124" t="s">
        <v>1900</v>
      </c>
      <c r="L1183" s="124" t="s">
        <v>1899</v>
      </c>
      <c r="M1183" s="124" t="s">
        <v>1898</v>
      </c>
      <c r="N1183" s="124" t="s">
        <v>341</v>
      </c>
      <c r="O1183" s="124" t="s">
        <v>1897</v>
      </c>
      <c r="P1183" s="124" t="s">
        <v>1896</v>
      </c>
      <c r="Q1183" s="124" t="s">
        <v>341</v>
      </c>
      <c r="R1183" s="125">
        <v>11</v>
      </c>
      <c r="S1183" s="125">
        <v>11</v>
      </c>
      <c r="T1183" s="124" t="s">
        <v>341</v>
      </c>
      <c r="U1183" s="124" t="s">
        <v>340</v>
      </c>
      <c r="V1183" s="124" t="s">
        <v>339</v>
      </c>
      <c r="W1183" s="124" t="s">
        <v>570</v>
      </c>
      <c r="X1183" s="124" t="s">
        <v>29</v>
      </c>
    </row>
    <row r="1184" spans="1:24" ht="33" customHeight="1" x14ac:dyDescent="0.25">
      <c r="A1184" s="124" t="s">
        <v>1895</v>
      </c>
      <c r="B1184" s="125">
        <v>111120</v>
      </c>
      <c r="C1184" s="124" t="s">
        <v>393</v>
      </c>
      <c r="D1184" s="124" t="s">
        <v>392</v>
      </c>
      <c r="E1184" s="124" t="s">
        <v>341</v>
      </c>
      <c r="F1184" s="124" t="s">
        <v>391</v>
      </c>
      <c r="G1184" s="124" t="s">
        <v>360</v>
      </c>
      <c r="H1184" s="124" t="s">
        <v>1894</v>
      </c>
      <c r="I1184" s="124" t="s">
        <v>1893</v>
      </c>
      <c r="J1184" s="124" t="s">
        <v>1893</v>
      </c>
      <c r="K1184" s="124" t="s">
        <v>1892</v>
      </c>
      <c r="L1184" s="124" t="s">
        <v>41</v>
      </c>
      <c r="M1184" s="124" t="s">
        <v>1891</v>
      </c>
      <c r="N1184" s="124" t="s">
        <v>341</v>
      </c>
      <c r="O1184" s="124" t="s">
        <v>1890</v>
      </c>
      <c r="P1184" s="124" t="s">
        <v>1889</v>
      </c>
      <c r="Q1184" s="124" t="s">
        <v>341</v>
      </c>
      <c r="R1184" s="125">
        <v>11</v>
      </c>
      <c r="S1184" s="125">
        <v>11</v>
      </c>
      <c r="T1184" s="124" t="s">
        <v>341</v>
      </c>
      <c r="U1184" s="124" t="s">
        <v>340</v>
      </c>
      <c r="V1184" s="124" t="s">
        <v>339</v>
      </c>
      <c r="W1184" s="124" t="s">
        <v>338</v>
      </c>
      <c r="X1184" s="124" t="s">
        <v>219</v>
      </c>
    </row>
    <row r="1185" spans="1:24" ht="33" customHeight="1" x14ac:dyDescent="0.25">
      <c r="A1185" s="124" t="s">
        <v>1888</v>
      </c>
      <c r="B1185" s="125">
        <v>111121</v>
      </c>
      <c r="C1185" s="124" t="s">
        <v>381</v>
      </c>
      <c r="D1185" s="124" t="s">
        <v>349</v>
      </c>
      <c r="E1185" s="124" t="s">
        <v>1617</v>
      </c>
      <c r="F1185" s="124" t="s">
        <v>380</v>
      </c>
      <c r="G1185" s="124" t="s">
        <v>360</v>
      </c>
      <c r="H1185" s="124" t="s">
        <v>1887</v>
      </c>
      <c r="I1185" s="124" t="s">
        <v>1886</v>
      </c>
      <c r="J1185" s="124" t="s">
        <v>1886</v>
      </c>
      <c r="K1185" s="124" t="s">
        <v>1885</v>
      </c>
      <c r="L1185" s="124" t="s">
        <v>41</v>
      </c>
      <c r="M1185" s="124" t="s">
        <v>1884</v>
      </c>
      <c r="N1185" s="124" t="s">
        <v>1883</v>
      </c>
      <c r="O1185" s="124" t="s">
        <v>1732</v>
      </c>
      <c r="P1185" s="124" t="s">
        <v>1882</v>
      </c>
      <c r="Q1185" s="124" t="s">
        <v>341</v>
      </c>
      <c r="R1185" s="125">
        <v>11</v>
      </c>
      <c r="S1185" s="125">
        <v>11</v>
      </c>
      <c r="T1185" s="124" t="s">
        <v>341</v>
      </c>
      <c r="U1185" s="124" t="s">
        <v>371</v>
      </c>
      <c r="V1185" s="124" t="s">
        <v>1005</v>
      </c>
      <c r="W1185" s="124" t="s">
        <v>439</v>
      </c>
      <c r="X1185" s="124" t="s">
        <v>217</v>
      </c>
    </row>
    <row r="1186" spans="1:24" ht="33" customHeight="1" x14ac:dyDescent="0.25">
      <c r="A1186" s="124" t="s">
        <v>1881</v>
      </c>
      <c r="B1186" s="125">
        <v>111201</v>
      </c>
      <c r="C1186" s="124" t="s">
        <v>393</v>
      </c>
      <c r="D1186" s="124" t="s">
        <v>392</v>
      </c>
      <c r="E1186" s="124" t="s">
        <v>341</v>
      </c>
      <c r="F1186" s="124" t="s">
        <v>391</v>
      </c>
      <c r="G1186" s="124" t="s">
        <v>360</v>
      </c>
      <c r="H1186" s="124" t="s">
        <v>1880</v>
      </c>
      <c r="I1186" s="124" t="s">
        <v>1879</v>
      </c>
      <c r="J1186" s="124" t="s">
        <v>1879</v>
      </c>
      <c r="K1186" s="124" t="s">
        <v>1878</v>
      </c>
      <c r="L1186" s="124" t="s">
        <v>1877</v>
      </c>
      <c r="M1186" s="124" t="s">
        <v>1876</v>
      </c>
      <c r="N1186" s="124" t="s">
        <v>341</v>
      </c>
      <c r="O1186" s="124" t="s">
        <v>1875</v>
      </c>
      <c r="P1186" s="124" t="s">
        <v>341</v>
      </c>
      <c r="Q1186" s="124" t="s">
        <v>341</v>
      </c>
      <c r="R1186" s="125">
        <v>11</v>
      </c>
      <c r="S1186" s="125">
        <v>12</v>
      </c>
      <c r="T1186" s="124" t="s">
        <v>341</v>
      </c>
      <c r="U1186" s="124" t="s">
        <v>340</v>
      </c>
      <c r="V1186" s="124" t="s">
        <v>339</v>
      </c>
      <c r="W1186" s="124" t="s">
        <v>338</v>
      </c>
      <c r="X1186" s="124" t="s">
        <v>219</v>
      </c>
    </row>
    <row r="1187" spans="1:24" ht="33" customHeight="1" x14ac:dyDescent="0.25">
      <c r="A1187" s="124" t="s">
        <v>1874</v>
      </c>
      <c r="B1187" s="125">
        <v>111202</v>
      </c>
      <c r="C1187" s="124" t="s">
        <v>393</v>
      </c>
      <c r="D1187" s="124" t="s">
        <v>392</v>
      </c>
      <c r="E1187" s="124" t="s">
        <v>341</v>
      </c>
      <c r="F1187" s="124" t="s">
        <v>391</v>
      </c>
      <c r="G1187" s="124" t="s">
        <v>360</v>
      </c>
      <c r="H1187" s="124" t="s">
        <v>1873</v>
      </c>
      <c r="I1187" s="124" t="s">
        <v>1872</v>
      </c>
      <c r="J1187" s="124" t="s">
        <v>1872</v>
      </c>
      <c r="K1187" s="124" t="s">
        <v>1871</v>
      </c>
      <c r="L1187" s="124" t="s">
        <v>1870</v>
      </c>
      <c r="M1187" s="124" t="s">
        <v>1869</v>
      </c>
      <c r="N1187" s="124" t="s">
        <v>341</v>
      </c>
      <c r="O1187" s="124" t="s">
        <v>1868</v>
      </c>
      <c r="P1187" s="124" t="s">
        <v>341</v>
      </c>
      <c r="Q1187" s="124" t="s">
        <v>341</v>
      </c>
      <c r="R1187" s="125">
        <v>11</v>
      </c>
      <c r="S1187" s="125">
        <v>12</v>
      </c>
      <c r="T1187" s="124" t="s">
        <v>341</v>
      </c>
      <c r="U1187" s="124" t="s">
        <v>340</v>
      </c>
      <c r="V1187" s="124" t="s">
        <v>339</v>
      </c>
      <c r="W1187" s="124" t="s">
        <v>468</v>
      </c>
      <c r="X1187" s="124" t="s">
        <v>223</v>
      </c>
    </row>
    <row r="1188" spans="1:24" ht="33" customHeight="1" x14ac:dyDescent="0.25">
      <c r="A1188" s="124" t="s">
        <v>1867</v>
      </c>
      <c r="B1188" s="125">
        <v>111203</v>
      </c>
      <c r="C1188" s="124" t="s">
        <v>393</v>
      </c>
      <c r="D1188" s="124" t="s">
        <v>381</v>
      </c>
      <c r="E1188" s="124" t="s">
        <v>402</v>
      </c>
      <c r="F1188" s="124" t="s">
        <v>391</v>
      </c>
      <c r="G1188" s="124" t="s">
        <v>360</v>
      </c>
      <c r="H1188" s="124" t="s">
        <v>1866</v>
      </c>
      <c r="I1188" s="124" t="s">
        <v>1865</v>
      </c>
      <c r="J1188" s="124" t="s">
        <v>1865</v>
      </c>
      <c r="K1188" s="124" t="s">
        <v>1864</v>
      </c>
      <c r="L1188" s="124" t="s">
        <v>1863</v>
      </c>
      <c r="M1188" s="124" t="s">
        <v>1862</v>
      </c>
      <c r="N1188" s="124" t="s">
        <v>341</v>
      </c>
      <c r="O1188" s="124" t="s">
        <v>1861</v>
      </c>
      <c r="P1188" s="124" t="s">
        <v>341</v>
      </c>
      <c r="Q1188" s="124" t="s">
        <v>341</v>
      </c>
      <c r="R1188" s="125">
        <v>11</v>
      </c>
      <c r="S1188" s="125">
        <v>12</v>
      </c>
      <c r="T1188" s="124" t="s">
        <v>341</v>
      </c>
      <c r="U1188" s="124" t="s">
        <v>340</v>
      </c>
      <c r="V1188" s="124" t="s">
        <v>339</v>
      </c>
      <c r="W1188" s="124" t="s">
        <v>338</v>
      </c>
      <c r="X1188" s="124" t="s">
        <v>219</v>
      </c>
    </row>
    <row r="1189" spans="1:24" ht="33" customHeight="1" x14ac:dyDescent="0.25">
      <c r="A1189" s="124" t="s">
        <v>1860</v>
      </c>
      <c r="B1189" s="125">
        <v>111204</v>
      </c>
      <c r="C1189" s="124" t="s">
        <v>393</v>
      </c>
      <c r="D1189" s="124" t="s">
        <v>392</v>
      </c>
      <c r="E1189" s="124" t="s">
        <v>341</v>
      </c>
      <c r="F1189" s="124" t="s">
        <v>391</v>
      </c>
      <c r="G1189" s="124" t="s">
        <v>379</v>
      </c>
      <c r="H1189" s="124" t="s">
        <v>1859</v>
      </c>
      <c r="I1189" s="124" t="s">
        <v>1858</v>
      </c>
      <c r="J1189" s="124" t="s">
        <v>1858</v>
      </c>
      <c r="K1189" s="124" t="s">
        <v>1857</v>
      </c>
      <c r="L1189" s="124" t="s">
        <v>1856</v>
      </c>
      <c r="M1189" s="124" t="s">
        <v>1855</v>
      </c>
      <c r="N1189" s="124" t="s">
        <v>341</v>
      </c>
      <c r="O1189" s="124" t="s">
        <v>1732</v>
      </c>
      <c r="P1189" s="124" t="s">
        <v>341</v>
      </c>
      <c r="Q1189" s="124" t="s">
        <v>341</v>
      </c>
      <c r="R1189" s="125">
        <v>11</v>
      </c>
      <c r="S1189" s="125">
        <v>12</v>
      </c>
      <c r="T1189" s="124" t="s">
        <v>341</v>
      </c>
      <c r="U1189" s="124" t="s">
        <v>371</v>
      </c>
      <c r="V1189" s="124" t="s">
        <v>440</v>
      </c>
      <c r="W1189" s="124" t="s">
        <v>439</v>
      </c>
      <c r="X1189" s="124" t="s">
        <v>217</v>
      </c>
    </row>
    <row r="1190" spans="1:24" ht="33" customHeight="1" x14ac:dyDescent="0.25">
      <c r="A1190" s="124" t="s">
        <v>1854</v>
      </c>
      <c r="B1190" s="125">
        <v>111205</v>
      </c>
      <c r="C1190" s="124" t="s">
        <v>381</v>
      </c>
      <c r="D1190" s="124" t="s">
        <v>381</v>
      </c>
      <c r="E1190" s="124" t="s">
        <v>341</v>
      </c>
      <c r="F1190" s="124" t="s">
        <v>380</v>
      </c>
      <c r="G1190" s="124" t="s">
        <v>360</v>
      </c>
      <c r="H1190" s="124" t="s">
        <v>1853</v>
      </c>
      <c r="I1190" s="124" t="s">
        <v>1852</v>
      </c>
      <c r="J1190" s="124" t="s">
        <v>1852</v>
      </c>
      <c r="K1190" s="124" t="s">
        <v>1851</v>
      </c>
      <c r="L1190" s="124" t="s">
        <v>1850</v>
      </c>
      <c r="M1190" s="124" t="s">
        <v>1849</v>
      </c>
      <c r="N1190" s="124" t="s">
        <v>341</v>
      </c>
      <c r="O1190" s="124" t="s">
        <v>1767</v>
      </c>
      <c r="P1190" s="124" t="s">
        <v>341</v>
      </c>
      <c r="Q1190" s="124" t="s">
        <v>341</v>
      </c>
      <c r="R1190" s="125">
        <v>11</v>
      </c>
      <c r="S1190" s="125">
        <v>12</v>
      </c>
      <c r="T1190" s="124" t="s">
        <v>341</v>
      </c>
      <c r="U1190" s="124" t="s">
        <v>510</v>
      </c>
      <c r="V1190" s="124" t="s">
        <v>787</v>
      </c>
      <c r="W1190" s="124" t="s">
        <v>562</v>
      </c>
      <c r="X1190" s="124" t="s">
        <v>220</v>
      </c>
    </row>
    <row r="1191" spans="1:24" ht="33" customHeight="1" x14ac:dyDescent="0.25">
      <c r="A1191" s="124" t="s">
        <v>1848</v>
      </c>
      <c r="B1191" s="125">
        <v>111206</v>
      </c>
      <c r="C1191" s="124" t="s">
        <v>393</v>
      </c>
      <c r="D1191" s="124" t="s">
        <v>392</v>
      </c>
      <c r="E1191" s="124" t="s">
        <v>341</v>
      </c>
      <c r="F1191" s="124" t="s">
        <v>391</v>
      </c>
      <c r="G1191" s="124" t="s">
        <v>360</v>
      </c>
      <c r="H1191" s="124" t="s">
        <v>1847</v>
      </c>
      <c r="I1191" s="124" t="s">
        <v>1846</v>
      </c>
      <c r="J1191" s="124" t="s">
        <v>1846</v>
      </c>
      <c r="K1191" s="124" t="s">
        <v>1845</v>
      </c>
      <c r="L1191" s="124" t="s">
        <v>1844</v>
      </c>
      <c r="M1191" s="124" t="s">
        <v>1843</v>
      </c>
      <c r="N1191" s="124" t="s">
        <v>341</v>
      </c>
      <c r="O1191" s="124" t="s">
        <v>1767</v>
      </c>
      <c r="P1191" s="124" t="s">
        <v>1842</v>
      </c>
      <c r="Q1191" s="124" t="s">
        <v>341</v>
      </c>
      <c r="R1191" s="125">
        <v>11</v>
      </c>
      <c r="S1191" s="125">
        <v>12</v>
      </c>
      <c r="T1191" s="124" t="s">
        <v>341</v>
      </c>
      <c r="U1191" s="124" t="s">
        <v>396</v>
      </c>
      <c r="V1191" s="124" t="s">
        <v>395</v>
      </c>
      <c r="W1191" s="124" t="s">
        <v>451</v>
      </c>
      <c r="X1191" s="124" t="s">
        <v>220</v>
      </c>
    </row>
    <row r="1192" spans="1:24" ht="33" customHeight="1" x14ac:dyDescent="0.25">
      <c r="A1192" s="124" t="s">
        <v>1841</v>
      </c>
      <c r="B1192" s="125">
        <v>111207</v>
      </c>
      <c r="C1192" s="124" t="s">
        <v>393</v>
      </c>
      <c r="D1192" s="124" t="s">
        <v>392</v>
      </c>
      <c r="E1192" s="124" t="s">
        <v>341</v>
      </c>
      <c r="F1192" s="124" t="s">
        <v>391</v>
      </c>
      <c r="G1192" s="124" t="s">
        <v>360</v>
      </c>
      <c r="H1192" s="124" t="s">
        <v>1840</v>
      </c>
      <c r="I1192" s="124" t="s">
        <v>1839</v>
      </c>
      <c r="J1192" s="124" t="s">
        <v>1839</v>
      </c>
      <c r="K1192" s="124" t="s">
        <v>1838</v>
      </c>
      <c r="L1192" s="124" t="s">
        <v>1837</v>
      </c>
      <c r="M1192" s="124" t="s">
        <v>1836</v>
      </c>
      <c r="N1192" s="124" t="s">
        <v>341</v>
      </c>
      <c r="O1192" s="124" t="s">
        <v>1732</v>
      </c>
      <c r="P1192" s="124" t="s">
        <v>341</v>
      </c>
      <c r="Q1192" s="124" t="s">
        <v>341</v>
      </c>
      <c r="R1192" s="125">
        <v>11</v>
      </c>
      <c r="S1192" s="125">
        <v>12</v>
      </c>
      <c r="T1192" s="124" t="s">
        <v>341</v>
      </c>
      <c r="U1192" s="124" t="s">
        <v>340</v>
      </c>
      <c r="V1192" s="124" t="s">
        <v>339</v>
      </c>
      <c r="W1192" s="124" t="s">
        <v>338</v>
      </c>
      <c r="X1192" s="124" t="s">
        <v>219</v>
      </c>
    </row>
    <row r="1193" spans="1:24" ht="33" customHeight="1" x14ac:dyDescent="0.25">
      <c r="A1193" s="124" t="s">
        <v>1835</v>
      </c>
      <c r="B1193" s="125">
        <v>111208</v>
      </c>
      <c r="C1193" s="124" t="s">
        <v>381</v>
      </c>
      <c r="D1193" s="124" t="s">
        <v>381</v>
      </c>
      <c r="E1193" s="124" t="s">
        <v>341</v>
      </c>
      <c r="F1193" s="124" t="s">
        <v>380</v>
      </c>
      <c r="G1193" s="124" t="s">
        <v>379</v>
      </c>
      <c r="H1193" s="124" t="s">
        <v>1834</v>
      </c>
      <c r="I1193" s="124" t="s">
        <v>1833</v>
      </c>
      <c r="J1193" s="124" t="s">
        <v>1833</v>
      </c>
      <c r="K1193" s="124" t="s">
        <v>1832</v>
      </c>
      <c r="L1193" s="124" t="s">
        <v>1831</v>
      </c>
      <c r="M1193" s="124" t="s">
        <v>1830</v>
      </c>
      <c r="N1193" s="124" t="s">
        <v>341</v>
      </c>
      <c r="O1193" s="124" t="s">
        <v>1819</v>
      </c>
      <c r="P1193" s="124" t="s">
        <v>341</v>
      </c>
      <c r="Q1193" s="124" t="s">
        <v>341</v>
      </c>
      <c r="R1193" s="125">
        <v>11</v>
      </c>
      <c r="S1193" s="125">
        <v>12</v>
      </c>
      <c r="T1193" s="124" t="s">
        <v>341</v>
      </c>
      <c r="U1193" s="124" t="s">
        <v>340</v>
      </c>
      <c r="V1193" s="124" t="s">
        <v>339</v>
      </c>
      <c r="W1193" s="124" t="s">
        <v>338</v>
      </c>
      <c r="X1193" s="124" t="s">
        <v>219</v>
      </c>
    </row>
    <row r="1194" spans="1:24" ht="33" customHeight="1" x14ac:dyDescent="0.25">
      <c r="A1194" s="124" t="s">
        <v>1829</v>
      </c>
      <c r="B1194" s="125">
        <v>111209</v>
      </c>
      <c r="C1194" s="124" t="s">
        <v>393</v>
      </c>
      <c r="D1194" s="124" t="s">
        <v>392</v>
      </c>
      <c r="E1194" s="124" t="s">
        <v>341</v>
      </c>
      <c r="F1194" s="124" t="s">
        <v>391</v>
      </c>
      <c r="G1194" s="124" t="s">
        <v>390</v>
      </c>
      <c r="H1194" s="124" t="s">
        <v>1828</v>
      </c>
      <c r="I1194" s="124" t="s">
        <v>1827</v>
      </c>
      <c r="J1194" s="124" t="s">
        <v>1827</v>
      </c>
      <c r="K1194" s="124" t="s">
        <v>1826</v>
      </c>
      <c r="L1194" s="124" t="s">
        <v>1751</v>
      </c>
      <c r="M1194" s="124" t="s">
        <v>1825</v>
      </c>
      <c r="N1194" s="124" t="s">
        <v>341</v>
      </c>
      <c r="O1194" s="124" t="s">
        <v>1749</v>
      </c>
      <c r="P1194" s="124" t="s">
        <v>1824</v>
      </c>
      <c r="Q1194" s="124" t="s">
        <v>341</v>
      </c>
      <c r="R1194" s="125">
        <v>11</v>
      </c>
      <c r="S1194" s="125">
        <v>12</v>
      </c>
      <c r="T1194" s="124" t="s">
        <v>341</v>
      </c>
      <c r="U1194" s="124" t="s">
        <v>340</v>
      </c>
      <c r="V1194" s="124" t="s">
        <v>339</v>
      </c>
      <c r="W1194" s="124" t="s">
        <v>1823</v>
      </c>
      <c r="X1194" s="124" t="s">
        <v>220</v>
      </c>
    </row>
    <row r="1195" spans="1:24" ht="33" customHeight="1" x14ac:dyDescent="0.25">
      <c r="A1195" s="124" t="s">
        <v>1822</v>
      </c>
      <c r="B1195" s="125">
        <v>111210</v>
      </c>
      <c r="C1195" s="124" t="s">
        <v>381</v>
      </c>
      <c r="D1195" s="124" t="s">
        <v>381</v>
      </c>
      <c r="E1195" s="124" t="s">
        <v>341</v>
      </c>
      <c r="F1195" s="124" t="s">
        <v>380</v>
      </c>
      <c r="G1195" s="124" t="s">
        <v>343</v>
      </c>
      <c r="H1195" s="124" t="s">
        <v>1821</v>
      </c>
      <c r="I1195" s="124" t="s">
        <v>1820</v>
      </c>
      <c r="J1195" s="124" t="s">
        <v>1820</v>
      </c>
      <c r="K1195" s="124" t="s">
        <v>1814</v>
      </c>
      <c r="L1195" s="124" t="s">
        <v>356</v>
      </c>
      <c r="M1195" s="124" t="s">
        <v>343</v>
      </c>
      <c r="N1195" s="124" t="s">
        <v>341</v>
      </c>
      <c r="O1195" s="124" t="s">
        <v>1819</v>
      </c>
      <c r="P1195" s="124" t="s">
        <v>341</v>
      </c>
      <c r="Q1195" s="124" t="s">
        <v>341</v>
      </c>
      <c r="R1195" s="125">
        <v>11</v>
      </c>
      <c r="S1195" s="125">
        <v>12</v>
      </c>
      <c r="T1195" s="124" t="s">
        <v>341</v>
      </c>
      <c r="U1195" s="124" t="s">
        <v>340</v>
      </c>
      <c r="V1195" s="124" t="s">
        <v>339</v>
      </c>
      <c r="W1195" s="124" t="s">
        <v>1818</v>
      </c>
      <c r="X1195" s="124" t="s">
        <v>220</v>
      </c>
    </row>
    <row r="1196" spans="1:24" ht="33" customHeight="1" x14ac:dyDescent="0.25">
      <c r="A1196" s="124" t="s">
        <v>1817</v>
      </c>
      <c r="B1196" s="125">
        <v>111211</v>
      </c>
      <c r="C1196" s="124" t="s">
        <v>381</v>
      </c>
      <c r="D1196" s="124" t="s">
        <v>381</v>
      </c>
      <c r="E1196" s="124" t="s">
        <v>341</v>
      </c>
      <c r="F1196" s="124" t="s">
        <v>380</v>
      </c>
      <c r="G1196" s="124" t="s">
        <v>343</v>
      </c>
      <c r="H1196" s="124" t="s">
        <v>1816</v>
      </c>
      <c r="I1196" s="124" t="s">
        <v>1815</v>
      </c>
      <c r="J1196" s="124" t="s">
        <v>1815</v>
      </c>
      <c r="K1196" s="124" t="s">
        <v>1814</v>
      </c>
      <c r="L1196" s="124" t="s">
        <v>1813</v>
      </c>
      <c r="M1196" s="124" t="s">
        <v>343</v>
      </c>
      <c r="N1196" s="124" t="s">
        <v>341</v>
      </c>
      <c r="O1196" s="124" t="s">
        <v>1812</v>
      </c>
      <c r="P1196" s="124" t="s">
        <v>341</v>
      </c>
      <c r="Q1196" s="124" t="s">
        <v>341</v>
      </c>
      <c r="R1196" s="125">
        <v>11</v>
      </c>
      <c r="S1196" s="125">
        <v>12</v>
      </c>
      <c r="T1196" s="124" t="s">
        <v>341</v>
      </c>
      <c r="U1196" s="124" t="s">
        <v>340</v>
      </c>
      <c r="V1196" s="124" t="s">
        <v>339</v>
      </c>
      <c r="W1196" s="124" t="s">
        <v>1452</v>
      </c>
      <c r="X1196" s="124" t="s">
        <v>226</v>
      </c>
    </row>
    <row r="1197" spans="1:24" ht="33" customHeight="1" x14ac:dyDescent="0.25">
      <c r="A1197" s="124" t="s">
        <v>1811</v>
      </c>
      <c r="B1197" s="125">
        <v>111212</v>
      </c>
      <c r="C1197" s="124" t="s">
        <v>381</v>
      </c>
      <c r="D1197" s="124" t="s">
        <v>381</v>
      </c>
      <c r="E1197" s="124" t="s">
        <v>341</v>
      </c>
      <c r="F1197" s="124" t="s">
        <v>411</v>
      </c>
      <c r="G1197" s="124" t="s">
        <v>379</v>
      </c>
      <c r="H1197" s="124" t="s">
        <v>1810</v>
      </c>
      <c r="I1197" s="124" t="s">
        <v>1809</v>
      </c>
      <c r="J1197" s="124" t="s">
        <v>1809</v>
      </c>
      <c r="K1197" s="124" t="s">
        <v>1808</v>
      </c>
      <c r="L1197" s="124" t="s">
        <v>1807</v>
      </c>
      <c r="M1197" s="124" t="s">
        <v>1806</v>
      </c>
      <c r="N1197" s="124" t="s">
        <v>341</v>
      </c>
      <c r="O1197" s="124" t="s">
        <v>1732</v>
      </c>
      <c r="P1197" s="124" t="s">
        <v>1805</v>
      </c>
      <c r="Q1197" s="124" t="s">
        <v>341</v>
      </c>
      <c r="R1197" s="125">
        <v>11</v>
      </c>
      <c r="S1197" s="125">
        <v>12</v>
      </c>
      <c r="T1197" s="124" t="s">
        <v>341</v>
      </c>
      <c r="U1197" s="124" t="s">
        <v>340</v>
      </c>
      <c r="V1197" s="124" t="s">
        <v>339</v>
      </c>
      <c r="W1197" s="124" t="s">
        <v>849</v>
      </c>
      <c r="X1197" s="124" t="s">
        <v>217</v>
      </c>
    </row>
    <row r="1198" spans="1:24" ht="33" customHeight="1" x14ac:dyDescent="0.25">
      <c r="A1198" s="124" t="s">
        <v>1804</v>
      </c>
      <c r="B1198" s="125">
        <v>111213</v>
      </c>
      <c r="C1198" s="124" t="s">
        <v>393</v>
      </c>
      <c r="D1198" s="124" t="s">
        <v>392</v>
      </c>
      <c r="E1198" s="124" t="s">
        <v>341</v>
      </c>
      <c r="F1198" s="124" t="s">
        <v>391</v>
      </c>
      <c r="G1198" s="124" t="s">
        <v>379</v>
      </c>
      <c r="H1198" s="124" t="s">
        <v>1803</v>
      </c>
      <c r="I1198" s="124" t="s">
        <v>1802</v>
      </c>
      <c r="J1198" s="124" t="s">
        <v>1802</v>
      </c>
      <c r="K1198" s="124" t="s">
        <v>1801</v>
      </c>
      <c r="L1198" s="124" t="s">
        <v>1800</v>
      </c>
      <c r="M1198" s="124" t="s">
        <v>1799</v>
      </c>
      <c r="N1198" s="124" t="s">
        <v>341</v>
      </c>
      <c r="O1198" s="124" t="s">
        <v>1749</v>
      </c>
      <c r="P1198" s="124" t="s">
        <v>341</v>
      </c>
      <c r="Q1198" s="124" t="s">
        <v>341</v>
      </c>
      <c r="R1198" s="125">
        <v>11</v>
      </c>
      <c r="S1198" s="125">
        <v>12</v>
      </c>
      <c r="T1198" s="124" t="s">
        <v>341</v>
      </c>
      <c r="U1198" s="124" t="s">
        <v>396</v>
      </c>
      <c r="V1198" s="124" t="s">
        <v>395</v>
      </c>
      <c r="W1198" s="124" t="s">
        <v>338</v>
      </c>
      <c r="X1198" s="124" t="s">
        <v>219</v>
      </c>
    </row>
    <row r="1199" spans="1:24" ht="33" customHeight="1" x14ac:dyDescent="0.25">
      <c r="A1199" s="124" t="s">
        <v>1798</v>
      </c>
      <c r="B1199" s="125">
        <v>111214</v>
      </c>
      <c r="C1199" s="124" t="s">
        <v>381</v>
      </c>
      <c r="D1199" s="124" t="s">
        <v>381</v>
      </c>
      <c r="E1199" s="124" t="s">
        <v>341</v>
      </c>
      <c r="F1199" s="124" t="s">
        <v>380</v>
      </c>
      <c r="G1199" s="124" t="s">
        <v>379</v>
      </c>
      <c r="H1199" s="124" t="s">
        <v>1797</v>
      </c>
      <c r="I1199" s="124" t="s">
        <v>1796</v>
      </c>
      <c r="J1199" s="124" t="s">
        <v>1796</v>
      </c>
      <c r="K1199" s="124" t="s">
        <v>1795</v>
      </c>
      <c r="L1199" s="124" t="s">
        <v>1794</v>
      </c>
      <c r="M1199" s="124" t="s">
        <v>1793</v>
      </c>
      <c r="N1199" s="124" t="s">
        <v>341</v>
      </c>
      <c r="O1199" s="124" t="s">
        <v>1758</v>
      </c>
      <c r="P1199" s="124" t="s">
        <v>341</v>
      </c>
      <c r="Q1199" s="124" t="s">
        <v>341</v>
      </c>
      <c r="R1199" s="125">
        <v>11</v>
      </c>
      <c r="S1199" s="125">
        <v>12</v>
      </c>
      <c r="T1199" s="124" t="s">
        <v>341</v>
      </c>
      <c r="U1199" s="124" t="s">
        <v>396</v>
      </c>
      <c r="V1199" s="124" t="s">
        <v>339</v>
      </c>
      <c r="W1199" s="124" t="s">
        <v>1792</v>
      </c>
      <c r="X1199" s="124" t="s">
        <v>35</v>
      </c>
    </row>
    <row r="1200" spans="1:24" ht="33" customHeight="1" x14ac:dyDescent="0.25">
      <c r="A1200" s="124" t="s">
        <v>1791</v>
      </c>
      <c r="B1200" s="125">
        <v>111215</v>
      </c>
      <c r="C1200" s="124" t="s">
        <v>381</v>
      </c>
      <c r="D1200" s="124" t="s">
        <v>381</v>
      </c>
      <c r="E1200" s="124" t="s">
        <v>341</v>
      </c>
      <c r="F1200" s="124" t="s">
        <v>380</v>
      </c>
      <c r="G1200" s="124" t="s">
        <v>379</v>
      </c>
      <c r="H1200" s="124" t="s">
        <v>1790</v>
      </c>
      <c r="I1200" s="124" t="s">
        <v>1789</v>
      </c>
      <c r="J1200" s="124" t="s">
        <v>1788</v>
      </c>
      <c r="K1200" s="124" t="s">
        <v>1787</v>
      </c>
      <c r="L1200" s="124" t="s">
        <v>1786</v>
      </c>
      <c r="M1200" s="124" t="s">
        <v>1785</v>
      </c>
      <c r="N1200" s="124" t="s">
        <v>341</v>
      </c>
      <c r="O1200" s="124" t="s">
        <v>1784</v>
      </c>
      <c r="P1200" s="124" t="s">
        <v>341</v>
      </c>
      <c r="Q1200" s="124" t="s">
        <v>341</v>
      </c>
      <c r="R1200" s="125">
        <v>11</v>
      </c>
      <c r="S1200" s="125">
        <v>12</v>
      </c>
      <c r="T1200" s="124" t="s">
        <v>341</v>
      </c>
      <c r="U1200" s="124" t="s">
        <v>396</v>
      </c>
      <c r="V1200" s="124" t="s">
        <v>1031</v>
      </c>
      <c r="W1200" s="124" t="s">
        <v>1783</v>
      </c>
      <c r="X1200" s="124" t="s">
        <v>32</v>
      </c>
    </row>
    <row r="1201" spans="1:24" ht="33" customHeight="1" x14ac:dyDescent="0.25">
      <c r="A1201" s="124" t="s">
        <v>1782</v>
      </c>
      <c r="B1201" s="125">
        <v>111216</v>
      </c>
      <c r="C1201" s="124" t="s">
        <v>381</v>
      </c>
      <c r="D1201" s="124" t="s">
        <v>381</v>
      </c>
      <c r="E1201" s="124" t="s">
        <v>341</v>
      </c>
      <c r="F1201" s="124" t="s">
        <v>380</v>
      </c>
      <c r="G1201" s="124" t="s">
        <v>379</v>
      </c>
      <c r="H1201" s="124" t="s">
        <v>1781</v>
      </c>
      <c r="I1201" s="124" t="s">
        <v>1780</v>
      </c>
      <c r="J1201" s="124" t="s">
        <v>1779</v>
      </c>
      <c r="K1201" s="124" t="s">
        <v>1778</v>
      </c>
      <c r="L1201" s="124" t="s">
        <v>1777</v>
      </c>
      <c r="M1201" s="124" t="s">
        <v>1776</v>
      </c>
      <c r="N1201" s="124" t="s">
        <v>341</v>
      </c>
      <c r="O1201" s="124" t="s">
        <v>1775</v>
      </c>
      <c r="P1201" s="124" t="s">
        <v>1774</v>
      </c>
      <c r="Q1201" s="124" t="s">
        <v>341</v>
      </c>
      <c r="R1201" s="125">
        <v>11</v>
      </c>
      <c r="S1201" s="125">
        <v>12</v>
      </c>
      <c r="T1201" s="124" t="s">
        <v>341</v>
      </c>
      <c r="U1201" s="124" t="s">
        <v>340</v>
      </c>
      <c r="V1201" s="124" t="s">
        <v>1046</v>
      </c>
      <c r="W1201" s="124" t="s">
        <v>1773</v>
      </c>
      <c r="X1201" s="124" t="s">
        <v>233</v>
      </c>
    </row>
    <row r="1202" spans="1:24" ht="33" customHeight="1" x14ac:dyDescent="0.25">
      <c r="A1202" s="124" t="s">
        <v>1772</v>
      </c>
      <c r="B1202" s="125">
        <v>111217</v>
      </c>
      <c r="C1202" s="124" t="s">
        <v>349</v>
      </c>
      <c r="D1202" s="124" t="s">
        <v>349</v>
      </c>
      <c r="E1202" s="124" t="s">
        <v>341</v>
      </c>
      <c r="F1202" s="124" t="s">
        <v>348</v>
      </c>
      <c r="G1202" s="124" t="s">
        <v>343</v>
      </c>
      <c r="H1202" s="124" t="s">
        <v>1771</v>
      </c>
      <c r="I1202" s="124" t="s">
        <v>1770</v>
      </c>
      <c r="J1202" s="124" t="s">
        <v>1770</v>
      </c>
      <c r="K1202" s="124" t="s">
        <v>1769</v>
      </c>
      <c r="L1202" s="124" t="s">
        <v>1768</v>
      </c>
      <c r="M1202" s="124" t="s">
        <v>343</v>
      </c>
      <c r="N1202" s="124" t="s">
        <v>341</v>
      </c>
      <c r="O1202" s="124" t="s">
        <v>1767</v>
      </c>
      <c r="P1202" s="124" t="s">
        <v>1766</v>
      </c>
      <c r="Q1202" s="124" t="s">
        <v>341</v>
      </c>
      <c r="R1202" s="125">
        <v>11</v>
      </c>
      <c r="S1202" s="125">
        <v>12</v>
      </c>
      <c r="T1202" s="124" t="s">
        <v>341</v>
      </c>
      <c r="U1202" s="124" t="s">
        <v>340</v>
      </c>
      <c r="V1202" s="124" t="s">
        <v>339</v>
      </c>
      <c r="W1202" s="124" t="s">
        <v>1470</v>
      </c>
      <c r="X1202" s="124" t="s">
        <v>223</v>
      </c>
    </row>
    <row r="1203" spans="1:24" ht="33" customHeight="1" x14ac:dyDescent="0.25">
      <c r="A1203" s="124" t="s">
        <v>1765</v>
      </c>
      <c r="B1203" s="125">
        <v>111218</v>
      </c>
      <c r="C1203" s="124" t="s">
        <v>381</v>
      </c>
      <c r="D1203" s="124" t="s">
        <v>381</v>
      </c>
      <c r="E1203" s="124" t="s">
        <v>341</v>
      </c>
      <c r="F1203" s="124" t="s">
        <v>380</v>
      </c>
      <c r="G1203" s="124" t="s">
        <v>379</v>
      </c>
      <c r="H1203" s="124" t="s">
        <v>1764</v>
      </c>
      <c r="I1203" s="124" t="s">
        <v>1763</v>
      </c>
      <c r="J1203" s="124" t="s">
        <v>1762</v>
      </c>
      <c r="K1203" s="124" t="s">
        <v>1761</v>
      </c>
      <c r="L1203" s="124" t="s">
        <v>1760</v>
      </c>
      <c r="M1203" s="124" t="s">
        <v>1759</v>
      </c>
      <c r="N1203" s="124" t="s">
        <v>341</v>
      </c>
      <c r="O1203" s="124" t="s">
        <v>1758</v>
      </c>
      <c r="P1203" s="124" t="s">
        <v>1757</v>
      </c>
      <c r="Q1203" s="124" t="s">
        <v>341</v>
      </c>
      <c r="R1203" s="125">
        <v>11</v>
      </c>
      <c r="S1203" s="125">
        <v>12</v>
      </c>
      <c r="T1203" s="124" t="s">
        <v>341</v>
      </c>
      <c r="U1203" s="124" t="s">
        <v>371</v>
      </c>
      <c r="V1203" s="124" t="s">
        <v>370</v>
      </c>
      <c r="W1203" s="124" t="s">
        <v>369</v>
      </c>
      <c r="X1203" s="124" t="s">
        <v>35</v>
      </c>
    </row>
    <row r="1204" spans="1:24" ht="33" customHeight="1" x14ac:dyDescent="0.25">
      <c r="A1204" s="124" t="s">
        <v>1756</v>
      </c>
      <c r="B1204" s="125">
        <v>111219</v>
      </c>
      <c r="C1204" s="124" t="s">
        <v>381</v>
      </c>
      <c r="D1204" s="124" t="s">
        <v>381</v>
      </c>
      <c r="E1204" s="124" t="s">
        <v>341</v>
      </c>
      <c r="F1204" s="124" t="s">
        <v>380</v>
      </c>
      <c r="G1204" s="124" t="s">
        <v>379</v>
      </c>
      <c r="H1204" s="124" t="s">
        <v>1755</v>
      </c>
      <c r="I1204" s="124" t="s">
        <v>1754</v>
      </c>
      <c r="J1204" s="124" t="s">
        <v>1753</v>
      </c>
      <c r="K1204" s="124" t="s">
        <v>1752</v>
      </c>
      <c r="L1204" s="124" t="s">
        <v>1751</v>
      </c>
      <c r="M1204" s="124" t="s">
        <v>1750</v>
      </c>
      <c r="N1204" s="124" t="s">
        <v>341</v>
      </c>
      <c r="O1204" s="124" t="s">
        <v>1749</v>
      </c>
      <c r="P1204" s="124" t="s">
        <v>341</v>
      </c>
      <c r="Q1204" s="124" t="s">
        <v>341</v>
      </c>
      <c r="R1204" s="125">
        <v>11</v>
      </c>
      <c r="S1204" s="125">
        <v>12</v>
      </c>
      <c r="T1204" s="124" t="s">
        <v>341</v>
      </c>
      <c r="U1204" s="124" t="s">
        <v>396</v>
      </c>
      <c r="V1204" s="124" t="s">
        <v>395</v>
      </c>
      <c r="W1204" s="124" t="s">
        <v>451</v>
      </c>
      <c r="X1204" s="124" t="s">
        <v>220</v>
      </c>
    </row>
    <row r="1205" spans="1:24" ht="33" customHeight="1" x14ac:dyDescent="0.25">
      <c r="A1205" s="124" t="s">
        <v>1748</v>
      </c>
      <c r="B1205" s="125">
        <v>111220</v>
      </c>
      <c r="C1205" s="124" t="s">
        <v>381</v>
      </c>
      <c r="D1205" s="124" t="s">
        <v>381</v>
      </c>
      <c r="E1205" s="124" t="s">
        <v>341</v>
      </c>
      <c r="F1205" s="124" t="s">
        <v>380</v>
      </c>
      <c r="G1205" s="124" t="s">
        <v>379</v>
      </c>
      <c r="H1205" s="124" t="s">
        <v>1747</v>
      </c>
      <c r="I1205" s="124" t="s">
        <v>1746</v>
      </c>
      <c r="J1205" s="124" t="s">
        <v>1745</v>
      </c>
      <c r="K1205" s="124" t="s">
        <v>1744</v>
      </c>
      <c r="L1205" s="124" t="s">
        <v>1743</v>
      </c>
      <c r="M1205" s="124" t="s">
        <v>1742</v>
      </c>
      <c r="N1205" s="124" t="s">
        <v>1741</v>
      </c>
      <c r="O1205" s="124" t="s">
        <v>1740</v>
      </c>
      <c r="P1205" s="124" t="s">
        <v>1739</v>
      </c>
      <c r="Q1205" s="124" t="s">
        <v>341</v>
      </c>
      <c r="R1205" s="125">
        <v>11</v>
      </c>
      <c r="S1205" s="125">
        <v>12</v>
      </c>
      <c r="T1205" s="124" t="s">
        <v>341</v>
      </c>
      <c r="U1205" s="124" t="s">
        <v>340</v>
      </c>
      <c r="V1205" s="124" t="s">
        <v>339</v>
      </c>
      <c r="W1205" s="124" t="s">
        <v>562</v>
      </c>
      <c r="X1205" s="124" t="s">
        <v>220</v>
      </c>
    </row>
    <row r="1206" spans="1:24" ht="33" customHeight="1" x14ac:dyDescent="0.25">
      <c r="A1206" s="124" t="s">
        <v>1738</v>
      </c>
      <c r="B1206" s="125">
        <v>111221</v>
      </c>
      <c r="C1206" s="124" t="s">
        <v>349</v>
      </c>
      <c r="D1206" s="124" t="s">
        <v>349</v>
      </c>
      <c r="E1206" s="124" t="s">
        <v>341</v>
      </c>
      <c r="F1206" s="124" t="s">
        <v>348</v>
      </c>
      <c r="G1206" s="124" t="s">
        <v>360</v>
      </c>
      <c r="H1206" s="124" t="s">
        <v>1737</v>
      </c>
      <c r="I1206" s="124" t="s">
        <v>1736</v>
      </c>
      <c r="J1206" s="124" t="s">
        <v>1736</v>
      </c>
      <c r="K1206" s="124" t="s">
        <v>1735</v>
      </c>
      <c r="L1206" s="124" t="s">
        <v>1734</v>
      </c>
      <c r="M1206" s="124" t="s">
        <v>1733</v>
      </c>
      <c r="N1206" s="124" t="s">
        <v>341</v>
      </c>
      <c r="O1206" s="124" t="s">
        <v>1732</v>
      </c>
      <c r="P1206" s="124" t="s">
        <v>1731</v>
      </c>
      <c r="Q1206" s="124" t="s">
        <v>341</v>
      </c>
      <c r="R1206" s="125">
        <v>11</v>
      </c>
      <c r="S1206" s="125">
        <v>12</v>
      </c>
      <c r="T1206" s="124" t="s">
        <v>341</v>
      </c>
      <c r="U1206" s="124" t="s">
        <v>396</v>
      </c>
      <c r="V1206" s="124" t="s">
        <v>395</v>
      </c>
      <c r="W1206" s="124" t="s">
        <v>570</v>
      </c>
      <c r="X1206" s="124" t="s">
        <v>29</v>
      </c>
    </row>
    <row r="1207" spans="1:24" ht="33" customHeight="1" x14ac:dyDescent="0.25">
      <c r="A1207" s="124" t="s">
        <v>1730</v>
      </c>
      <c r="B1207" s="125">
        <v>120101</v>
      </c>
      <c r="C1207" s="124" t="s">
        <v>381</v>
      </c>
      <c r="D1207" s="124" t="s">
        <v>349</v>
      </c>
      <c r="E1207" s="124" t="s">
        <v>585</v>
      </c>
      <c r="F1207" s="124" t="s">
        <v>380</v>
      </c>
      <c r="G1207" s="124" t="s">
        <v>379</v>
      </c>
      <c r="H1207" s="124" t="s">
        <v>1729</v>
      </c>
      <c r="I1207" s="124" t="s">
        <v>1728</v>
      </c>
      <c r="J1207" s="124" t="s">
        <v>1728</v>
      </c>
      <c r="K1207" s="124" t="s">
        <v>1727</v>
      </c>
      <c r="L1207" s="124" t="s">
        <v>1726</v>
      </c>
      <c r="M1207" s="124" t="s">
        <v>1725</v>
      </c>
      <c r="N1207" s="124" t="s">
        <v>1724</v>
      </c>
      <c r="O1207" s="124" t="s">
        <v>1723</v>
      </c>
      <c r="P1207" s="124" t="s">
        <v>1722</v>
      </c>
      <c r="Q1207" s="124" t="s">
        <v>341</v>
      </c>
      <c r="R1207" s="125">
        <v>12</v>
      </c>
      <c r="S1207" s="125">
        <v>1</v>
      </c>
      <c r="T1207" s="124" t="s">
        <v>1706</v>
      </c>
      <c r="U1207" s="124" t="s">
        <v>396</v>
      </c>
      <c r="V1207" s="124" t="s">
        <v>395</v>
      </c>
      <c r="W1207" s="124" t="s">
        <v>1558</v>
      </c>
      <c r="X1207" s="124" t="s">
        <v>35</v>
      </c>
    </row>
    <row r="1208" spans="1:24" ht="33" customHeight="1" x14ac:dyDescent="0.25">
      <c r="A1208" s="124" t="s">
        <v>1721</v>
      </c>
      <c r="B1208" s="125">
        <v>120102</v>
      </c>
      <c r="C1208" s="124" t="s">
        <v>393</v>
      </c>
      <c r="D1208" s="124" t="s">
        <v>392</v>
      </c>
      <c r="E1208" s="124" t="s">
        <v>341</v>
      </c>
      <c r="F1208" s="124" t="s">
        <v>391</v>
      </c>
      <c r="G1208" s="124" t="s">
        <v>379</v>
      </c>
      <c r="H1208" s="124" t="s">
        <v>1720</v>
      </c>
      <c r="I1208" s="124" t="s">
        <v>1719</v>
      </c>
      <c r="J1208" s="124" t="s">
        <v>1719</v>
      </c>
      <c r="K1208" s="124" t="s">
        <v>1718</v>
      </c>
      <c r="L1208" s="124" t="s">
        <v>1710</v>
      </c>
      <c r="M1208" s="124" t="s">
        <v>1717</v>
      </c>
      <c r="N1208" s="124" t="s">
        <v>1716</v>
      </c>
      <c r="O1208" s="124" t="s">
        <v>1485</v>
      </c>
      <c r="P1208" s="124" t="s">
        <v>341</v>
      </c>
      <c r="Q1208" s="124" t="s">
        <v>341</v>
      </c>
      <c r="R1208" s="125">
        <v>12</v>
      </c>
      <c r="S1208" s="125">
        <v>1</v>
      </c>
      <c r="T1208" s="124" t="s">
        <v>1706</v>
      </c>
      <c r="U1208" s="124" t="s">
        <v>510</v>
      </c>
      <c r="V1208" s="124" t="s">
        <v>620</v>
      </c>
      <c r="W1208" s="124" t="s">
        <v>1715</v>
      </c>
      <c r="X1208" s="124" t="s">
        <v>47</v>
      </c>
    </row>
    <row r="1209" spans="1:24" ht="33" customHeight="1" x14ac:dyDescent="0.25">
      <c r="A1209" s="124" t="s">
        <v>1714</v>
      </c>
      <c r="B1209" s="125">
        <v>120103</v>
      </c>
      <c r="C1209" s="124" t="s">
        <v>393</v>
      </c>
      <c r="D1209" s="124" t="s">
        <v>392</v>
      </c>
      <c r="E1209" s="124" t="s">
        <v>341</v>
      </c>
      <c r="F1209" s="124" t="s">
        <v>391</v>
      </c>
      <c r="G1209" s="124" t="s">
        <v>379</v>
      </c>
      <c r="H1209" s="124" t="s">
        <v>1713</v>
      </c>
      <c r="I1209" s="124" t="s">
        <v>1712</v>
      </c>
      <c r="J1209" s="124" t="s">
        <v>1712</v>
      </c>
      <c r="K1209" s="124" t="s">
        <v>1711</v>
      </c>
      <c r="L1209" s="124" t="s">
        <v>1710</v>
      </c>
      <c r="M1209" s="124" t="s">
        <v>1709</v>
      </c>
      <c r="N1209" s="124" t="s">
        <v>1708</v>
      </c>
      <c r="O1209" s="124" t="s">
        <v>1707</v>
      </c>
      <c r="P1209" s="124" t="s">
        <v>341</v>
      </c>
      <c r="Q1209" s="124" t="s">
        <v>341</v>
      </c>
      <c r="R1209" s="125">
        <v>12</v>
      </c>
      <c r="S1209" s="125">
        <v>1</v>
      </c>
      <c r="T1209" s="124" t="s">
        <v>1706</v>
      </c>
      <c r="U1209" s="124" t="s">
        <v>371</v>
      </c>
      <c r="V1209" s="124" t="s">
        <v>370</v>
      </c>
      <c r="W1209" s="124" t="s">
        <v>1705</v>
      </c>
      <c r="X1209" s="124" t="s">
        <v>47</v>
      </c>
    </row>
    <row r="1210" spans="1:24" ht="33" customHeight="1" x14ac:dyDescent="0.25">
      <c r="A1210" s="124" t="s">
        <v>1704</v>
      </c>
      <c r="B1210" s="125">
        <v>120201</v>
      </c>
      <c r="C1210" s="124" t="s">
        <v>381</v>
      </c>
      <c r="D1210" s="124" t="s">
        <v>381</v>
      </c>
      <c r="E1210" s="124" t="s">
        <v>341</v>
      </c>
      <c r="F1210" s="124" t="s">
        <v>380</v>
      </c>
      <c r="G1210" s="124" t="s">
        <v>379</v>
      </c>
      <c r="H1210" s="124" t="s">
        <v>1703</v>
      </c>
      <c r="I1210" s="124" t="s">
        <v>1702</v>
      </c>
      <c r="J1210" s="124" t="s">
        <v>1702</v>
      </c>
      <c r="K1210" s="124" t="s">
        <v>1701</v>
      </c>
      <c r="L1210" s="124" t="s">
        <v>1684</v>
      </c>
      <c r="M1210" s="124" t="s">
        <v>1700</v>
      </c>
      <c r="N1210" s="124" t="s">
        <v>1699</v>
      </c>
      <c r="O1210" s="124" t="s">
        <v>632</v>
      </c>
      <c r="P1210" s="124" t="s">
        <v>1698</v>
      </c>
      <c r="Q1210" s="124" t="s">
        <v>341</v>
      </c>
      <c r="R1210" s="125">
        <v>12</v>
      </c>
      <c r="S1210" s="125">
        <v>2</v>
      </c>
      <c r="T1210" s="124" t="s">
        <v>341</v>
      </c>
      <c r="U1210" s="124" t="s">
        <v>371</v>
      </c>
      <c r="V1210" s="124" t="s">
        <v>440</v>
      </c>
      <c r="W1210" s="124" t="s">
        <v>1681</v>
      </c>
      <c r="X1210" s="124" t="s">
        <v>217</v>
      </c>
    </row>
    <row r="1211" spans="1:24" ht="33" customHeight="1" x14ac:dyDescent="0.25">
      <c r="A1211" s="124" t="s">
        <v>1697</v>
      </c>
      <c r="B1211" s="125">
        <v>120202</v>
      </c>
      <c r="C1211" s="124" t="s">
        <v>381</v>
      </c>
      <c r="D1211" s="124" t="s">
        <v>349</v>
      </c>
      <c r="E1211" s="124" t="s">
        <v>1696</v>
      </c>
      <c r="F1211" s="124" t="s">
        <v>380</v>
      </c>
      <c r="G1211" s="124" t="s">
        <v>379</v>
      </c>
      <c r="H1211" s="124" t="s">
        <v>1695</v>
      </c>
      <c r="I1211" s="124" t="s">
        <v>1694</v>
      </c>
      <c r="J1211" s="124" t="s">
        <v>1694</v>
      </c>
      <c r="K1211" s="124" t="s">
        <v>1693</v>
      </c>
      <c r="L1211" s="124" t="s">
        <v>1692</v>
      </c>
      <c r="M1211" s="124" t="s">
        <v>1691</v>
      </c>
      <c r="N1211" s="124" t="s">
        <v>1690</v>
      </c>
      <c r="O1211" s="124" t="s">
        <v>632</v>
      </c>
      <c r="P1211" s="124" t="s">
        <v>1689</v>
      </c>
      <c r="Q1211" s="124" t="s">
        <v>341</v>
      </c>
      <c r="R1211" s="125">
        <v>12</v>
      </c>
      <c r="S1211" s="125">
        <v>2</v>
      </c>
      <c r="T1211" s="124" t="s">
        <v>341</v>
      </c>
      <c r="U1211" s="124" t="s">
        <v>371</v>
      </c>
      <c r="V1211" s="124" t="s">
        <v>440</v>
      </c>
      <c r="W1211" s="124" t="s">
        <v>1551</v>
      </c>
      <c r="X1211" s="124" t="s">
        <v>217</v>
      </c>
    </row>
    <row r="1212" spans="1:24" ht="33" customHeight="1" x14ac:dyDescent="0.25">
      <c r="A1212" s="124" t="s">
        <v>1688</v>
      </c>
      <c r="B1212" s="125">
        <v>120203</v>
      </c>
      <c r="C1212" s="124" t="s">
        <v>381</v>
      </c>
      <c r="D1212" s="124" t="s">
        <v>381</v>
      </c>
      <c r="E1212" s="124" t="s">
        <v>341</v>
      </c>
      <c r="F1212" s="124" t="s">
        <v>380</v>
      </c>
      <c r="G1212" s="124" t="s">
        <v>379</v>
      </c>
      <c r="H1212" s="124" t="s">
        <v>1687</v>
      </c>
      <c r="I1212" s="124" t="s">
        <v>1686</v>
      </c>
      <c r="J1212" s="124" t="s">
        <v>1686</v>
      </c>
      <c r="K1212" s="124" t="s">
        <v>1685</v>
      </c>
      <c r="L1212" s="124" t="s">
        <v>1684</v>
      </c>
      <c r="M1212" s="124" t="s">
        <v>1683</v>
      </c>
      <c r="N1212" s="124" t="s">
        <v>341</v>
      </c>
      <c r="O1212" s="124" t="s">
        <v>632</v>
      </c>
      <c r="P1212" s="124" t="s">
        <v>1682</v>
      </c>
      <c r="Q1212" s="124" t="s">
        <v>341</v>
      </c>
      <c r="R1212" s="125">
        <v>12</v>
      </c>
      <c r="S1212" s="125">
        <v>2</v>
      </c>
      <c r="T1212" s="124" t="s">
        <v>341</v>
      </c>
      <c r="U1212" s="124" t="s">
        <v>371</v>
      </c>
      <c r="V1212" s="124" t="s">
        <v>440</v>
      </c>
      <c r="W1212" s="124" t="s">
        <v>1681</v>
      </c>
      <c r="X1212" s="124" t="s">
        <v>217</v>
      </c>
    </row>
    <row r="1213" spans="1:24" ht="33" customHeight="1" x14ac:dyDescent="0.25">
      <c r="A1213" s="124" t="s">
        <v>1680</v>
      </c>
      <c r="B1213" s="125">
        <v>120204</v>
      </c>
      <c r="C1213" s="124" t="s">
        <v>381</v>
      </c>
      <c r="D1213" s="124" t="s">
        <v>381</v>
      </c>
      <c r="E1213" s="124" t="s">
        <v>341</v>
      </c>
      <c r="F1213" s="124" t="s">
        <v>380</v>
      </c>
      <c r="G1213" s="124" t="s">
        <v>379</v>
      </c>
      <c r="H1213" s="124" t="s">
        <v>1679</v>
      </c>
      <c r="I1213" s="124" t="s">
        <v>1678</v>
      </c>
      <c r="J1213" s="124" t="s">
        <v>1678</v>
      </c>
      <c r="K1213" s="124" t="s">
        <v>1677</v>
      </c>
      <c r="L1213" s="124" t="s">
        <v>1049</v>
      </c>
      <c r="M1213" s="124" t="s">
        <v>1048</v>
      </c>
      <c r="N1213" s="124" t="s">
        <v>1676</v>
      </c>
      <c r="O1213" s="124" t="s">
        <v>926</v>
      </c>
      <c r="P1213" s="124" t="s">
        <v>341</v>
      </c>
      <c r="Q1213" s="124" t="s">
        <v>341</v>
      </c>
      <c r="R1213" s="125">
        <v>12</v>
      </c>
      <c r="S1213" s="125">
        <v>2</v>
      </c>
      <c r="T1213" s="124" t="s">
        <v>341</v>
      </c>
      <c r="U1213" s="124" t="s">
        <v>396</v>
      </c>
      <c r="V1213" s="124" t="s">
        <v>612</v>
      </c>
      <c r="W1213" s="124" t="s">
        <v>725</v>
      </c>
      <c r="X1213" s="124" t="s">
        <v>218</v>
      </c>
    </row>
    <row r="1214" spans="1:24" ht="33" customHeight="1" x14ac:dyDescent="0.25">
      <c r="A1214" s="124" t="s">
        <v>1675</v>
      </c>
      <c r="B1214" s="125">
        <v>120205</v>
      </c>
      <c r="C1214" s="124" t="s">
        <v>393</v>
      </c>
      <c r="D1214" s="124" t="s">
        <v>381</v>
      </c>
      <c r="E1214" s="124" t="s">
        <v>402</v>
      </c>
      <c r="F1214" s="124" t="s">
        <v>391</v>
      </c>
      <c r="G1214" s="124" t="s">
        <v>379</v>
      </c>
      <c r="H1214" s="124" t="s">
        <v>1674</v>
      </c>
      <c r="I1214" s="124" t="s">
        <v>1673</v>
      </c>
      <c r="J1214" s="124" t="s">
        <v>1673</v>
      </c>
      <c r="K1214" s="124" t="s">
        <v>1672</v>
      </c>
      <c r="L1214" s="124" t="s">
        <v>1671</v>
      </c>
      <c r="M1214" s="124" t="s">
        <v>1670</v>
      </c>
      <c r="N1214" s="124" t="s">
        <v>341</v>
      </c>
      <c r="O1214" s="124" t="s">
        <v>663</v>
      </c>
      <c r="P1214" s="124" t="s">
        <v>1669</v>
      </c>
      <c r="Q1214" s="124" t="s">
        <v>341</v>
      </c>
      <c r="R1214" s="125">
        <v>12</v>
      </c>
      <c r="S1214" s="125">
        <v>2</v>
      </c>
      <c r="T1214" s="124" t="s">
        <v>630</v>
      </c>
      <c r="U1214" s="124" t="s">
        <v>396</v>
      </c>
      <c r="V1214" s="124" t="s">
        <v>395</v>
      </c>
      <c r="W1214" s="124" t="s">
        <v>1626</v>
      </c>
      <c r="X1214" s="124" t="s">
        <v>220</v>
      </c>
    </row>
    <row r="1215" spans="1:24" ht="33" customHeight="1" x14ac:dyDescent="0.25">
      <c r="A1215" s="124" t="s">
        <v>1668</v>
      </c>
      <c r="B1215" s="125">
        <v>120206</v>
      </c>
      <c r="C1215" s="124" t="s">
        <v>393</v>
      </c>
      <c r="D1215" s="124" t="s">
        <v>392</v>
      </c>
      <c r="E1215" s="124" t="s">
        <v>341</v>
      </c>
      <c r="F1215" s="124" t="s">
        <v>391</v>
      </c>
      <c r="G1215" s="124" t="s">
        <v>379</v>
      </c>
      <c r="H1215" s="124" t="s">
        <v>1667</v>
      </c>
      <c r="I1215" s="124" t="s">
        <v>1666</v>
      </c>
      <c r="J1215" s="124" t="s">
        <v>1666</v>
      </c>
      <c r="K1215" s="124" t="s">
        <v>1665</v>
      </c>
      <c r="L1215" s="124" t="s">
        <v>1651</v>
      </c>
      <c r="M1215" s="124" t="s">
        <v>1664</v>
      </c>
      <c r="N1215" s="124" t="s">
        <v>341</v>
      </c>
      <c r="O1215" s="124" t="s">
        <v>663</v>
      </c>
      <c r="P1215" s="124" t="s">
        <v>341</v>
      </c>
      <c r="Q1215" s="124" t="s">
        <v>341</v>
      </c>
      <c r="R1215" s="125">
        <v>12</v>
      </c>
      <c r="S1215" s="125">
        <v>2</v>
      </c>
      <c r="T1215" s="124" t="s">
        <v>341</v>
      </c>
      <c r="U1215" s="124" t="s">
        <v>340</v>
      </c>
      <c r="V1215" s="124" t="s">
        <v>339</v>
      </c>
      <c r="W1215" s="124" t="s">
        <v>1626</v>
      </c>
      <c r="X1215" s="124" t="s">
        <v>220</v>
      </c>
    </row>
    <row r="1216" spans="1:24" ht="33" customHeight="1" x14ac:dyDescent="0.25">
      <c r="A1216" s="124" t="s">
        <v>1663</v>
      </c>
      <c r="B1216" s="125">
        <v>120207</v>
      </c>
      <c r="C1216" s="124" t="s">
        <v>393</v>
      </c>
      <c r="D1216" s="124" t="s">
        <v>381</v>
      </c>
      <c r="E1216" s="124" t="s">
        <v>402</v>
      </c>
      <c r="F1216" s="124" t="s">
        <v>391</v>
      </c>
      <c r="G1216" s="124" t="s">
        <v>379</v>
      </c>
      <c r="H1216" s="124" t="s">
        <v>1662</v>
      </c>
      <c r="I1216" s="124" t="s">
        <v>1661</v>
      </c>
      <c r="J1216" s="124" t="s">
        <v>1661</v>
      </c>
      <c r="K1216" s="124" t="s">
        <v>1660</v>
      </c>
      <c r="L1216" s="124" t="s">
        <v>1659</v>
      </c>
      <c r="M1216" s="124" t="s">
        <v>1658</v>
      </c>
      <c r="N1216" s="124" t="s">
        <v>1657</v>
      </c>
      <c r="O1216" s="124" t="s">
        <v>789</v>
      </c>
      <c r="P1216" s="124" t="s">
        <v>1656</v>
      </c>
      <c r="Q1216" s="124" t="s">
        <v>341</v>
      </c>
      <c r="R1216" s="125">
        <v>12</v>
      </c>
      <c r="S1216" s="125">
        <v>2</v>
      </c>
      <c r="T1216" s="124" t="s">
        <v>511</v>
      </c>
      <c r="U1216" s="124" t="s">
        <v>396</v>
      </c>
      <c r="V1216" s="124" t="s">
        <v>395</v>
      </c>
      <c r="W1216" s="124" t="s">
        <v>1501</v>
      </c>
      <c r="X1216" s="124" t="s">
        <v>229</v>
      </c>
    </row>
    <row r="1217" spans="1:24" ht="33" customHeight="1" x14ac:dyDescent="0.25">
      <c r="A1217" s="124" t="s">
        <v>1655</v>
      </c>
      <c r="B1217" s="125">
        <v>120208</v>
      </c>
      <c r="C1217" s="124" t="s">
        <v>393</v>
      </c>
      <c r="D1217" s="124" t="s">
        <v>392</v>
      </c>
      <c r="E1217" s="124" t="s">
        <v>341</v>
      </c>
      <c r="F1217" s="124" t="s">
        <v>391</v>
      </c>
      <c r="G1217" s="124" t="s">
        <v>379</v>
      </c>
      <c r="H1217" s="124" t="s">
        <v>1654</v>
      </c>
      <c r="I1217" s="124" t="s">
        <v>1653</v>
      </c>
      <c r="J1217" s="124" t="s">
        <v>1653</v>
      </c>
      <c r="K1217" s="124" t="s">
        <v>1652</v>
      </c>
      <c r="L1217" s="124" t="s">
        <v>1651</v>
      </c>
      <c r="M1217" s="124" t="s">
        <v>1650</v>
      </c>
      <c r="N1217" s="124" t="s">
        <v>341</v>
      </c>
      <c r="O1217" s="124" t="s">
        <v>593</v>
      </c>
      <c r="P1217" s="124" t="s">
        <v>341</v>
      </c>
      <c r="Q1217" s="124" t="s">
        <v>341</v>
      </c>
      <c r="R1217" s="125">
        <v>12</v>
      </c>
      <c r="S1217" s="125">
        <v>2</v>
      </c>
      <c r="T1217" s="124" t="s">
        <v>341</v>
      </c>
      <c r="U1217" s="124" t="s">
        <v>396</v>
      </c>
      <c r="V1217" s="124" t="s">
        <v>395</v>
      </c>
      <c r="W1217" s="124" t="s">
        <v>725</v>
      </c>
      <c r="X1217" s="124" t="s">
        <v>218</v>
      </c>
    </row>
    <row r="1218" spans="1:24" ht="33" customHeight="1" x14ac:dyDescent="0.25">
      <c r="A1218" s="124" t="s">
        <v>1649</v>
      </c>
      <c r="B1218" s="125">
        <v>120209</v>
      </c>
      <c r="C1218" s="124" t="s">
        <v>393</v>
      </c>
      <c r="D1218" s="124" t="s">
        <v>392</v>
      </c>
      <c r="E1218" s="124" t="s">
        <v>341</v>
      </c>
      <c r="F1218" s="124" t="s">
        <v>391</v>
      </c>
      <c r="G1218" s="124" t="s">
        <v>379</v>
      </c>
      <c r="H1218" s="124" t="s">
        <v>1648</v>
      </c>
      <c r="I1218" s="124" t="s">
        <v>1647</v>
      </c>
      <c r="J1218" s="124" t="s">
        <v>1647</v>
      </c>
      <c r="K1218" s="124" t="s">
        <v>1646</v>
      </c>
      <c r="L1218" s="124" t="s">
        <v>1645</v>
      </c>
      <c r="M1218" s="124" t="s">
        <v>1644</v>
      </c>
      <c r="N1218" s="124" t="s">
        <v>1643</v>
      </c>
      <c r="O1218" s="124" t="s">
        <v>1355</v>
      </c>
      <c r="P1218" s="124" t="s">
        <v>1642</v>
      </c>
      <c r="Q1218" s="124" t="s">
        <v>341</v>
      </c>
      <c r="R1218" s="125">
        <v>12</v>
      </c>
      <c r="S1218" s="125">
        <v>2</v>
      </c>
      <c r="T1218" s="124" t="s">
        <v>341</v>
      </c>
      <c r="U1218" s="124" t="s">
        <v>340</v>
      </c>
      <c r="V1218" s="124" t="s">
        <v>1046</v>
      </c>
      <c r="W1218" s="124" t="s">
        <v>619</v>
      </c>
      <c r="X1218" s="124" t="s">
        <v>35</v>
      </c>
    </row>
    <row r="1219" spans="1:24" ht="33" customHeight="1" x14ac:dyDescent="0.25">
      <c r="A1219" s="124" t="s">
        <v>1641</v>
      </c>
      <c r="B1219" s="125">
        <v>120210</v>
      </c>
      <c r="C1219" s="124" t="s">
        <v>393</v>
      </c>
      <c r="D1219" s="124" t="s">
        <v>381</v>
      </c>
      <c r="E1219" s="124" t="s">
        <v>341</v>
      </c>
      <c r="F1219" s="124" t="s">
        <v>391</v>
      </c>
      <c r="G1219" s="124" t="s">
        <v>379</v>
      </c>
      <c r="H1219" s="124" t="s">
        <v>1640</v>
      </c>
      <c r="I1219" s="124" t="s">
        <v>1639</v>
      </c>
      <c r="J1219" s="124" t="s">
        <v>1638</v>
      </c>
      <c r="K1219" s="124" t="s">
        <v>1637</v>
      </c>
      <c r="L1219" s="124" t="s">
        <v>1636</v>
      </c>
      <c r="M1219" s="124" t="s">
        <v>1635</v>
      </c>
      <c r="N1219" s="124" t="s">
        <v>341</v>
      </c>
      <c r="O1219" s="124" t="s">
        <v>955</v>
      </c>
      <c r="P1219" s="124" t="s">
        <v>1634</v>
      </c>
      <c r="Q1219" s="124" t="s">
        <v>341</v>
      </c>
      <c r="R1219" s="125">
        <v>12</v>
      </c>
      <c r="S1219" s="125">
        <v>2</v>
      </c>
      <c r="T1219" s="124" t="s">
        <v>341</v>
      </c>
      <c r="U1219" s="124" t="s">
        <v>340</v>
      </c>
      <c r="V1219" s="124" t="s">
        <v>339</v>
      </c>
      <c r="W1219" s="124" t="s">
        <v>619</v>
      </c>
      <c r="X1219" s="124" t="s">
        <v>35</v>
      </c>
    </row>
    <row r="1220" spans="1:24" ht="33" customHeight="1" x14ac:dyDescent="0.25">
      <c r="A1220" s="124" t="s">
        <v>1633</v>
      </c>
      <c r="B1220" s="125">
        <v>120211</v>
      </c>
      <c r="C1220" s="124" t="s">
        <v>393</v>
      </c>
      <c r="D1220" s="124" t="s">
        <v>392</v>
      </c>
      <c r="E1220" s="124" t="s">
        <v>341</v>
      </c>
      <c r="F1220" s="124" t="s">
        <v>391</v>
      </c>
      <c r="G1220" s="124" t="s">
        <v>379</v>
      </c>
      <c r="H1220" s="124" t="s">
        <v>1632</v>
      </c>
      <c r="I1220" s="124" t="s">
        <v>1631</v>
      </c>
      <c r="J1220" s="124" t="s">
        <v>1631</v>
      </c>
      <c r="K1220" s="124" t="s">
        <v>1630</v>
      </c>
      <c r="L1220" s="124" t="s">
        <v>1629</v>
      </c>
      <c r="M1220" s="124" t="s">
        <v>1628</v>
      </c>
      <c r="N1220" s="124" t="s">
        <v>341</v>
      </c>
      <c r="O1220" s="124" t="s">
        <v>663</v>
      </c>
      <c r="P1220" s="124" t="s">
        <v>1627</v>
      </c>
      <c r="Q1220" s="124" t="s">
        <v>341</v>
      </c>
      <c r="R1220" s="125">
        <v>12</v>
      </c>
      <c r="S1220" s="125">
        <v>2</v>
      </c>
      <c r="T1220" s="124" t="s">
        <v>630</v>
      </c>
      <c r="U1220" s="124" t="s">
        <v>396</v>
      </c>
      <c r="V1220" s="124" t="s">
        <v>395</v>
      </c>
      <c r="W1220" s="124" t="s">
        <v>1626</v>
      </c>
      <c r="X1220" s="124" t="s">
        <v>220</v>
      </c>
    </row>
    <row r="1221" spans="1:24" ht="33" customHeight="1" x14ac:dyDescent="0.25">
      <c r="A1221" s="124" t="s">
        <v>1625</v>
      </c>
      <c r="B1221" s="125">
        <v>120212</v>
      </c>
      <c r="C1221" s="124" t="s">
        <v>393</v>
      </c>
      <c r="D1221" s="124" t="s">
        <v>392</v>
      </c>
      <c r="E1221" s="124" t="s">
        <v>341</v>
      </c>
      <c r="F1221" s="124" t="s">
        <v>391</v>
      </c>
      <c r="G1221" s="124" t="s">
        <v>379</v>
      </c>
      <c r="H1221" s="124" t="s">
        <v>1624</v>
      </c>
      <c r="I1221" s="124" t="s">
        <v>1623</v>
      </c>
      <c r="J1221" s="124" t="s">
        <v>1623</v>
      </c>
      <c r="K1221" s="124" t="s">
        <v>1622</v>
      </c>
      <c r="L1221" s="124" t="s">
        <v>1521</v>
      </c>
      <c r="M1221" s="124" t="s">
        <v>1621</v>
      </c>
      <c r="N1221" s="124" t="s">
        <v>1620</v>
      </c>
      <c r="O1221" s="124" t="s">
        <v>955</v>
      </c>
      <c r="P1221" s="124" t="s">
        <v>1619</v>
      </c>
      <c r="Q1221" s="124" t="s">
        <v>341</v>
      </c>
      <c r="R1221" s="125">
        <v>12</v>
      </c>
      <c r="S1221" s="125">
        <v>2</v>
      </c>
      <c r="T1221" s="124" t="s">
        <v>511</v>
      </c>
      <c r="U1221" s="124" t="s">
        <v>371</v>
      </c>
      <c r="V1221" s="124" t="s">
        <v>1445</v>
      </c>
      <c r="W1221" s="124" t="s">
        <v>619</v>
      </c>
      <c r="X1221" s="124" t="s">
        <v>35</v>
      </c>
    </row>
    <row r="1222" spans="1:24" ht="33" customHeight="1" x14ac:dyDescent="0.25">
      <c r="A1222" s="124" t="s">
        <v>1618</v>
      </c>
      <c r="B1222" s="125">
        <v>120213</v>
      </c>
      <c r="C1222" s="124" t="s">
        <v>381</v>
      </c>
      <c r="D1222" s="124" t="s">
        <v>349</v>
      </c>
      <c r="E1222" s="124" t="s">
        <v>1617</v>
      </c>
      <c r="F1222" s="124" t="s">
        <v>411</v>
      </c>
      <c r="G1222" s="124" t="s">
        <v>379</v>
      </c>
      <c r="H1222" s="124" t="s">
        <v>1616</v>
      </c>
      <c r="I1222" s="124" t="s">
        <v>1615</v>
      </c>
      <c r="J1222" s="124" t="s">
        <v>1614</v>
      </c>
      <c r="K1222" s="124" t="s">
        <v>1613</v>
      </c>
      <c r="L1222" s="124" t="s">
        <v>1612</v>
      </c>
      <c r="M1222" s="124" t="s">
        <v>1611</v>
      </c>
      <c r="N1222" s="124" t="s">
        <v>1610</v>
      </c>
      <c r="O1222" s="124" t="s">
        <v>1355</v>
      </c>
      <c r="P1222" s="124" t="s">
        <v>1609</v>
      </c>
      <c r="Q1222" s="124" t="s">
        <v>341</v>
      </c>
      <c r="R1222" s="125">
        <v>12</v>
      </c>
      <c r="S1222" s="125">
        <v>2</v>
      </c>
      <c r="T1222" s="124" t="s">
        <v>341</v>
      </c>
      <c r="U1222" s="124" t="s">
        <v>396</v>
      </c>
      <c r="V1222" s="124" t="s">
        <v>1608</v>
      </c>
      <c r="W1222" s="124" t="s">
        <v>619</v>
      </c>
      <c r="X1222" s="124" t="s">
        <v>35</v>
      </c>
    </row>
    <row r="1223" spans="1:24" ht="33" customHeight="1" x14ac:dyDescent="0.25">
      <c r="A1223" s="124" t="s">
        <v>1607</v>
      </c>
      <c r="B1223" s="125">
        <v>120214</v>
      </c>
      <c r="C1223" s="124" t="s">
        <v>393</v>
      </c>
      <c r="D1223" s="124" t="s">
        <v>392</v>
      </c>
      <c r="E1223" s="124" t="s">
        <v>341</v>
      </c>
      <c r="F1223" s="124" t="s">
        <v>391</v>
      </c>
      <c r="G1223" s="124" t="s">
        <v>379</v>
      </c>
      <c r="H1223" s="124" t="s">
        <v>1606</v>
      </c>
      <c r="I1223" s="124" t="s">
        <v>1605</v>
      </c>
      <c r="J1223" s="124" t="s">
        <v>1605</v>
      </c>
      <c r="K1223" s="124" t="s">
        <v>1604</v>
      </c>
      <c r="L1223" s="124" t="s">
        <v>1603</v>
      </c>
      <c r="M1223" s="124" t="s">
        <v>1602</v>
      </c>
      <c r="N1223" s="124" t="s">
        <v>341</v>
      </c>
      <c r="O1223" s="124" t="s">
        <v>1494</v>
      </c>
      <c r="P1223" s="124" t="s">
        <v>1601</v>
      </c>
      <c r="Q1223" s="124" t="s">
        <v>341</v>
      </c>
      <c r="R1223" s="125">
        <v>12</v>
      </c>
      <c r="S1223" s="125">
        <v>2</v>
      </c>
      <c r="T1223" s="124" t="s">
        <v>341</v>
      </c>
      <c r="U1223" s="124" t="s">
        <v>510</v>
      </c>
      <c r="V1223" s="124" t="s">
        <v>1600</v>
      </c>
      <c r="W1223" s="124" t="s">
        <v>1558</v>
      </c>
      <c r="X1223" s="124" t="s">
        <v>35</v>
      </c>
    </row>
    <row r="1224" spans="1:24" ht="33" customHeight="1" x14ac:dyDescent="0.25">
      <c r="A1224" s="124" t="s">
        <v>1599</v>
      </c>
      <c r="B1224" s="125">
        <v>120215</v>
      </c>
      <c r="C1224" s="124" t="s">
        <v>393</v>
      </c>
      <c r="D1224" s="124" t="s">
        <v>392</v>
      </c>
      <c r="E1224" s="124" t="s">
        <v>341</v>
      </c>
      <c r="F1224" s="124" t="s">
        <v>391</v>
      </c>
      <c r="G1224" s="124" t="s">
        <v>379</v>
      </c>
      <c r="H1224" s="124" t="s">
        <v>1598</v>
      </c>
      <c r="I1224" s="124" t="s">
        <v>1597</v>
      </c>
      <c r="J1224" s="124" t="s">
        <v>1597</v>
      </c>
      <c r="K1224" s="124" t="s">
        <v>1596</v>
      </c>
      <c r="L1224" s="124" t="s">
        <v>958</v>
      </c>
      <c r="M1224" s="124" t="s">
        <v>1595</v>
      </c>
      <c r="N1224" s="124" t="s">
        <v>1594</v>
      </c>
      <c r="O1224" s="124" t="s">
        <v>1485</v>
      </c>
      <c r="P1224" s="124" t="s">
        <v>1593</v>
      </c>
      <c r="Q1224" s="124" t="s">
        <v>341</v>
      </c>
      <c r="R1224" s="125">
        <v>12</v>
      </c>
      <c r="S1224" s="125">
        <v>2</v>
      </c>
      <c r="T1224" s="124" t="s">
        <v>511</v>
      </c>
      <c r="U1224" s="124" t="s">
        <v>510</v>
      </c>
      <c r="V1224" s="124" t="s">
        <v>509</v>
      </c>
      <c r="W1224" s="124" t="s">
        <v>1483</v>
      </c>
      <c r="X1224" s="124" t="s">
        <v>44</v>
      </c>
    </row>
    <row r="1225" spans="1:24" ht="33" customHeight="1" x14ac:dyDescent="0.25">
      <c r="A1225" s="124" t="s">
        <v>1592</v>
      </c>
      <c r="B1225" s="125">
        <v>120216</v>
      </c>
      <c r="C1225" s="124" t="s">
        <v>381</v>
      </c>
      <c r="D1225" s="124" t="s">
        <v>381</v>
      </c>
      <c r="E1225" s="124" t="s">
        <v>341</v>
      </c>
      <c r="F1225" s="124" t="s">
        <v>380</v>
      </c>
      <c r="G1225" s="124" t="s">
        <v>379</v>
      </c>
      <c r="H1225" s="124" t="s">
        <v>1591</v>
      </c>
      <c r="I1225" s="124" t="s">
        <v>1590</v>
      </c>
      <c r="J1225" s="124" t="s">
        <v>1590</v>
      </c>
      <c r="K1225" s="124" t="s">
        <v>1589</v>
      </c>
      <c r="L1225" s="124" t="s">
        <v>1588</v>
      </c>
      <c r="M1225" s="124" t="s">
        <v>1587</v>
      </c>
      <c r="N1225" s="124" t="s">
        <v>341</v>
      </c>
      <c r="O1225" s="124" t="s">
        <v>341</v>
      </c>
      <c r="P1225" s="124" t="s">
        <v>1586</v>
      </c>
      <c r="Q1225" s="124" t="s">
        <v>341</v>
      </c>
      <c r="R1225" s="125">
        <v>12</v>
      </c>
      <c r="S1225" s="125">
        <v>2</v>
      </c>
      <c r="T1225" s="124" t="s">
        <v>341</v>
      </c>
      <c r="U1225" s="124" t="s">
        <v>510</v>
      </c>
      <c r="V1225" s="124" t="s">
        <v>1585</v>
      </c>
      <c r="W1225" s="124" t="s">
        <v>1577</v>
      </c>
      <c r="X1225" s="124" t="s">
        <v>35</v>
      </c>
    </row>
    <row r="1226" spans="1:24" ht="33" customHeight="1" x14ac:dyDescent="0.25">
      <c r="A1226" s="124" t="s">
        <v>1584</v>
      </c>
      <c r="B1226" s="125">
        <v>120217</v>
      </c>
      <c r="C1226" s="124" t="s">
        <v>381</v>
      </c>
      <c r="D1226" s="124" t="s">
        <v>381</v>
      </c>
      <c r="E1226" s="124" t="s">
        <v>341</v>
      </c>
      <c r="F1226" s="124" t="s">
        <v>411</v>
      </c>
      <c r="G1226" s="124" t="s">
        <v>379</v>
      </c>
      <c r="H1226" s="124" t="s">
        <v>1583</v>
      </c>
      <c r="I1226" s="124" t="s">
        <v>1582</v>
      </c>
      <c r="J1226" s="124" t="s">
        <v>1581</v>
      </c>
      <c r="K1226" s="124" t="s">
        <v>1580</v>
      </c>
      <c r="L1226" s="124" t="s">
        <v>35</v>
      </c>
      <c r="M1226" s="124" t="s">
        <v>1572</v>
      </c>
      <c r="N1226" s="124" t="s">
        <v>341</v>
      </c>
      <c r="O1226" s="124" t="s">
        <v>341</v>
      </c>
      <c r="P1226" s="124" t="s">
        <v>1579</v>
      </c>
      <c r="Q1226" s="124" t="s">
        <v>341</v>
      </c>
      <c r="R1226" s="125">
        <v>12</v>
      </c>
      <c r="S1226" s="125">
        <v>2</v>
      </c>
      <c r="T1226" s="124" t="s">
        <v>341</v>
      </c>
      <c r="U1226" s="124" t="s">
        <v>1114</v>
      </c>
      <c r="V1226" s="124" t="s">
        <v>1578</v>
      </c>
      <c r="W1226" s="124" t="s">
        <v>1577</v>
      </c>
      <c r="X1226" s="124" t="s">
        <v>35</v>
      </c>
    </row>
    <row r="1227" spans="1:24" ht="33" customHeight="1" x14ac:dyDescent="0.25">
      <c r="A1227" s="124" t="s">
        <v>1576</v>
      </c>
      <c r="B1227" s="125">
        <v>120218</v>
      </c>
      <c r="C1227" s="124" t="s">
        <v>381</v>
      </c>
      <c r="D1227" s="124" t="s">
        <v>381</v>
      </c>
      <c r="E1227" s="124" t="s">
        <v>341</v>
      </c>
      <c r="F1227" s="124" t="s">
        <v>411</v>
      </c>
      <c r="G1227" s="124" t="s">
        <v>379</v>
      </c>
      <c r="H1227" s="124" t="s">
        <v>1575</v>
      </c>
      <c r="I1227" s="124" t="s">
        <v>1574</v>
      </c>
      <c r="J1227" s="124" t="s">
        <v>1574</v>
      </c>
      <c r="K1227" s="124" t="s">
        <v>1573</v>
      </c>
      <c r="L1227" s="124" t="s">
        <v>35</v>
      </c>
      <c r="M1227" s="124" t="s">
        <v>1572</v>
      </c>
      <c r="N1227" s="124" t="s">
        <v>341</v>
      </c>
      <c r="O1227" s="124" t="s">
        <v>341</v>
      </c>
      <c r="P1227" s="124" t="s">
        <v>1571</v>
      </c>
      <c r="Q1227" s="124" t="s">
        <v>341</v>
      </c>
      <c r="R1227" s="125">
        <v>12</v>
      </c>
      <c r="S1227" s="125">
        <v>2</v>
      </c>
      <c r="T1227" s="124" t="s">
        <v>341</v>
      </c>
      <c r="U1227" s="124" t="s">
        <v>396</v>
      </c>
      <c r="V1227" s="124" t="s">
        <v>370</v>
      </c>
      <c r="W1227" s="124" t="s">
        <v>1558</v>
      </c>
      <c r="X1227" s="124" t="s">
        <v>35</v>
      </c>
    </row>
    <row r="1228" spans="1:24" ht="33" customHeight="1" x14ac:dyDescent="0.25">
      <c r="A1228" s="124" t="s">
        <v>1570</v>
      </c>
      <c r="B1228" s="125">
        <v>120219</v>
      </c>
      <c r="C1228" s="124" t="s">
        <v>381</v>
      </c>
      <c r="D1228" s="124" t="s">
        <v>381</v>
      </c>
      <c r="E1228" s="124" t="s">
        <v>341</v>
      </c>
      <c r="F1228" s="124" t="s">
        <v>411</v>
      </c>
      <c r="G1228" s="124" t="s">
        <v>379</v>
      </c>
      <c r="H1228" s="124" t="s">
        <v>1569</v>
      </c>
      <c r="I1228" s="124" t="s">
        <v>1568</v>
      </c>
      <c r="J1228" s="124" t="s">
        <v>1568</v>
      </c>
      <c r="K1228" s="124" t="s">
        <v>1567</v>
      </c>
      <c r="L1228" s="124" t="s">
        <v>35</v>
      </c>
      <c r="M1228" s="124" t="s">
        <v>1553</v>
      </c>
      <c r="N1228" s="124" t="s">
        <v>341</v>
      </c>
      <c r="O1228" s="124" t="s">
        <v>341</v>
      </c>
      <c r="P1228" s="124" t="s">
        <v>1566</v>
      </c>
      <c r="Q1228" s="124" t="s">
        <v>341</v>
      </c>
      <c r="R1228" s="125">
        <v>12</v>
      </c>
      <c r="S1228" s="125">
        <v>2</v>
      </c>
      <c r="T1228" s="124" t="s">
        <v>341</v>
      </c>
      <c r="U1228" s="124" t="s">
        <v>396</v>
      </c>
      <c r="V1228" s="124" t="s">
        <v>1046</v>
      </c>
      <c r="W1228" s="124" t="s">
        <v>1558</v>
      </c>
      <c r="X1228" s="124" t="s">
        <v>35</v>
      </c>
    </row>
    <row r="1229" spans="1:24" ht="33" customHeight="1" x14ac:dyDescent="0.25">
      <c r="A1229" s="124" t="s">
        <v>1565</v>
      </c>
      <c r="B1229" s="125">
        <v>120220</v>
      </c>
      <c r="C1229" s="124" t="s">
        <v>381</v>
      </c>
      <c r="D1229" s="124" t="s">
        <v>381</v>
      </c>
      <c r="E1229" s="124" t="s">
        <v>341</v>
      </c>
      <c r="F1229" s="124" t="s">
        <v>411</v>
      </c>
      <c r="G1229" s="124" t="s">
        <v>379</v>
      </c>
      <c r="H1229" s="124" t="s">
        <v>1564</v>
      </c>
      <c r="I1229" s="124" t="s">
        <v>1563</v>
      </c>
      <c r="J1229" s="124" t="s">
        <v>1562</v>
      </c>
      <c r="K1229" s="124" t="s">
        <v>1561</v>
      </c>
      <c r="L1229" s="124" t="s">
        <v>35</v>
      </c>
      <c r="M1229" s="124" t="s">
        <v>1560</v>
      </c>
      <c r="N1229" s="124" t="s">
        <v>341</v>
      </c>
      <c r="O1229" s="124" t="s">
        <v>341</v>
      </c>
      <c r="P1229" s="124" t="s">
        <v>1559</v>
      </c>
      <c r="Q1229" s="124" t="s">
        <v>341</v>
      </c>
      <c r="R1229" s="125">
        <v>12</v>
      </c>
      <c r="S1229" s="125">
        <v>2</v>
      </c>
      <c r="T1229" s="124" t="s">
        <v>341</v>
      </c>
      <c r="U1229" s="124" t="s">
        <v>510</v>
      </c>
      <c r="V1229" s="124" t="s">
        <v>787</v>
      </c>
      <c r="W1229" s="124" t="s">
        <v>1558</v>
      </c>
      <c r="X1229" s="124" t="s">
        <v>35</v>
      </c>
    </row>
    <row r="1230" spans="1:24" ht="33" customHeight="1" x14ac:dyDescent="0.25">
      <c r="A1230" s="124" t="s">
        <v>1557</v>
      </c>
      <c r="B1230" s="125">
        <v>120221</v>
      </c>
      <c r="C1230" s="124" t="s">
        <v>381</v>
      </c>
      <c r="D1230" s="124" t="s">
        <v>381</v>
      </c>
      <c r="E1230" s="124" t="s">
        <v>341</v>
      </c>
      <c r="F1230" s="124" t="s">
        <v>411</v>
      </c>
      <c r="G1230" s="124" t="s">
        <v>379</v>
      </c>
      <c r="H1230" s="124" t="s">
        <v>1556</v>
      </c>
      <c r="I1230" s="124" t="s">
        <v>1555</v>
      </c>
      <c r="J1230" s="124" t="s">
        <v>1555</v>
      </c>
      <c r="K1230" s="124" t="s">
        <v>1554</v>
      </c>
      <c r="L1230" s="124" t="s">
        <v>35</v>
      </c>
      <c r="M1230" s="124" t="s">
        <v>1553</v>
      </c>
      <c r="N1230" s="124" t="s">
        <v>341</v>
      </c>
      <c r="O1230" s="124" t="s">
        <v>341</v>
      </c>
      <c r="P1230" s="124" t="s">
        <v>1552</v>
      </c>
      <c r="Q1230" s="124" t="s">
        <v>341</v>
      </c>
      <c r="R1230" s="125">
        <v>12</v>
      </c>
      <c r="S1230" s="125">
        <v>2</v>
      </c>
      <c r="T1230" s="124" t="s">
        <v>341</v>
      </c>
      <c r="U1230" s="124" t="s">
        <v>371</v>
      </c>
      <c r="V1230" s="124" t="s">
        <v>1005</v>
      </c>
      <c r="W1230" s="124" t="s">
        <v>1551</v>
      </c>
      <c r="X1230" s="124" t="s">
        <v>217</v>
      </c>
    </row>
    <row r="1231" spans="1:24" ht="33" customHeight="1" x14ac:dyDescent="0.25">
      <c r="A1231" s="124" t="s">
        <v>1550</v>
      </c>
      <c r="B1231" s="125">
        <v>120301</v>
      </c>
      <c r="C1231" s="124" t="s">
        <v>349</v>
      </c>
      <c r="D1231" s="124" t="s">
        <v>349</v>
      </c>
      <c r="E1231" s="124" t="s">
        <v>341</v>
      </c>
      <c r="F1231" s="124" t="s">
        <v>361</v>
      </c>
      <c r="G1231" s="124" t="s">
        <v>360</v>
      </c>
      <c r="H1231" s="124" t="s">
        <v>1549</v>
      </c>
      <c r="I1231" s="124" t="s">
        <v>1548</v>
      </c>
      <c r="J1231" s="124" t="s">
        <v>1548</v>
      </c>
      <c r="K1231" s="124" t="s">
        <v>1547</v>
      </c>
      <c r="L1231" s="124" t="s">
        <v>1546</v>
      </c>
      <c r="M1231" s="124" t="s">
        <v>1545</v>
      </c>
      <c r="N1231" s="124" t="s">
        <v>1544</v>
      </c>
      <c r="O1231" s="124" t="s">
        <v>632</v>
      </c>
      <c r="P1231" s="124" t="s">
        <v>1543</v>
      </c>
      <c r="Q1231" s="124" t="s">
        <v>341</v>
      </c>
      <c r="R1231" s="125">
        <v>12</v>
      </c>
      <c r="S1231" s="125">
        <v>3</v>
      </c>
      <c r="T1231" s="124" t="s">
        <v>522</v>
      </c>
      <c r="U1231" s="124" t="s">
        <v>371</v>
      </c>
      <c r="V1231" s="124" t="s">
        <v>395</v>
      </c>
      <c r="W1231" s="124" t="s">
        <v>1542</v>
      </c>
      <c r="X1231" s="124" t="s">
        <v>217</v>
      </c>
    </row>
    <row r="1232" spans="1:24" ht="33" customHeight="1" x14ac:dyDescent="0.25">
      <c r="A1232" s="124" t="s">
        <v>1541</v>
      </c>
      <c r="B1232" s="125">
        <v>120302</v>
      </c>
      <c r="C1232" s="124" t="s">
        <v>381</v>
      </c>
      <c r="D1232" s="124" t="s">
        <v>381</v>
      </c>
      <c r="E1232" s="124" t="s">
        <v>341</v>
      </c>
      <c r="F1232" s="124" t="s">
        <v>380</v>
      </c>
      <c r="G1232" s="124" t="s">
        <v>390</v>
      </c>
      <c r="H1232" s="124" t="s">
        <v>1540</v>
      </c>
      <c r="I1232" s="124" t="s">
        <v>1539</v>
      </c>
      <c r="J1232" s="124" t="s">
        <v>1539</v>
      </c>
      <c r="K1232" s="124" t="s">
        <v>930</v>
      </c>
      <c r="L1232" s="124" t="s">
        <v>1538</v>
      </c>
      <c r="M1232" s="124" t="s">
        <v>1537</v>
      </c>
      <c r="N1232" s="124" t="s">
        <v>1536</v>
      </c>
      <c r="O1232" s="124" t="s">
        <v>926</v>
      </c>
      <c r="P1232" s="124" t="s">
        <v>1535</v>
      </c>
      <c r="Q1232" s="124" t="s">
        <v>341</v>
      </c>
      <c r="R1232" s="125">
        <v>12</v>
      </c>
      <c r="S1232" s="125">
        <v>3</v>
      </c>
      <c r="T1232" s="124" t="s">
        <v>522</v>
      </c>
      <c r="U1232" s="124" t="s">
        <v>396</v>
      </c>
      <c r="V1232" s="124" t="s">
        <v>612</v>
      </c>
      <c r="W1232" s="124" t="s">
        <v>481</v>
      </c>
      <c r="X1232" s="124" t="s">
        <v>218</v>
      </c>
    </row>
    <row r="1233" spans="1:24" ht="33" customHeight="1" x14ac:dyDescent="0.25">
      <c r="A1233" s="124" t="s">
        <v>1534</v>
      </c>
      <c r="B1233" s="125">
        <v>120303</v>
      </c>
      <c r="C1233" s="124" t="s">
        <v>349</v>
      </c>
      <c r="D1233" s="124" t="s">
        <v>349</v>
      </c>
      <c r="E1233" s="124" t="s">
        <v>341</v>
      </c>
      <c r="F1233" s="124" t="s">
        <v>348</v>
      </c>
      <c r="G1233" s="124" t="s">
        <v>360</v>
      </c>
      <c r="H1233" s="124" t="s">
        <v>1533</v>
      </c>
      <c r="I1233" s="124" t="s">
        <v>1532</v>
      </c>
      <c r="J1233" s="124" t="s">
        <v>1531</v>
      </c>
      <c r="K1233" s="124" t="s">
        <v>1530</v>
      </c>
      <c r="L1233" s="124" t="s">
        <v>1529</v>
      </c>
      <c r="M1233" s="124" t="s">
        <v>1528</v>
      </c>
      <c r="N1233" s="124" t="s">
        <v>1527</v>
      </c>
      <c r="O1233" s="124" t="s">
        <v>711</v>
      </c>
      <c r="P1233" s="124" t="s">
        <v>1526</v>
      </c>
      <c r="Q1233" s="124" t="s">
        <v>341</v>
      </c>
      <c r="R1233" s="125">
        <v>12</v>
      </c>
      <c r="S1233" s="125">
        <v>3</v>
      </c>
      <c r="T1233" s="124" t="s">
        <v>503</v>
      </c>
      <c r="U1233" s="124" t="s">
        <v>396</v>
      </c>
      <c r="V1233" s="124" t="s">
        <v>395</v>
      </c>
      <c r="W1233" s="124" t="s">
        <v>521</v>
      </c>
      <c r="X1233" s="124" t="s">
        <v>273</v>
      </c>
    </row>
    <row r="1234" spans="1:24" ht="33" customHeight="1" x14ac:dyDescent="0.25">
      <c r="A1234" s="124" t="s">
        <v>1525</v>
      </c>
      <c r="B1234" s="125">
        <v>120304</v>
      </c>
      <c r="C1234" s="124" t="s">
        <v>381</v>
      </c>
      <c r="D1234" s="124" t="s">
        <v>381</v>
      </c>
      <c r="E1234" s="124" t="s">
        <v>341</v>
      </c>
      <c r="F1234" s="124" t="s">
        <v>380</v>
      </c>
      <c r="G1234" s="124" t="s">
        <v>379</v>
      </c>
      <c r="H1234" s="124" t="s">
        <v>1524</v>
      </c>
      <c r="I1234" s="124" t="s">
        <v>1523</v>
      </c>
      <c r="J1234" s="124" t="s">
        <v>1523</v>
      </c>
      <c r="K1234" s="124" t="s">
        <v>1522</v>
      </c>
      <c r="L1234" s="124" t="s">
        <v>1521</v>
      </c>
      <c r="M1234" s="124" t="s">
        <v>1520</v>
      </c>
      <c r="N1234" s="124" t="s">
        <v>1519</v>
      </c>
      <c r="O1234" s="124" t="s">
        <v>789</v>
      </c>
      <c r="P1234" s="124" t="s">
        <v>1518</v>
      </c>
      <c r="Q1234" s="124" t="s">
        <v>341</v>
      </c>
      <c r="R1234" s="125">
        <v>12</v>
      </c>
      <c r="S1234" s="125">
        <v>3</v>
      </c>
      <c r="T1234" s="124" t="s">
        <v>511</v>
      </c>
      <c r="U1234" s="124" t="s">
        <v>396</v>
      </c>
      <c r="V1234" s="124" t="s">
        <v>395</v>
      </c>
      <c r="W1234" s="124" t="s">
        <v>1501</v>
      </c>
      <c r="X1234" s="124" t="s">
        <v>229</v>
      </c>
    </row>
    <row r="1235" spans="1:24" ht="33" customHeight="1" x14ac:dyDescent="0.25">
      <c r="A1235" s="124" t="s">
        <v>1517</v>
      </c>
      <c r="B1235" s="125">
        <v>120305</v>
      </c>
      <c r="C1235" s="124" t="s">
        <v>393</v>
      </c>
      <c r="D1235" s="124" t="s">
        <v>381</v>
      </c>
      <c r="E1235" s="124" t="s">
        <v>585</v>
      </c>
      <c r="F1235" s="124" t="s">
        <v>391</v>
      </c>
      <c r="G1235" s="124" t="s">
        <v>379</v>
      </c>
      <c r="H1235" s="124" t="s">
        <v>1516</v>
      </c>
      <c r="I1235" s="124" t="s">
        <v>1515</v>
      </c>
      <c r="J1235" s="124" t="s">
        <v>1515</v>
      </c>
      <c r="K1235" s="124" t="s">
        <v>1514</v>
      </c>
      <c r="L1235" s="124" t="s">
        <v>1513</v>
      </c>
      <c r="M1235" s="124" t="s">
        <v>1512</v>
      </c>
      <c r="N1235" s="124" t="s">
        <v>1511</v>
      </c>
      <c r="O1235" s="124" t="s">
        <v>789</v>
      </c>
      <c r="P1235" s="124" t="s">
        <v>1510</v>
      </c>
      <c r="Q1235" s="124" t="s">
        <v>341</v>
      </c>
      <c r="R1235" s="125">
        <v>12</v>
      </c>
      <c r="S1235" s="125">
        <v>3</v>
      </c>
      <c r="T1235" s="124" t="s">
        <v>511</v>
      </c>
      <c r="U1235" s="124" t="s">
        <v>396</v>
      </c>
      <c r="V1235" s="124" t="s">
        <v>395</v>
      </c>
      <c r="W1235" s="124" t="s">
        <v>1501</v>
      </c>
      <c r="X1235" s="124" t="s">
        <v>229</v>
      </c>
    </row>
    <row r="1236" spans="1:24" ht="33" customHeight="1" x14ac:dyDescent="0.25">
      <c r="A1236" s="124" t="s">
        <v>1509</v>
      </c>
      <c r="B1236" s="125">
        <v>120306</v>
      </c>
      <c r="C1236" s="124" t="s">
        <v>393</v>
      </c>
      <c r="D1236" s="124" t="s">
        <v>392</v>
      </c>
      <c r="E1236" s="124" t="s">
        <v>341</v>
      </c>
      <c r="F1236" s="124" t="s">
        <v>391</v>
      </c>
      <c r="G1236" s="124" t="s">
        <v>390</v>
      </c>
      <c r="H1236" s="124" t="s">
        <v>1508</v>
      </c>
      <c r="I1236" s="124" t="s">
        <v>1507</v>
      </c>
      <c r="J1236" s="124" t="s">
        <v>1507</v>
      </c>
      <c r="K1236" s="124" t="s">
        <v>1506</v>
      </c>
      <c r="L1236" s="124" t="s">
        <v>1505</v>
      </c>
      <c r="M1236" s="124" t="s">
        <v>1504</v>
      </c>
      <c r="N1236" s="124" t="s">
        <v>1503</v>
      </c>
      <c r="O1236" s="124" t="s">
        <v>789</v>
      </c>
      <c r="P1236" s="124" t="s">
        <v>1502</v>
      </c>
      <c r="Q1236" s="124" t="s">
        <v>341</v>
      </c>
      <c r="R1236" s="125">
        <v>12</v>
      </c>
      <c r="S1236" s="125">
        <v>3</v>
      </c>
      <c r="T1236" s="124" t="s">
        <v>511</v>
      </c>
      <c r="U1236" s="124" t="s">
        <v>396</v>
      </c>
      <c r="V1236" s="124" t="s">
        <v>395</v>
      </c>
      <c r="W1236" s="124" t="s">
        <v>1501</v>
      </c>
      <c r="X1236" s="124" t="s">
        <v>229</v>
      </c>
    </row>
    <row r="1237" spans="1:24" ht="33" customHeight="1" x14ac:dyDescent="0.25">
      <c r="A1237" s="124" t="s">
        <v>1500</v>
      </c>
      <c r="B1237" s="125">
        <v>120307</v>
      </c>
      <c r="C1237" s="124" t="s">
        <v>393</v>
      </c>
      <c r="D1237" s="124" t="s">
        <v>392</v>
      </c>
      <c r="E1237" s="124" t="s">
        <v>341</v>
      </c>
      <c r="F1237" s="124" t="s">
        <v>391</v>
      </c>
      <c r="G1237" s="124" t="s">
        <v>360</v>
      </c>
      <c r="H1237" s="124" t="s">
        <v>1499</v>
      </c>
      <c r="I1237" s="124" t="s">
        <v>1498</v>
      </c>
      <c r="J1237" s="124" t="s">
        <v>1498</v>
      </c>
      <c r="K1237" s="124" t="s">
        <v>1497</v>
      </c>
      <c r="L1237" s="124" t="s">
        <v>1496</v>
      </c>
      <c r="M1237" s="124" t="s">
        <v>1495</v>
      </c>
      <c r="N1237" s="124" t="s">
        <v>341</v>
      </c>
      <c r="O1237" s="124" t="s">
        <v>1494</v>
      </c>
      <c r="P1237" s="124" t="s">
        <v>1493</v>
      </c>
      <c r="Q1237" s="124" t="s">
        <v>341</v>
      </c>
      <c r="R1237" s="125">
        <v>12</v>
      </c>
      <c r="S1237" s="125">
        <v>3</v>
      </c>
      <c r="T1237" s="124" t="s">
        <v>522</v>
      </c>
      <c r="U1237" s="124" t="s">
        <v>396</v>
      </c>
      <c r="V1237" s="124" t="s">
        <v>395</v>
      </c>
      <c r="W1237" s="124" t="s">
        <v>521</v>
      </c>
      <c r="X1237" s="124" t="s">
        <v>273</v>
      </c>
    </row>
    <row r="1238" spans="1:24" ht="33" customHeight="1" x14ac:dyDescent="0.25">
      <c r="A1238" s="124" t="s">
        <v>1492</v>
      </c>
      <c r="B1238" s="125">
        <v>120308</v>
      </c>
      <c r="C1238" s="124" t="s">
        <v>381</v>
      </c>
      <c r="D1238" s="124" t="s">
        <v>381</v>
      </c>
      <c r="E1238" s="124" t="s">
        <v>341</v>
      </c>
      <c r="F1238" s="124" t="s">
        <v>380</v>
      </c>
      <c r="G1238" s="124" t="s">
        <v>360</v>
      </c>
      <c r="H1238" s="124" t="s">
        <v>1491</v>
      </c>
      <c r="I1238" s="124" t="s">
        <v>1490</v>
      </c>
      <c r="J1238" s="124" t="s">
        <v>1490</v>
      </c>
      <c r="K1238" s="124" t="s">
        <v>1489</v>
      </c>
      <c r="L1238" s="124" t="s">
        <v>1488</v>
      </c>
      <c r="M1238" s="124" t="s">
        <v>1487</v>
      </c>
      <c r="N1238" s="124" t="s">
        <v>1486</v>
      </c>
      <c r="O1238" s="124" t="s">
        <v>1485</v>
      </c>
      <c r="P1238" s="124" t="s">
        <v>1484</v>
      </c>
      <c r="Q1238" s="124" t="s">
        <v>341</v>
      </c>
      <c r="R1238" s="125">
        <v>12</v>
      </c>
      <c r="S1238" s="125">
        <v>3</v>
      </c>
      <c r="T1238" s="124" t="s">
        <v>511</v>
      </c>
      <c r="U1238" s="124" t="s">
        <v>510</v>
      </c>
      <c r="V1238" s="124" t="s">
        <v>509</v>
      </c>
      <c r="W1238" s="124" t="s">
        <v>1483</v>
      </c>
      <c r="X1238" s="124" t="s">
        <v>44</v>
      </c>
    </row>
    <row r="1239" spans="1:24" ht="33" customHeight="1" x14ac:dyDescent="0.25">
      <c r="A1239" s="124" t="s">
        <v>1482</v>
      </c>
      <c r="B1239" s="125">
        <v>120309</v>
      </c>
      <c r="C1239" s="124" t="s">
        <v>381</v>
      </c>
      <c r="D1239" s="124" t="s">
        <v>381</v>
      </c>
      <c r="E1239" s="124" t="s">
        <v>341</v>
      </c>
      <c r="F1239" s="124" t="s">
        <v>380</v>
      </c>
      <c r="G1239" s="124" t="s">
        <v>390</v>
      </c>
      <c r="H1239" s="124" t="s">
        <v>1481</v>
      </c>
      <c r="I1239" s="124" t="s">
        <v>538</v>
      </c>
      <c r="J1239" s="124" t="s">
        <v>1480</v>
      </c>
      <c r="K1239" s="124" t="s">
        <v>1479</v>
      </c>
      <c r="L1239" s="124" t="s">
        <v>1478</v>
      </c>
      <c r="M1239" s="124" t="s">
        <v>1235</v>
      </c>
      <c r="N1239" s="124" t="s">
        <v>341</v>
      </c>
      <c r="O1239" s="124" t="s">
        <v>711</v>
      </c>
      <c r="P1239" s="124" t="s">
        <v>1477</v>
      </c>
      <c r="Q1239" s="124" t="s">
        <v>341</v>
      </c>
      <c r="R1239" s="125">
        <v>12</v>
      </c>
      <c r="S1239" s="125">
        <v>3</v>
      </c>
      <c r="T1239" s="124" t="s">
        <v>522</v>
      </c>
      <c r="U1239" s="124" t="s">
        <v>396</v>
      </c>
      <c r="V1239" s="124" t="s">
        <v>395</v>
      </c>
      <c r="W1239" s="124" t="s">
        <v>481</v>
      </c>
      <c r="X1239" s="124" t="s">
        <v>218</v>
      </c>
    </row>
    <row r="1240" spans="1:24" ht="33" customHeight="1" x14ac:dyDescent="0.25">
      <c r="A1240" s="124" t="s">
        <v>1476</v>
      </c>
      <c r="B1240" s="125">
        <v>120310</v>
      </c>
      <c r="C1240" s="124" t="s">
        <v>349</v>
      </c>
      <c r="D1240" s="124" t="s">
        <v>349</v>
      </c>
      <c r="E1240" s="124" t="s">
        <v>341</v>
      </c>
      <c r="F1240" s="124" t="s">
        <v>348</v>
      </c>
      <c r="G1240" s="124" t="s">
        <v>343</v>
      </c>
      <c r="H1240" s="124" t="s">
        <v>1475</v>
      </c>
      <c r="I1240" s="124" t="s">
        <v>1474</v>
      </c>
      <c r="J1240" s="124" t="s">
        <v>1474</v>
      </c>
      <c r="K1240" s="124" t="s">
        <v>1473</v>
      </c>
      <c r="L1240" s="124" t="s">
        <v>1472</v>
      </c>
      <c r="M1240" s="124" t="s">
        <v>343</v>
      </c>
      <c r="N1240" s="124" t="s">
        <v>341</v>
      </c>
      <c r="O1240" s="124" t="s">
        <v>711</v>
      </c>
      <c r="P1240" s="124" t="s">
        <v>1471</v>
      </c>
      <c r="Q1240" s="124" t="s">
        <v>341</v>
      </c>
      <c r="R1240" s="125">
        <v>12</v>
      </c>
      <c r="S1240" s="125">
        <v>3</v>
      </c>
      <c r="T1240" s="124" t="s">
        <v>630</v>
      </c>
      <c r="U1240" s="124" t="s">
        <v>340</v>
      </c>
      <c r="V1240" s="124" t="s">
        <v>339</v>
      </c>
      <c r="W1240" s="124" t="s">
        <v>1470</v>
      </c>
      <c r="X1240" s="124" t="s">
        <v>223</v>
      </c>
    </row>
    <row r="1241" spans="1:24" ht="33" customHeight="1" x14ac:dyDescent="0.25">
      <c r="A1241" s="124" t="s">
        <v>1469</v>
      </c>
      <c r="B1241" s="125">
        <v>120311</v>
      </c>
      <c r="C1241" s="124" t="s">
        <v>381</v>
      </c>
      <c r="D1241" s="124" t="s">
        <v>381</v>
      </c>
      <c r="E1241" s="124" t="s">
        <v>341</v>
      </c>
      <c r="F1241" s="124" t="s">
        <v>436</v>
      </c>
      <c r="G1241" s="124" t="s">
        <v>360</v>
      </c>
      <c r="H1241" s="124" t="s">
        <v>1468</v>
      </c>
      <c r="I1241" s="124" t="s">
        <v>1467</v>
      </c>
      <c r="J1241" s="124" t="s">
        <v>1466</v>
      </c>
      <c r="K1241" s="124" t="s">
        <v>1465</v>
      </c>
      <c r="L1241" s="124" t="s">
        <v>1464</v>
      </c>
      <c r="M1241" s="124" t="s">
        <v>1463</v>
      </c>
      <c r="N1241" s="124" t="s">
        <v>1462</v>
      </c>
      <c r="O1241" s="124" t="s">
        <v>711</v>
      </c>
      <c r="P1241" s="124" t="s">
        <v>1461</v>
      </c>
      <c r="Q1241" s="124" t="s">
        <v>341</v>
      </c>
      <c r="R1241" s="125">
        <v>12</v>
      </c>
      <c r="S1241" s="125">
        <v>3</v>
      </c>
      <c r="T1241" s="124" t="s">
        <v>630</v>
      </c>
      <c r="U1241" s="124" t="s">
        <v>396</v>
      </c>
      <c r="V1241" s="124" t="s">
        <v>395</v>
      </c>
      <c r="W1241" s="124" t="s">
        <v>501</v>
      </c>
      <c r="X1241" s="124" t="s">
        <v>275</v>
      </c>
    </row>
    <row r="1242" spans="1:24" ht="33" customHeight="1" x14ac:dyDescent="0.25">
      <c r="A1242" s="124" t="s">
        <v>1460</v>
      </c>
      <c r="B1242" s="125">
        <v>120312</v>
      </c>
      <c r="C1242" s="124" t="s">
        <v>393</v>
      </c>
      <c r="D1242" s="124" t="s">
        <v>381</v>
      </c>
      <c r="E1242" s="124" t="s">
        <v>341</v>
      </c>
      <c r="F1242" s="124" t="s">
        <v>391</v>
      </c>
      <c r="G1242" s="124" t="s">
        <v>379</v>
      </c>
      <c r="H1242" s="124" t="s">
        <v>1459</v>
      </c>
      <c r="I1242" s="124" t="s">
        <v>1458</v>
      </c>
      <c r="J1242" s="124" t="s">
        <v>1458</v>
      </c>
      <c r="K1242" s="124" t="s">
        <v>1457</v>
      </c>
      <c r="L1242" s="124" t="s">
        <v>1456</v>
      </c>
      <c r="M1242" s="124" t="s">
        <v>1455</v>
      </c>
      <c r="N1242" s="124" t="s">
        <v>1454</v>
      </c>
      <c r="O1242" s="124" t="s">
        <v>789</v>
      </c>
      <c r="P1242" s="124" t="s">
        <v>1453</v>
      </c>
      <c r="Q1242" s="124" t="s">
        <v>341</v>
      </c>
      <c r="R1242" s="125">
        <v>12</v>
      </c>
      <c r="S1242" s="125">
        <v>3</v>
      </c>
      <c r="T1242" s="124" t="s">
        <v>630</v>
      </c>
      <c r="U1242" s="124" t="s">
        <v>340</v>
      </c>
      <c r="V1242" s="124" t="s">
        <v>339</v>
      </c>
      <c r="W1242" s="124" t="s">
        <v>1452</v>
      </c>
      <c r="X1242" s="124" t="s">
        <v>226</v>
      </c>
    </row>
    <row r="1243" spans="1:24" ht="33" customHeight="1" x14ac:dyDescent="0.25">
      <c r="A1243" s="124" t="s">
        <v>1451</v>
      </c>
      <c r="B1243" s="125">
        <v>120313</v>
      </c>
      <c r="C1243" s="124" t="s">
        <v>393</v>
      </c>
      <c r="D1243" s="124" t="s">
        <v>381</v>
      </c>
      <c r="E1243" s="124" t="s">
        <v>341</v>
      </c>
      <c r="F1243" s="124" t="s">
        <v>391</v>
      </c>
      <c r="G1243" s="124" t="s">
        <v>379</v>
      </c>
      <c r="H1243" s="124" t="s">
        <v>1450</v>
      </c>
      <c r="I1243" s="124" t="s">
        <v>1449</v>
      </c>
      <c r="J1243" s="124" t="s">
        <v>1449</v>
      </c>
      <c r="K1243" s="124" t="s">
        <v>1366</v>
      </c>
      <c r="L1243" s="124" t="s">
        <v>1448</v>
      </c>
      <c r="M1243" s="124" t="s">
        <v>1447</v>
      </c>
      <c r="N1243" s="124" t="s">
        <v>341</v>
      </c>
      <c r="O1243" s="124" t="s">
        <v>955</v>
      </c>
      <c r="P1243" s="124" t="s">
        <v>1446</v>
      </c>
      <c r="Q1243" s="124" t="s">
        <v>341</v>
      </c>
      <c r="R1243" s="125">
        <v>12</v>
      </c>
      <c r="S1243" s="125">
        <v>3</v>
      </c>
      <c r="T1243" s="124" t="s">
        <v>511</v>
      </c>
      <c r="U1243" s="124" t="s">
        <v>371</v>
      </c>
      <c r="V1243" s="124" t="s">
        <v>1445</v>
      </c>
      <c r="W1243" s="124" t="s">
        <v>619</v>
      </c>
      <c r="X1243" s="124" t="s">
        <v>35</v>
      </c>
    </row>
    <row r="1244" spans="1:24" ht="33" customHeight="1" x14ac:dyDescent="0.25">
      <c r="A1244" s="124" t="s">
        <v>1444</v>
      </c>
      <c r="B1244" s="125">
        <v>120314</v>
      </c>
      <c r="C1244" s="124" t="s">
        <v>381</v>
      </c>
      <c r="D1244" s="124" t="s">
        <v>381</v>
      </c>
      <c r="E1244" s="124" t="s">
        <v>341</v>
      </c>
      <c r="F1244" s="124" t="s">
        <v>380</v>
      </c>
      <c r="G1244" s="124" t="s">
        <v>379</v>
      </c>
      <c r="H1244" s="124" t="s">
        <v>1443</v>
      </c>
      <c r="I1244" s="124" t="s">
        <v>1442</v>
      </c>
      <c r="J1244" s="124" t="s">
        <v>1442</v>
      </c>
      <c r="K1244" s="124" t="s">
        <v>1441</v>
      </c>
      <c r="L1244" s="124" t="s">
        <v>1440</v>
      </c>
      <c r="M1244" s="124" t="s">
        <v>1439</v>
      </c>
      <c r="N1244" s="124" t="s">
        <v>1438</v>
      </c>
      <c r="O1244" s="124" t="s">
        <v>955</v>
      </c>
      <c r="P1244" s="124" t="s">
        <v>1437</v>
      </c>
      <c r="Q1244" s="124" t="s">
        <v>341</v>
      </c>
      <c r="R1244" s="125">
        <v>12</v>
      </c>
      <c r="S1244" s="125">
        <v>3</v>
      </c>
      <c r="T1244" s="124" t="s">
        <v>341</v>
      </c>
      <c r="U1244" s="124" t="s">
        <v>340</v>
      </c>
      <c r="V1244" s="124" t="s">
        <v>339</v>
      </c>
      <c r="W1244" s="124" t="s">
        <v>619</v>
      </c>
      <c r="X1244" s="124" t="s">
        <v>35</v>
      </c>
    </row>
    <row r="1245" spans="1:24" ht="33" customHeight="1" x14ac:dyDescent="0.25">
      <c r="A1245" s="124" t="s">
        <v>1436</v>
      </c>
      <c r="B1245" s="125">
        <v>120315</v>
      </c>
      <c r="C1245" s="124" t="s">
        <v>381</v>
      </c>
      <c r="D1245" s="124" t="s">
        <v>381</v>
      </c>
      <c r="E1245" s="124" t="s">
        <v>341</v>
      </c>
      <c r="F1245" s="124" t="s">
        <v>380</v>
      </c>
      <c r="G1245" s="124" t="s">
        <v>390</v>
      </c>
      <c r="H1245" s="124" t="s">
        <v>1435</v>
      </c>
      <c r="I1245" s="124" t="s">
        <v>1434</v>
      </c>
      <c r="J1245" s="124" t="s">
        <v>1434</v>
      </c>
      <c r="K1245" s="124" t="s">
        <v>1433</v>
      </c>
      <c r="L1245" s="124" t="s">
        <v>1432</v>
      </c>
      <c r="M1245" s="124" t="s">
        <v>1431</v>
      </c>
      <c r="N1245" s="124" t="s">
        <v>341</v>
      </c>
      <c r="O1245" s="124" t="s">
        <v>555</v>
      </c>
      <c r="P1245" s="124" t="s">
        <v>341</v>
      </c>
      <c r="Q1245" s="124" t="s">
        <v>341</v>
      </c>
      <c r="R1245" s="125">
        <v>12</v>
      </c>
      <c r="S1245" s="125">
        <v>3</v>
      </c>
      <c r="T1245" s="124" t="s">
        <v>522</v>
      </c>
      <c r="U1245" s="124" t="s">
        <v>396</v>
      </c>
      <c r="V1245" s="124" t="s">
        <v>395</v>
      </c>
      <c r="W1245" s="124" t="s">
        <v>780</v>
      </c>
      <c r="X1245" s="124" t="s">
        <v>220</v>
      </c>
    </row>
    <row r="1246" spans="1:24" ht="33" customHeight="1" x14ac:dyDescent="0.25">
      <c r="A1246" s="124" t="s">
        <v>1430</v>
      </c>
      <c r="B1246" s="125">
        <v>120501</v>
      </c>
      <c r="C1246" s="124" t="s">
        <v>393</v>
      </c>
      <c r="D1246" s="124" t="s">
        <v>392</v>
      </c>
      <c r="E1246" s="124" t="s">
        <v>341</v>
      </c>
      <c r="F1246" s="124" t="s">
        <v>391</v>
      </c>
      <c r="G1246" s="124" t="s">
        <v>390</v>
      </c>
      <c r="H1246" s="124" t="s">
        <v>1429</v>
      </c>
      <c r="I1246" s="124" t="s">
        <v>1428</v>
      </c>
      <c r="J1246" s="124" t="s">
        <v>1428</v>
      </c>
      <c r="K1246" s="124" t="s">
        <v>1427</v>
      </c>
      <c r="L1246" s="124" t="s">
        <v>1426</v>
      </c>
      <c r="M1246" s="124" t="s">
        <v>1425</v>
      </c>
      <c r="N1246" s="124" t="s">
        <v>1424</v>
      </c>
      <c r="O1246" s="124" t="s">
        <v>555</v>
      </c>
      <c r="P1246" s="124" t="s">
        <v>1423</v>
      </c>
      <c r="Q1246" s="124" t="s">
        <v>341</v>
      </c>
      <c r="R1246" s="125">
        <v>12</v>
      </c>
      <c r="S1246" s="125">
        <v>5</v>
      </c>
      <c r="T1246" s="124" t="s">
        <v>341</v>
      </c>
      <c r="U1246" s="124" t="s">
        <v>396</v>
      </c>
      <c r="V1246" s="124" t="s">
        <v>395</v>
      </c>
      <c r="W1246" s="124" t="s">
        <v>735</v>
      </c>
      <c r="X1246" s="124" t="s">
        <v>220</v>
      </c>
    </row>
    <row r="1247" spans="1:24" ht="33" customHeight="1" x14ac:dyDescent="0.25">
      <c r="A1247" s="124" t="s">
        <v>1422</v>
      </c>
      <c r="B1247" s="125">
        <v>120502</v>
      </c>
      <c r="C1247" s="124" t="s">
        <v>349</v>
      </c>
      <c r="D1247" s="124" t="s">
        <v>349</v>
      </c>
      <c r="E1247" s="124" t="s">
        <v>341</v>
      </c>
      <c r="F1247" s="124" t="s">
        <v>361</v>
      </c>
      <c r="G1247" s="124" t="s">
        <v>360</v>
      </c>
      <c r="H1247" s="124" t="s">
        <v>1421</v>
      </c>
      <c r="I1247" s="124" t="s">
        <v>1420</v>
      </c>
      <c r="J1247" s="124" t="s">
        <v>1420</v>
      </c>
      <c r="K1247" s="124" t="s">
        <v>1419</v>
      </c>
      <c r="L1247" s="124" t="s">
        <v>1418</v>
      </c>
      <c r="M1247" s="124" t="s">
        <v>1417</v>
      </c>
      <c r="N1247" s="124" t="s">
        <v>1416</v>
      </c>
      <c r="O1247" s="124" t="s">
        <v>711</v>
      </c>
      <c r="P1247" s="124" t="s">
        <v>1415</v>
      </c>
      <c r="Q1247" s="124" t="s">
        <v>341</v>
      </c>
      <c r="R1247" s="125">
        <v>12</v>
      </c>
      <c r="S1247" s="125">
        <v>5</v>
      </c>
      <c r="T1247" s="124" t="s">
        <v>341</v>
      </c>
      <c r="U1247" s="124" t="s">
        <v>396</v>
      </c>
      <c r="V1247" s="124" t="s">
        <v>395</v>
      </c>
      <c r="W1247" s="124" t="s">
        <v>1370</v>
      </c>
      <c r="X1247" s="124" t="s">
        <v>220</v>
      </c>
    </row>
    <row r="1248" spans="1:24" ht="33" customHeight="1" x14ac:dyDescent="0.25">
      <c r="A1248" s="124" t="s">
        <v>1414</v>
      </c>
      <c r="B1248" s="125">
        <v>120503</v>
      </c>
      <c r="C1248" s="124" t="s">
        <v>349</v>
      </c>
      <c r="D1248" s="124" t="s">
        <v>349</v>
      </c>
      <c r="E1248" s="124" t="s">
        <v>341</v>
      </c>
      <c r="F1248" s="124" t="s">
        <v>348</v>
      </c>
      <c r="G1248" s="124" t="s">
        <v>360</v>
      </c>
      <c r="H1248" s="124" t="s">
        <v>1413</v>
      </c>
      <c r="I1248" s="124" t="s">
        <v>1412</v>
      </c>
      <c r="J1248" s="124" t="s">
        <v>1412</v>
      </c>
      <c r="K1248" s="124" t="s">
        <v>1411</v>
      </c>
      <c r="L1248" s="124" t="s">
        <v>1410</v>
      </c>
      <c r="M1248" s="124" t="s">
        <v>1409</v>
      </c>
      <c r="N1248" s="124" t="s">
        <v>341</v>
      </c>
      <c r="O1248" s="124" t="s">
        <v>663</v>
      </c>
      <c r="P1248" s="124" t="s">
        <v>1408</v>
      </c>
      <c r="Q1248" s="124" t="s">
        <v>341</v>
      </c>
      <c r="R1248" s="125">
        <v>12</v>
      </c>
      <c r="S1248" s="125">
        <v>5</v>
      </c>
      <c r="T1248" s="124" t="s">
        <v>341</v>
      </c>
      <c r="U1248" s="124" t="s">
        <v>396</v>
      </c>
      <c r="V1248" s="124" t="s">
        <v>395</v>
      </c>
      <c r="W1248" s="124" t="s">
        <v>1370</v>
      </c>
      <c r="X1248" s="124" t="s">
        <v>220</v>
      </c>
    </row>
    <row r="1249" spans="1:24" ht="33" customHeight="1" x14ac:dyDescent="0.25">
      <c r="A1249" s="124" t="s">
        <v>1407</v>
      </c>
      <c r="B1249" s="125">
        <v>120504</v>
      </c>
      <c r="C1249" s="124" t="s">
        <v>393</v>
      </c>
      <c r="D1249" s="124" t="s">
        <v>392</v>
      </c>
      <c r="E1249" s="124" t="s">
        <v>341</v>
      </c>
      <c r="F1249" s="124" t="s">
        <v>391</v>
      </c>
      <c r="G1249" s="124" t="s">
        <v>390</v>
      </c>
      <c r="H1249" s="124" t="s">
        <v>1406</v>
      </c>
      <c r="I1249" s="124" t="s">
        <v>1405</v>
      </c>
      <c r="J1249" s="124" t="s">
        <v>1405</v>
      </c>
      <c r="K1249" s="124" t="s">
        <v>1404</v>
      </c>
      <c r="L1249" s="124" t="s">
        <v>1403</v>
      </c>
      <c r="M1249" s="124" t="s">
        <v>1402</v>
      </c>
      <c r="N1249" s="124" t="s">
        <v>1401</v>
      </c>
      <c r="O1249" s="124" t="s">
        <v>555</v>
      </c>
      <c r="P1249" s="124" t="s">
        <v>1400</v>
      </c>
      <c r="Q1249" s="124" t="s">
        <v>341</v>
      </c>
      <c r="R1249" s="125">
        <v>12</v>
      </c>
      <c r="S1249" s="125">
        <v>5</v>
      </c>
      <c r="T1249" s="124" t="s">
        <v>630</v>
      </c>
      <c r="U1249" s="124" t="s">
        <v>396</v>
      </c>
      <c r="V1249" s="124" t="s">
        <v>395</v>
      </c>
      <c r="W1249" s="124" t="s">
        <v>1370</v>
      </c>
      <c r="X1249" s="124" t="s">
        <v>220</v>
      </c>
    </row>
    <row r="1250" spans="1:24" ht="33" customHeight="1" x14ac:dyDescent="0.25">
      <c r="A1250" s="124" t="s">
        <v>1399</v>
      </c>
      <c r="B1250" s="125">
        <v>120505</v>
      </c>
      <c r="C1250" s="124" t="s">
        <v>381</v>
      </c>
      <c r="D1250" s="124" t="s">
        <v>381</v>
      </c>
      <c r="E1250" s="124" t="s">
        <v>341</v>
      </c>
      <c r="F1250" s="124" t="s">
        <v>380</v>
      </c>
      <c r="G1250" s="124" t="s">
        <v>379</v>
      </c>
      <c r="H1250" s="124" t="s">
        <v>1398</v>
      </c>
      <c r="I1250" s="124" t="s">
        <v>1397</v>
      </c>
      <c r="J1250" s="124" t="s">
        <v>1397</v>
      </c>
      <c r="K1250" s="124" t="s">
        <v>1396</v>
      </c>
      <c r="L1250" s="124" t="s">
        <v>1395</v>
      </c>
      <c r="M1250" s="124" t="s">
        <v>1394</v>
      </c>
      <c r="N1250" s="124" t="s">
        <v>341</v>
      </c>
      <c r="O1250" s="124" t="s">
        <v>663</v>
      </c>
      <c r="P1250" s="124" t="s">
        <v>341</v>
      </c>
      <c r="Q1250" s="124" t="s">
        <v>341</v>
      </c>
      <c r="R1250" s="125">
        <v>12</v>
      </c>
      <c r="S1250" s="125">
        <v>5</v>
      </c>
      <c r="T1250" s="124" t="s">
        <v>341</v>
      </c>
      <c r="U1250" s="124" t="s">
        <v>396</v>
      </c>
      <c r="V1250" s="124" t="s">
        <v>395</v>
      </c>
      <c r="W1250" s="124" t="s">
        <v>1370</v>
      </c>
      <c r="X1250" s="124" t="s">
        <v>220</v>
      </c>
    </row>
    <row r="1251" spans="1:24" ht="33" customHeight="1" x14ac:dyDescent="0.25">
      <c r="A1251" s="124" t="s">
        <v>1393</v>
      </c>
      <c r="B1251" s="125">
        <v>120506</v>
      </c>
      <c r="C1251" s="124" t="s">
        <v>349</v>
      </c>
      <c r="D1251" s="124" t="s">
        <v>349</v>
      </c>
      <c r="E1251" s="124" t="s">
        <v>341</v>
      </c>
      <c r="F1251" s="124" t="s">
        <v>361</v>
      </c>
      <c r="G1251" s="124" t="s">
        <v>360</v>
      </c>
      <c r="H1251" s="124" t="s">
        <v>1392</v>
      </c>
      <c r="I1251" s="124" t="s">
        <v>1391</v>
      </c>
      <c r="J1251" s="124" t="s">
        <v>1391</v>
      </c>
      <c r="K1251" s="124" t="s">
        <v>1390</v>
      </c>
      <c r="L1251" s="124" t="s">
        <v>1389</v>
      </c>
      <c r="M1251" s="124" t="s">
        <v>1388</v>
      </c>
      <c r="N1251" s="124" t="s">
        <v>341</v>
      </c>
      <c r="O1251" s="124" t="s">
        <v>1387</v>
      </c>
      <c r="P1251" s="124" t="s">
        <v>1386</v>
      </c>
      <c r="Q1251" s="124" t="s">
        <v>341</v>
      </c>
      <c r="R1251" s="125">
        <v>12</v>
      </c>
      <c r="S1251" s="125">
        <v>5</v>
      </c>
      <c r="T1251" s="124" t="s">
        <v>341</v>
      </c>
      <c r="U1251" s="124" t="s">
        <v>396</v>
      </c>
      <c r="V1251" s="124" t="s">
        <v>395</v>
      </c>
      <c r="W1251" s="124" t="s">
        <v>481</v>
      </c>
      <c r="X1251" s="124" t="s">
        <v>218</v>
      </c>
    </row>
    <row r="1252" spans="1:24" ht="33" customHeight="1" x14ac:dyDescent="0.25">
      <c r="A1252" s="124" t="s">
        <v>1385</v>
      </c>
      <c r="B1252" s="125">
        <v>120507</v>
      </c>
      <c r="C1252" s="124" t="s">
        <v>393</v>
      </c>
      <c r="D1252" s="124" t="s">
        <v>392</v>
      </c>
      <c r="E1252" s="124" t="s">
        <v>341</v>
      </c>
      <c r="F1252" s="124" t="s">
        <v>391</v>
      </c>
      <c r="G1252" s="124" t="s">
        <v>360</v>
      </c>
      <c r="H1252" s="124" t="s">
        <v>1384</v>
      </c>
      <c r="I1252" s="124" t="s">
        <v>1383</v>
      </c>
      <c r="J1252" s="124" t="s">
        <v>1383</v>
      </c>
      <c r="K1252" s="124" t="s">
        <v>1382</v>
      </c>
      <c r="L1252" s="124" t="s">
        <v>1381</v>
      </c>
      <c r="M1252" s="124" t="s">
        <v>1380</v>
      </c>
      <c r="N1252" s="124" t="s">
        <v>341</v>
      </c>
      <c r="O1252" s="124" t="s">
        <v>1379</v>
      </c>
      <c r="P1252" s="124" t="s">
        <v>1378</v>
      </c>
      <c r="Q1252" s="124" t="s">
        <v>341</v>
      </c>
      <c r="R1252" s="125">
        <v>12</v>
      </c>
      <c r="S1252" s="125">
        <v>5</v>
      </c>
      <c r="T1252" s="124" t="s">
        <v>341</v>
      </c>
      <c r="U1252" s="124" t="s">
        <v>396</v>
      </c>
      <c r="V1252" s="124" t="s">
        <v>395</v>
      </c>
      <c r="W1252" s="124" t="s">
        <v>735</v>
      </c>
      <c r="X1252" s="124" t="s">
        <v>220</v>
      </c>
    </row>
    <row r="1253" spans="1:24" ht="33" customHeight="1" x14ac:dyDescent="0.25">
      <c r="A1253" s="124" t="s">
        <v>1377</v>
      </c>
      <c r="B1253" s="125">
        <v>120508</v>
      </c>
      <c r="C1253" s="124" t="s">
        <v>381</v>
      </c>
      <c r="D1253" s="124" t="s">
        <v>381</v>
      </c>
      <c r="E1253" s="124" t="s">
        <v>341</v>
      </c>
      <c r="F1253" s="124" t="s">
        <v>380</v>
      </c>
      <c r="G1253" s="124" t="s">
        <v>379</v>
      </c>
      <c r="H1253" s="124" t="s">
        <v>1376</v>
      </c>
      <c r="I1253" s="124" t="s">
        <v>1375</v>
      </c>
      <c r="J1253" s="124" t="s">
        <v>1375</v>
      </c>
      <c r="K1253" s="124" t="s">
        <v>1374</v>
      </c>
      <c r="L1253" s="124" t="s">
        <v>1349</v>
      </c>
      <c r="M1253" s="124" t="s">
        <v>1373</v>
      </c>
      <c r="N1253" s="124" t="s">
        <v>1372</v>
      </c>
      <c r="O1253" s="124" t="s">
        <v>555</v>
      </c>
      <c r="P1253" s="124" t="s">
        <v>1371</v>
      </c>
      <c r="Q1253" s="124" t="s">
        <v>341</v>
      </c>
      <c r="R1253" s="125">
        <v>12</v>
      </c>
      <c r="S1253" s="125">
        <v>5</v>
      </c>
      <c r="T1253" s="124" t="s">
        <v>341</v>
      </c>
      <c r="U1253" s="124" t="s">
        <v>340</v>
      </c>
      <c r="V1253" s="124" t="s">
        <v>502</v>
      </c>
      <c r="W1253" s="124" t="s">
        <v>1370</v>
      </c>
      <c r="X1253" s="124" t="s">
        <v>220</v>
      </c>
    </row>
    <row r="1254" spans="1:24" ht="33" customHeight="1" x14ac:dyDescent="0.25">
      <c r="A1254" s="124" t="s">
        <v>1369</v>
      </c>
      <c r="B1254" s="125">
        <v>120509</v>
      </c>
      <c r="C1254" s="124" t="s">
        <v>381</v>
      </c>
      <c r="D1254" s="124" t="s">
        <v>381</v>
      </c>
      <c r="E1254" s="124" t="s">
        <v>341</v>
      </c>
      <c r="F1254" s="124" t="s">
        <v>380</v>
      </c>
      <c r="G1254" s="124" t="s">
        <v>379</v>
      </c>
      <c r="H1254" s="124" t="s">
        <v>1368</v>
      </c>
      <c r="I1254" s="124" t="s">
        <v>1367</v>
      </c>
      <c r="J1254" s="124" t="s">
        <v>1367</v>
      </c>
      <c r="K1254" s="124" t="s">
        <v>1366</v>
      </c>
      <c r="L1254" s="124" t="s">
        <v>1365</v>
      </c>
      <c r="M1254" s="124" t="s">
        <v>1364</v>
      </c>
      <c r="N1254" s="124" t="s">
        <v>1363</v>
      </c>
      <c r="O1254" s="124" t="s">
        <v>1355</v>
      </c>
      <c r="P1254" s="124" t="s">
        <v>1362</v>
      </c>
      <c r="Q1254" s="124" t="s">
        <v>341</v>
      </c>
      <c r="R1254" s="125">
        <v>12</v>
      </c>
      <c r="S1254" s="125">
        <v>5</v>
      </c>
      <c r="T1254" s="124" t="s">
        <v>630</v>
      </c>
      <c r="U1254" s="124" t="s">
        <v>510</v>
      </c>
      <c r="V1254" s="124" t="s">
        <v>953</v>
      </c>
      <c r="W1254" s="124" t="s">
        <v>619</v>
      </c>
      <c r="X1254" s="124" t="s">
        <v>35</v>
      </c>
    </row>
    <row r="1255" spans="1:24" ht="33" customHeight="1" x14ac:dyDescent="0.25">
      <c r="A1255" s="124" t="s">
        <v>1361</v>
      </c>
      <c r="B1255" s="125">
        <v>120510</v>
      </c>
      <c r="C1255" s="124" t="s">
        <v>393</v>
      </c>
      <c r="D1255" s="124" t="s">
        <v>392</v>
      </c>
      <c r="E1255" s="124" t="s">
        <v>341</v>
      </c>
      <c r="F1255" s="124" t="s">
        <v>391</v>
      </c>
      <c r="G1255" s="124" t="s">
        <v>379</v>
      </c>
      <c r="H1255" s="124" t="s">
        <v>1360</v>
      </c>
      <c r="I1255" s="124" t="s">
        <v>1359</v>
      </c>
      <c r="J1255" s="124" t="s">
        <v>1359</v>
      </c>
      <c r="K1255" s="124" t="s">
        <v>1358</v>
      </c>
      <c r="L1255" s="124" t="s">
        <v>1357</v>
      </c>
      <c r="M1255" s="124" t="s">
        <v>1356</v>
      </c>
      <c r="N1255" s="124" t="s">
        <v>341</v>
      </c>
      <c r="O1255" s="124" t="s">
        <v>1355</v>
      </c>
      <c r="P1255" s="124" t="s">
        <v>341</v>
      </c>
      <c r="Q1255" s="124" t="s">
        <v>341</v>
      </c>
      <c r="R1255" s="125">
        <v>12</v>
      </c>
      <c r="S1255" s="125">
        <v>5</v>
      </c>
      <c r="T1255" s="124" t="s">
        <v>341</v>
      </c>
      <c r="U1255" s="124" t="s">
        <v>510</v>
      </c>
      <c r="V1255" s="124" t="s">
        <v>1354</v>
      </c>
      <c r="W1255" s="124" t="s">
        <v>619</v>
      </c>
      <c r="X1255" s="124" t="s">
        <v>35</v>
      </c>
    </row>
    <row r="1256" spans="1:24" ht="33" customHeight="1" x14ac:dyDescent="0.25">
      <c r="A1256" s="124" t="s">
        <v>1353</v>
      </c>
      <c r="B1256" s="125">
        <v>120511</v>
      </c>
      <c r="C1256" s="124" t="s">
        <v>349</v>
      </c>
      <c r="D1256" s="124" t="s">
        <v>349</v>
      </c>
      <c r="E1256" s="124" t="s">
        <v>341</v>
      </c>
      <c r="F1256" s="124" t="s">
        <v>361</v>
      </c>
      <c r="G1256" s="124" t="s">
        <v>390</v>
      </c>
      <c r="H1256" s="124" t="s">
        <v>1352</v>
      </c>
      <c r="I1256" s="124" t="s">
        <v>1351</v>
      </c>
      <c r="J1256" s="124" t="s">
        <v>1351</v>
      </c>
      <c r="K1256" s="124" t="s">
        <v>1350</v>
      </c>
      <c r="L1256" s="124" t="s">
        <v>1349</v>
      </c>
      <c r="M1256" s="124" t="s">
        <v>1348</v>
      </c>
      <c r="N1256" s="124" t="s">
        <v>341</v>
      </c>
      <c r="O1256" s="124" t="s">
        <v>593</v>
      </c>
      <c r="P1256" s="124" t="s">
        <v>1347</v>
      </c>
      <c r="Q1256" s="124" t="s">
        <v>341</v>
      </c>
      <c r="R1256" s="125">
        <v>12</v>
      </c>
      <c r="S1256" s="125">
        <v>5</v>
      </c>
      <c r="T1256" s="124" t="s">
        <v>341</v>
      </c>
      <c r="U1256" s="124" t="s">
        <v>396</v>
      </c>
      <c r="V1256" s="124" t="s">
        <v>395</v>
      </c>
      <c r="W1256" s="124" t="s">
        <v>481</v>
      </c>
      <c r="X1256" s="124" t="s">
        <v>218</v>
      </c>
    </row>
    <row r="1257" spans="1:24" ht="33" customHeight="1" x14ac:dyDescent="0.25">
      <c r="A1257" s="124" t="s">
        <v>1346</v>
      </c>
      <c r="B1257" s="125">
        <v>120512</v>
      </c>
      <c r="C1257" s="124" t="s">
        <v>381</v>
      </c>
      <c r="D1257" s="124" t="s">
        <v>381</v>
      </c>
      <c r="E1257" s="124" t="s">
        <v>341</v>
      </c>
      <c r="F1257" s="124" t="s">
        <v>436</v>
      </c>
      <c r="G1257" s="124" t="s">
        <v>390</v>
      </c>
      <c r="H1257" s="124" t="s">
        <v>1345</v>
      </c>
      <c r="I1257" s="124" t="s">
        <v>1344</v>
      </c>
      <c r="J1257" s="124" t="s">
        <v>1344</v>
      </c>
      <c r="K1257" s="124" t="s">
        <v>1343</v>
      </c>
      <c r="L1257" s="124" t="s">
        <v>1342</v>
      </c>
      <c r="M1257" s="124" t="s">
        <v>1341</v>
      </c>
      <c r="N1257" s="124" t="s">
        <v>341</v>
      </c>
      <c r="O1257" s="124" t="s">
        <v>663</v>
      </c>
      <c r="P1257" s="124" t="s">
        <v>1340</v>
      </c>
      <c r="Q1257" s="124" t="s">
        <v>341</v>
      </c>
      <c r="R1257" s="125">
        <v>12</v>
      </c>
      <c r="S1257" s="125">
        <v>5</v>
      </c>
      <c r="T1257" s="124" t="s">
        <v>341</v>
      </c>
      <c r="U1257" s="124" t="s">
        <v>340</v>
      </c>
      <c r="V1257" s="124" t="s">
        <v>339</v>
      </c>
      <c r="W1257" s="124" t="s">
        <v>780</v>
      </c>
      <c r="X1257" s="124" t="s">
        <v>220</v>
      </c>
    </row>
    <row r="1258" spans="1:24" ht="33" customHeight="1" x14ac:dyDescent="0.25">
      <c r="A1258" s="124" t="s">
        <v>1339</v>
      </c>
      <c r="B1258" s="125">
        <v>120513</v>
      </c>
      <c r="C1258" s="124" t="s">
        <v>349</v>
      </c>
      <c r="D1258" s="124" t="s">
        <v>349</v>
      </c>
      <c r="E1258" s="124" t="s">
        <v>341</v>
      </c>
      <c r="F1258" s="124" t="s">
        <v>361</v>
      </c>
      <c r="G1258" s="124" t="s">
        <v>360</v>
      </c>
      <c r="H1258" s="124" t="s">
        <v>1338</v>
      </c>
      <c r="I1258" s="124" t="s">
        <v>1337</v>
      </c>
      <c r="J1258" s="124" t="s">
        <v>1337</v>
      </c>
      <c r="K1258" s="124" t="s">
        <v>1336</v>
      </c>
      <c r="L1258" s="124" t="s">
        <v>1335</v>
      </c>
      <c r="M1258" s="124" t="s">
        <v>1334</v>
      </c>
      <c r="N1258" s="124" t="s">
        <v>1333</v>
      </c>
      <c r="O1258" s="124" t="s">
        <v>632</v>
      </c>
      <c r="P1258" s="124" t="s">
        <v>1332</v>
      </c>
      <c r="Q1258" s="124" t="s">
        <v>341</v>
      </c>
      <c r="R1258" s="125">
        <v>12</v>
      </c>
      <c r="S1258" s="125">
        <v>5</v>
      </c>
      <c r="T1258" s="124" t="s">
        <v>341</v>
      </c>
      <c r="U1258" s="124" t="s">
        <v>371</v>
      </c>
      <c r="V1258" s="124" t="s">
        <v>440</v>
      </c>
      <c r="W1258" s="124" t="s">
        <v>849</v>
      </c>
      <c r="X1258" s="124" t="s">
        <v>217</v>
      </c>
    </row>
    <row r="1259" spans="1:24" ht="33" customHeight="1" x14ac:dyDescent="0.25">
      <c r="A1259" s="124" t="s">
        <v>1331</v>
      </c>
      <c r="B1259" s="125">
        <v>120701</v>
      </c>
      <c r="C1259" s="124" t="s">
        <v>381</v>
      </c>
      <c r="D1259" s="124" t="s">
        <v>381</v>
      </c>
      <c r="E1259" s="124" t="s">
        <v>341</v>
      </c>
      <c r="F1259" s="124" t="s">
        <v>411</v>
      </c>
      <c r="G1259" s="124" t="s">
        <v>343</v>
      </c>
      <c r="H1259" s="124" t="s">
        <v>1330</v>
      </c>
      <c r="I1259" s="124" t="s">
        <v>1329</v>
      </c>
      <c r="J1259" s="124" t="s">
        <v>1329</v>
      </c>
      <c r="K1259" s="124" t="s">
        <v>1328</v>
      </c>
      <c r="L1259" s="124" t="s">
        <v>1327</v>
      </c>
      <c r="M1259" s="124" t="s">
        <v>343</v>
      </c>
      <c r="N1259" s="124" t="s">
        <v>341</v>
      </c>
      <c r="O1259" s="124" t="s">
        <v>663</v>
      </c>
      <c r="P1259" s="124" t="s">
        <v>1326</v>
      </c>
      <c r="Q1259" s="124" t="s">
        <v>341</v>
      </c>
      <c r="R1259" s="125">
        <v>12</v>
      </c>
      <c r="S1259" s="125">
        <v>7</v>
      </c>
      <c r="T1259" s="124" t="s">
        <v>341</v>
      </c>
      <c r="U1259" s="124" t="s">
        <v>340</v>
      </c>
      <c r="V1259" s="124" t="s">
        <v>339</v>
      </c>
      <c r="W1259" s="124" t="s">
        <v>975</v>
      </c>
      <c r="X1259" s="124" t="s">
        <v>219</v>
      </c>
    </row>
    <row r="1260" spans="1:24" ht="33" customHeight="1" x14ac:dyDescent="0.25">
      <c r="A1260" s="124" t="s">
        <v>1325</v>
      </c>
      <c r="B1260" s="125">
        <v>120702</v>
      </c>
      <c r="C1260" s="124" t="s">
        <v>381</v>
      </c>
      <c r="D1260" s="124" t="s">
        <v>381</v>
      </c>
      <c r="E1260" s="124" t="s">
        <v>341</v>
      </c>
      <c r="F1260" s="124" t="s">
        <v>411</v>
      </c>
      <c r="G1260" s="124" t="s">
        <v>379</v>
      </c>
      <c r="H1260" s="124" t="s">
        <v>1324</v>
      </c>
      <c r="I1260" s="124" t="s">
        <v>1323</v>
      </c>
      <c r="J1260" s="124" t="s">
        <v>1323</v>
      </c>
      <c r="K1260" s="124" t="s">
        <v>1322</v>
      </c>
      <c r="L1260" s="124" t="s">
        <v>601</v>
      </c>
      <c r="M1260" s="124" t="s">
        <v>1321</v>
      </c>
      <c r="N1260" s="124" t="s">
        <v>1320</v>
      </c>
      <c r="O1260" s="124" t="s">
        <v>663</v>
      </c>
      <c r="P1260" s="124" t="s">
        <v>1319</v>
      </c>
      <c r="Q1260" s="124" t="s">
        <v>341</v>
      </c>
      <c r="R1260" s="125">
        <v>12</v>
      </c>
      <c r="S1260" s="125">
        <v>7</v>
      </c>
      <c r="T1260" s="124" t="s">
        <v>341</v>
      </c>
      <c r="U1260" s="124" t="s">
        <v>340</v>
      </c>
      <c r="V1260" s="124" t="s">
        <v>339</v>
      </c>
      <c r="W1260" s="124" t="s">
        <v>975</v>
      </c>
      <c r="X1260" s="124" t="s">
        <v>219</v>
      </c>
    </row>
    <row r="1261" spans="1:24" ht="33" customHeight="1" x14ac:dyDescent="0.25">
      <c r="A1261" s="124" t="s">
        <v>1318</v>
      </c>
      <c r="B1261" s="125">
        <v>120801</v>
      </c>
      <c r="C1261" s="124" t="s">
        <v>393</v>
      </c>
      <c r="D1261" s="124" t="s">
        <v>392</v>
      </c>
      <c r="E1261" s="124" t="s">
        <v>341</v>
      </c>
      <c r="F1261" s="124" t="s">
        <v>391</v>
      </c>
      <c r="G1261" s="124" t="s">
        <v>379</v>
      </c>
      <c r="H1261" s="124" t="s">
        <v>1317</v>
      </c>
      <c r="I1261" s="124" t="s">
        <v>1316</v>
      </c>
      <c r="J1261" s="124" t="s">
        <v>1316</v>
      </c>
      <c r="K1261" s="124" t="s">
        <v>1315</v>
      </c>
      <c r="L1261" s="124" t="s">
        <v>1314</v>
      </c>
      <c r="M1261" s="124" t="s">
        <v>1313</v>
      </c>
      <c r="N1261" s="124" t="s">
        <v>1312</v>
      </c>
      <c r="O1261" s="124" t="s">
        <v>593</v>
      </c>
      <c r="P1261" s="124" t="s">
        <v>1311</v>
      </c>
      <c r="Q1261" s="124" t="s">
        <v>341</v>
      </c>
      <c r="R1261" s="125">
        <v>12</v>
      </c>
      <c r="S1261" s="125">
        <v>8</v>
      </c>
      <c r="T1261" s="124" t="s">
        <v>341</v>
      </c>
      <c r="U1261" s="124" t="s">
        <v>396</v>
      </c>
      <c r="V1261" s="124" t="s">
        <v>612</v>
      </c>
      <c r="W1261" s="124" t="s">
        <v>725</v>
      </c>
      <c r="X1261" s="124" t="s">
        <v>218</v>
      </c>
    </row>
    <row r="1262" spans="1:24" ht="33" customHeight="1" x14ac:dyDescent="0.25">
      <c r="A1262" s="124" t="s">
        <v>1310</v>
      </c>
      <c r="B1262" s="125">
        <v>120802</v>
      </c>
      <c r="C1262" s="124" t="s">
        <v>381</v>
      </c>
      <c r="D1262" s="124" t="s">
        <v>381</v>
      </c>
      <c r="E1262" s="124" t="s">
        <v>341</v>
      </c>
      <c r="F1262" s="124" t="s">
        <v>411</v>
      </c>
      <c r="G1262" s="124" t="s">
        <v>379</v>
      </c>
      <c r="H1262" s="124" t="s">
        <v>1309</v>
      </c>
      <c r="I1262" s="124" t="s">
        <v>1308</v>
      </c>
      <c r="J1262" s="124" t="s">
        <v>1308</v>
      </c>
      <c r="K1262" s="124" t="s">
        <v>1307</v>
      </c>
      <c r="L1262" s="124" t="s">
        <v>407</v>
      </c>
      <c r="M1262" s="124" t="s">
        <v>1306</v>
      </c>
      <c r="N1262" s="124" t="s">
        <v>1305</v>
      </c>
      <c r="O1262" s="124" t="s">
        <v>593</v>
      </c>
      <c r="P1262" s="124" t="s">
        <v>1304</v>
      </c>
      <c r="Q1262" s="124" t="s">
        <v>341</v>
      </c>
      <c r="R1262" s="125">
        <v>12</v>
      </c>
      <c r="S1262" s="125">
        <v>8</v>
      </c>
      <c r="T1262" s="124" t="s">
        <v>341</v>
      </c>
      <c r="U1262" s="124" t="s">
        <v>396</v>
      </c>
      <c r="V1262" s="124" t="s">
        <v>612</v>
      </c>
      <c r="W1262" s="124" t="s">
        <v>481</v>
      </c>
      <c r="X1262" s="124" t="s">
        <v>218</v>
      </c>
    </row>
    <row r="1263" spans="1:24" ht="33" customHeight="1" x14ac:dyDescent="0.25">
      <c r="A1263" s="124" t="s">
        <v>1303</v>
      </c>
      <c r="B1263" s="125">
        <v>120803</v>
      </c>
      <c r="C1263" s="124" t="s">
        <v>393</v>
      </c>
      <c r="D1263" s="124" t="s">
        <v>392</v>
      </c>
      <c r="E1263" s="124" t="s">
        <v>341</v>
      </c>
      <c r="F1263" s="124" t="s">
        <v>391</v>
      </c>
      <c r="G1263" s="124" t="s">
        <v>379</v>
      </c>
      <c r="H1263" s="124" t="s">
        <v>1302</v>
      </c>
      <c r="I1263" s="124" t="s">
        <v>1301</v>
      </c>
      <c r="J1263" s="124" t="s">
        <v>1301</v>
      </c>
      <c r="K1263" s="124" t="s">
        <v>1300</v>
      </c>
      <c r="L1263" s="124" t="s">
        <v>1299</v>
      </c>
      <c r="M1263" s="124" t="s">
        <v>1298</v>
      </c>
      <c r="N1263" s="124" t="s">
        <v>1297</v>
      </c>
      <c r="O1263" s="124" t="s">
        <v>632</v>
      </c>
      <c r="P1263" s="124" t="s">
        <v>1296</v>
      </c>
      <c r="Q1263" s="124" t="s">
        <v>341</v>
      </c>
      <c r="R1263" s="125">
        <v>12</v>
      </c>
      <c r="S1263" s="125">
        <v>8</v>
      </c>
      <c r="T1263" s="124" t="s">
        <v>341</v>
      </c>
      <c r="U1263" s="124" t="s">
        <v>371</v>
      </c>
      <c r="V1263" s="124" t="s">
        <v>440</v>
      </c>
      <c r="W1263" s="124" t="s">
        <v>645</v>
      </c>
      <c r="X1263" s="124" t="s">
        <v>217</v>
      </c>
    </row>
    <row r="1264" spans="1:24" ht="33" customHeight="1" x14ac:dyDescent="0.25">
      <c r="A1264" s="124" t="s">
        <v>1295</v>
      </c>
      <c r="B1264" s="125">
        <v>120804</v>
      </c>
      <c r="C1264" s="124" t="s">
        <v>393</v>
      </c>
      <c r="D1264" s="124" t="s">
        <v>392</v>
      </c>
      <c r="E1264" s="124" t="s">
        <v>341</v>
      </c>
      <c r="F1264" s="124" t="s">
        <v>391</v>
      </c>
      <c r="G1264" s="124" t="s">
        <v>379</v>
      </c>
      <c r="H1264" s="124" t="s">
        <v>1294</v>
      </c>
      <c r="I1264" s="124" t="s">
        <v>1293</v>
      </c>
      <c r="J1264" s="124" t="s">
        <v>1293</v>
      </c>
      <c r="K1264" s="124" t="s">
        <v>1292</v>
      </c>
      <c r="L1264" s="124" t="s">
        <v>1291</v>
      </c>
      <c r="M1264" s="124" t="s">
        <v>1290</v>
      </c>
      <c r="N1264" s="124" t="s">
        <v>1289</v>
      </c>
      <c r="O1264" s="124" t="s">
        <v>632</v>
      </c>
      <c r="P1264" s="124" t="s">
        <v>1288</v>
      </c>
      <c r="Q1264" s="124" t="s">
        <v>341</v>
      </c>
      <c r="R1264" s="125">
        <v>12</v>
      </c>
      <c r="S1264" s="125">
        <v>8</v>
      </c>
      <c r="T1264" s="124" t="s">
        <v>341</v>
      </c>
      <c r="U1264" s="124" t="s">
        <v>371</v>
      </c>
      <c r="V1264" s="124" t="s">
        <v>440</v>
      </c>
      <c r="W1264" s="124" t="s">
        <v>645</v>
      </c>
      <c r="X1264" s="124" t="s">
        <v>217</v>
      </c>
    </row>
    <row r="1265" spans="1:24" ht="33" customHeight="1" x14ac:dyDescent="0.25">
      <c r="A1265" s="124" t="s">
        <v>1287</v>
      </c>
      <c r="B1265" s="125">
        <v>120805</v>
      </c>
      <c r="C1265" s="124" t="s">
        <v>393</v>
      </c>
      <c r="D1265" s="124" t="s">
        <v>392</v>
      </c>
      <c r="E1265" s="124" t="s">
        <v>341</v>
      </c>
      <c r="F1265" s="124" t="s">
        <v>391</v>
      </c>
      <c r="G1265" s="124" t="s">
        <v>379</v>
      </c>
      <c r="H1265" s="124" t="s">
        <v>1286</v>
      </c>
      <c r="I1265" s="124" t="s">
        <v>1285</v>
      </c>
      <c r="J1265" s="124" t="s">
        <v>1285</v>
      </c>
      <c r="K1265" s="124" t="s">
        <v>1284</v>
      </c>
      <c r="L1265" s="124" t="s">
        <v>550</v>
      </c>
      <c r="M1265" s="124" t="s">
        <v>1283</v>
      </c>
      <c r="N1265" s="124" t="s">
        <v>1282</v>
      </c>
      <c r="O1265" s="124" t="s">
        <v>632</v>
      </c>
      <c r="P1265" s="124" t="s">
        <v>1281</v>
      </c>
      <c r="Q1265" s="124" t="s">
        <v>341</v>
      </c>
      <c r="R1265" s="125">
        <v>12</v>
      </c>
      <c r="S1265" s="125">
        <v>8</v>
      </c>
      <c r="T1265" s="124" t="s">
        <v>341</v>
      </c>
      <c r="U1265" s="124" t="s">
        <v>371</v>
      </c>
      <c r="V1265" s="124" t="s">
        <v>440</v>
      </c>
      <c r="W1265" s="124" t="s">
        <v>1180</v>
      </c>
      <c r="X1265" s="124" t="s">
        <v>217</v>
      </c>
    </row>
    <row r="1266" spans="1:24" ht="33" customHeight="1" x14ac:dyDescent="0.25">
      <c r="A1266" s="124" t="s">
        <v>1280</v>
      </c>
      <c r="B1266" s="125">
        <v>120806</v>
      </c>
      <c r="C1266" s="124" t="s">
        <v>381</v>
      </c>
      <c r="D1266" s="124" t="s">
        <v>381</v>
      </c>
      <c r="E1266" s="124" t="s">
        <v>341</v>
      </c>
      <c r="F1266" s="124" t="s">
        <v>411</v>
      </c>
      <c r="G1266" s="124" t="s">
        <v>379</v>
      </c>
      <c r="H1266" s="124" t="s">
        <v>1279</v>
      </c>
      <c r="I1266" s="124" t="s">
        <v>1278</v>
      </c>
      <c r="J1266" s="124" t="s">
        <v>1278</v>
      </c>
      <c r="K1266" s="124" t="s">
        <v>1277</v>
      </c>
      <c r="L1266" s="124" t="s">
        <v>407</v>
      </c>
      <c r="M1266" s="124" t="s">
        <v>1276</v>
      </c>
      <c r="N1266" s="124" t="s">
        <v>1275</v>
      </c>
      <c r="O1266" s="124" t="s">
        <v>632</v>
      </c>
      <c r="P1266" s="124" t="s">
        <v>1274</v>
      </c>
      <c r="Q1266" s="124" t="s">
        <v>341</v>
      </c>
      <c r="R1266" s="125">
        <v>12</v>
      </c>
      <c r="S1266" s="125">
        <v>8</v>
      </c>
      <c r="T1266" s="124" t="s">
        <v>341</v>
      </c>
      <c r="U1266" s="124" t="s">
        <v>371</v>
      </c>
      <c r="V1266" s="124" t="s">
        <v>440</v>
      </c>
      <c r="W1266" s="124" t="s">
        <v>1180</v>
      </c>
      <c r="X1266" s="124" t="s">
        <v>217</v>
      </c>
    </row>
    <row r="1267" spans="1:24" ht="33" customHeight="1" x14ac:dyDescent="0.25">
      <c r="A1267" s="124" t="s">
        <v>1273</v>
      </c>
      <c r="B1267" s="125">
        <v>120807</v>
      </c>
      <c r="C1267" s="124" t="s">
        <v>381</v>
      </c>
      <c r="D1267" s="124" t="s">
        <v>381</v>
      </c>
      <c r="E1267" s="124" t="s">
        <v>341</v>
      </c>
      <c r="F1267" s="124" t="s">
        <v>380</v>
      </c>
      <c r="G1267" s="124" t="s">
        <v>379</v>
      </c>
      <c r="H1267" s="124" t="s">
        <v>1272</v>
      </c>
      <c r="I1267" s="124" t="s">
        <v>1271</v>
      </c>
      <c r="J1267" s="124" t="s">
        <v>1271</v>
      </c>
      <c r="K1267" s="124" t="s">
        <v>1270</v>
      </c>
      <c r="L1267" s="124" t="s">
        <v>1269</v>
      </c>
      <c r="M1267" s="124" t="s">
        <v>1268</v>
      </c>
      <c r="N1267" s="124" t="s">
        <v>341</v>
      </c>
      <c r="O1267" s="124" t="s">
        <v>632</v>
      </c>
      <c r="P1267" s="124" t="s">
        <v>1267</v>
      </c>
      <c r="Q1267" s="124" t="s">
        <v>341</v>
      </c>
      <c r="R1267" s="125">
        <v>12</v>
      </c>
      <c r="S1267" s="125">
        <v>8</v>
      </c>
      <c r="T1267" s="124" t="s">
        <v>341</v>
      </c>
      <c r="U1267" s="124" t="s">
        <v>371</v>
      </c>
      <c r="V1267" s="124" t="s">
        <v>440</v>
      </c>
      <c r="W1267" s="124" t="s">
        <v>1180</v>
      </c>
      <c r="X1267" s="124" t="s">
        <v>217</v>
      </c>
    </row>
    <row r="1268" spans="1:24" ht="33" customHeight="1" x14ac:dyDescent="0.25">
      <c r="A1268" s="124" t="s">
        <v>1266</v>
      </c>
      <c r="B1268" s="125">
        <v>120808</v>
      </c>
      <c r="C1268" s="124" t="s">
        <v>381</v>
      </c>
      <c r="D1268" s="124" t="s">
        <v>381</v>
      </c>
      <c r="E1268" s="124" t="s">
        <v>341</v>
      </c>
      <c r="F1268" s="124" t="s">
        <v>380</v>
      </c>
      <c r="G1268" s="124" t="s">
        <v>390</v>
      </c>
      <c r="H1268" s="124" t="s">
        <v>1265</v>
      </c>
      <c r="I1268" s="124" t="s">
        <v>1264</v>
      </c>
      <c r="J1268" s="124" t="s">
        <v>1264</v>
      </c>
      <c r="K1268" s="124" t="s">
        <v>1263</v>
      </c>
      <c r="L1268" s="124" t="s">
        <v>1262</v>
      </c>
      <c r="M1268" s="124" t="s">
        <v>1261</v>
      </c>
      <c r="N1268" s="124" t="s">
        <v>341</v>
      </c>
      <c r="O1268" s="124" t="s">
        <v>1260</v>
      </c>
      <c r="P1268" s="124" t="s">
        <v>1259</v>
      </c>
      <c r="Q1268" s="124" t="s">
        <v>341</v>
      </c>
      <c r="R1268" s="125">
        <v>12</v>
      </c>
      <c r="S1268" s="125">
        <v>8</v>
      </c>
      <c r="T1268" s="124" t="s">
        <v>341</v>
      </c>
      <c r="U1268" s="124" t="s">
        <v>396</v>
      </c>
      <c r="V1268" s="124" t="s">
        <v>612</v>
      </c>
      <c r="W1268" s="124" t="s">
        <v>481</v>
      </c>
      <c r="X1268" s="124" t="s">
        <v>218</v>
      </c>
    </row>
    <row r="1269" spans="1:24" ht="33" customHeight="1" x14ac:dyDescent="0.25">
      <c r="A1269" s="124" t="s">
        <v>1258</v>
      </c>
      <c r="B1269" s="125">
        <v>120809</v>
      </c>
      <c r="C1269" s="124" t="s">
        <v>393</v>
      </c>
      <c r="D1269" s="124" t="s">
        <v>381</v>
      </c>
      <c r="E1269" s="124" t="s">
        <v>402</v>
      </c>
      <c r="F1269" s="124" t="s">
        <v>391</v>
      </c>
      <c r="G1269" s="124" t="s">
        <v>379</v>
      </c>
      <c r="H1269" s="124" t="s">
        <v>1257</v>
      </c>
      <c r="I1269" s="124" t="s">
        <v>1256</v>
      </c>
      <c r="J1269" s="124" t="s">
        <v>1256</v>
      </c>
      <c r="K1269" s="124" t="s">
        <v>1255</v>
      </c>
      <c r="L1269" s="124" t="s">
        <v>1254</v>
      </c>
      <c r="M1269" s="124" t="s">
        <v>1253</v>
      </c>
      <c r="N1269" s="124" t="s">
        <v>341</v>
      </c>
      <c r="O1269" s="124" t="s">
        <v>926</v>
      </c>
      <c r="P1269" s="124" t="s">
        <v>1252</v>
      </c>
      <c r="Q1269" s="124" t="s">
        <v>341</v>
      </c>
      <c r="R1269" s="125">
        <v>12</v>
      </c>
      <c r="S1269" s="125">
        <v>8</v>
      </c>
      <c r="T1269" s="124" t="s">
        <v>341</v>
      </c>
      <c r="U1269" s="124" t="s">
        <v>396</v>
      </c>
      <c r="V1269" s="124" t="s">
        <v>395</v>
      </c>
      <c r="W1269" s="124" t="s">
        <v>481</v>
      </c>
      <c r="X1269" s="124" t="s">
        <v>218</v>
      </c>
    </row>
    <row r="1270" spans="1:24" ht="33" customHeight="1" x14ac:dyDescent="0.25">
      <c r="A1270" s="124" t="s">
        <v>1251</v>
      </c>
      <c r="B1270" s="125">
        <v>120810</v>
      </c>
      <c r="C1270" s="124" t="s">
        <v>381</v>
      </c>
      <c r="D1270" s="124" t="s">
        <v>381</v>
      </c>
      <c r="E1270" s="124" t="s">
        <v>341</v>
      </c>
      <c r="F1270" s="124" t="s">
        <v>411</v>
      </c>
      <c r="G1270" s="124" t="s">
        <v>379</v>
      </c>
      <c r="H1270" s="124" t="s">
        <v>1250</v>
      </c>
      <c r="I1270" s="124" t="s">
        <v>1249</v>
      </c>
      <c r="J1270" s="124" t="s">
        <v>1249</v>
      </c>
      <c r="K1270" s="124" t="s">
        <v>1248</v>
      </c>
      <c r="L1270" s="124" t="s">
        <v>407</v>
      </c>
      <c r="M1270" s="124" t="s">
        <v>1235</v>
      </c>
      <c r="N1270" s="124" t="s">
        <v>341</v>
      </c>
      <c r="O1270" s="124" t="s">
        <v>593</v>
      </c>
      <c r="P1270" s="124" t="s">
        <v>1241</v>
      </c>
      <c r="Q1270" s="124" t="s">
        <v>341</v>
      </c>
      <c r="R1270" s="125">
        <v>12</v>
      </c>
      <c r="S1270" s="125">
        <v>8</v>
      </c>
      <c r="T1270" s="124" t="s">
        <v>341</v>
      </c>
      <c r="U1270" s="124" t="s">
        <v>396</v>
      </c>
      <c r="V1270" s="124" t="s">
        <v>612</v>
      </c>
      <c r="W1270" s="124" t="s">
        <v>481</v>
      </c>
      <c r="X1270" s="124" t="s">
        <v>218</v>
      </c>
    </row>
    <row r="1271" spans="1:24" ht="33" customHeight="1" x14ac:dyDescent="0.25">
      <c r="A1271" s="124" t="s">
        <v>1247</v>
      </c>
      <c r="B1271" s="125">
        <v>120811</v>
      </c>
      <c r="C1271" s="124" t="s">
        <v>381</v>
      </c>
      <c r="D1271" s="124" t="s">
        <v>381</v>
      </c>
      <c r="E1271" s="124" t="s">
        <v>341</v>
      </c>
      <c r="F1271" s="124" t="s">
        <v>411</v>
      </c>
      <c r="G1271" s="124" t="s">
        <v>379</v>
      </c>
      <c r="H1271" s="124" t="s">
        <v>1246</v>
      </c>
      <c r="I1271" s="124" t="s">
        <v>1245</v>
      </c>
      <c r="J1271" s="124" t="s">
        <v>1245</v>
      </c>
      <c r="K1271" s="124" t="s">
        <v>1244</v>
      </c>
      <c r="L1271" s="124" t="s">
        <v>356</v>
      </c>
      <c r="M1271" s="124" t="s">
        <v>1243</v>
      </c>
      <c r="N1271" s="124" t="s">
        <v>1242</v>
      </c>
      <c r="O1271" s="124" t="s">
        <v>593</v>
      </c>
      <c r="P1271" s="124" t="s">
        <v>1241</v>
      </c>
      <c r="Q1271" s="124" t="s">
        <v>341</v>
      </c>
      <c r="R1271" s="125">
        <v>12</v>
      </c>
      <c r="S1271" s="125">
        <v>8</v>
      </c>
      <c r="T1271" s="124" t="s">
        <v>341</v>
      </c>
      <c r="U1271" s="124" t="s">
        <v>396</v>
      </c>
      <c r="V1271" s="124" t="s">
        <v>612</v>
      </c>
      <c r="W1271" s="124" t="s">
        <v>481</v>
      </c>
      <c r="X1271" s="124" t="s">
        <v>218</v>
      </c>
    </row>
    <row r="1272" spans="1:24" ht="33" customHeight="1" x14ac:dyDescent="0.25">
      <c r="A1272" s="124" t="s">
        <v>1240</v>
      </c>
      <c r="B1272" s="125">
        <v>120812</v>
      </c>
      <c r="C1272" s="124" t="s">
        <v>381</v>
      </c>
      <c r="D1272" s="124" t="s">
        <v>381</v>
      </c>
      <c r="E1272" s="124" t="s">
        <v>341</v>
      </c>
      <c r="F1272" s="124" t="s">
        <v>411</v>
      </c>
      <c r="G1272" s="124" t="s">
        <v>379</v>
      </c>
      <c r="H1272" s="124" t="s">
        <v>1239</v>
      </c>
      <c r="I1272" s="124" t="s">
        <v>1238</v>
      </c>
      <c r="J1272" s="124" t="s">
        <v>1238</v>
      </c>
      <c r="K1272" s="124" t="s">
        <v>1237</v>
      </c>
      <c r="L1272" s="124" t="s">
        <v>1236</v>
      </c>
      <c r="M1272" s="124" t="s">
        <v>1235</v>
      </c>
      <c r="N1272" s="124" t="s">
        <v>341</v>
      </c>
      <c r="O1272" s="124" t="s">
        <v>593</v>
      </c>
      <c r="P1272" s="124" t="s">
        <v>1234</v>
      </c>
      <c r="Q1272" s="124" t="s">
        <v>341</v>
      </c>
      <c r="R1272" s="125">
        <v>12</v>
      </c>
      <c r="S1272" s="125">
        <v>8</v>
      </c>
      <c r="T1272" s="124" t="s">
        <v>341</v>
      </c>
      <c r="U1272" s="124" t="s">
        <v>396</v>
      </c>
      <c r="V1272" s="124" t="s">
        <v>612</v>
      </c>
      <c r="W1272" s="124" t="s">
        <v>725</v>
      </c>
      <c r="X1272" s="124" t="s">
        <v>218</v>
      </c>
    </row>
    <row r="1273" spans="1:24" ht="33" customHeight="1" x14ac:dyDescent="0.25">
      <c r="A1273" s="124" t="s">
        <v>1233</v>
      </c>
      <c r="B1273" s="125">
        <v>120813</v>
      </c>
      <c r="C1273" s="124" t="s">
        <v>381</v>
      </c>
      <c r="D1273" s="124" t="s">
        <v>381</v>
      </c>
      <c r="E1273" s="124" t="s">
        <v>341</v>
      </c>
      <c r="F1273" s="124" t="s">
        <v>436</v>
      </c>
      <c r="G1273" s="124" t="s">
        <v>390</v>
      </c>
      <c r="H1273" s="124" t="s">
        <v>1232</v>
      </c>
      <c r="I1273" s="124" t="s">
        <v>1231</v>
      </c>
      <c r="J1273" s="124" t="s">
        <v>1231</v>
      </c>
      <c r="K1273" s="124" t="s">
        <v>1230</v>
      </c>
      <c r="L1273" s="124" t="s">
        <v>1229</v>
      </c>
      <c r="M1273" s="124" t="s">
        <v>1228</v>
      </c>
      <c r="N1273" s="124" t="s">
        <v>1227</v>
      </c>
      <c r="O1273" s="124" t="s">
        <v>632</v>
      </c>
      <c r="P1273" s="124" t="s">
        <v>1226</v>
      </c>
      <c r="Q1273" s="124" t="s">
        <v>341</v>
      </c>
      <c r="R1273" s="125">
        <v>12</v>
      </c>
      <c r="S1273" s="125">
        <v>8</v>
      </c>
      <c r="T1273" s="124" t="s">
        <v>341</v>
      </c>
      <c r="U1273" s="124" t="s">
        <v>371</v>
      </c>
      <c r="V1273" s="124" t="s">
        <v>440</v>
      </c>
      <c r="W1273" s="124" t="s">
        <v>849</v>
      </c>
      <c r="X1273" s="124" t="s">
        <v>217</v>
      </c>
    </row>
    <row r="1274" spans="1:24" ht="33" customHeight="1" x14ac:dyDescent="0.25">
      <c r="A1274" s="124" t="s">
        <v>1225</v>
      </c>
      <c r="B1274" s="125">
        <v>120814</v>
      </c>
      <c r="C1274" s="124" t="s">
        <v>393</v>
      </c>
      <c r="D1274" s="124" t="s">
        <v>392</v>
      </c>
      <c r="E1274" s="124" t="s">
        <v>341</v>
      </c>
      <c r="F1274" s="124" t="s">
        <v>391</v>
      </c>
      <c r="G1274" s="124" t="s">
        <v>379</v>
      </c>
      <c r="H1274" s="124" t="s">
        <v>1224</v>
      </c>
      <c r="I1274" s="124" t="s">
        <v>1223</v>
      </c>
      <c r="J1274" s="124" t="s">
        <v>1223</v>
      </c>
      <c r="K1274" s="124" t="s">
        <v>1222</v>
      </c>
      <c r="L1274" s="124" t="s">
        <v>1221</v>
      </c>
      <c r="M1274" s="124" t="s">
        <v>1220</v>
      </c>
      <c r="N1274" s="124" t="s">
        <v>1219</v>
      </c>
      <c r="O1274" s="124" t="s">
        <v>1218</v>
      </c>
      <c r="P1274" s="124" t="s">
        <v>1217</v>
      </c>
      <c r="Q1274" s="124" t="s">
        <v>341</v>
      </c>
      <c r="R1274" s="125">
        <v>12</v>
      </c>
      <c r="S1274" s="125">
        <v>8</v>
      </c>
      <c r="T1274" s="124" t="s">
        <v>341</v>
      </c>
      <c r="U1274" s="124" t="s">
        <v>396</v>
      </c>
      <c r="V1274" s="124" t="s">
        <v>395</v>
      </c>
      <c r="W1274" s="124" t="s">
        <v>780</v>
      </c>
      <c r="X1274" s="124" t="s">
        <v>220</v>
      </c>
    </row>
    <row r="1275" spans="1:24" ht="33" customHeight="1" x14ac:dyDescent="0.25">
      <c r="A1275" s="124" t="s">
        <v>1216</v>
      </c>
      <c r="B1275" s="125">
        <v>120815</v>
      </c>
      <c r="C1275" s="124" t="s">
        <v>381</v>
      </c>
      <c r="D1275" s="124" t="s">
        <v>349</v>
      </c>
      <c r="E1275" s="124" t="s">
        <v>1215</v>
      </c>
      <c r="F1275" s="124" t="s">
        <v>411</v>
      </c>
      <c r="G1275" s="124" t="s">
        <v>379</v>
      </c>
      <c r="H1275" s="124" t="s">
        <v>1214</v>
      </c>
      <c r="I1275" s="124" t="s">
        <v>1213</v>
      </c>
      <c r="J1275" s="124" t="s">
        <v>1213</v>
      </c>
      <c r="K1275" s="124" t="s">
        <v>1212</v>
      </c>
      <c r="L1275" s="124" t="s">
        <v>1211</v>
      </c>
      <c r="M1275" s="124" t="s">
        <v>1210</v>
      </c>
      <c r="N1275" s="124" t="s">
        <v>1209</v>
      </c>
      <c r="O1275" s="124" t="s">
        <v>1208</v>
      </c>
      <c r="P1275" s="124" t="s">
        <v>1207</v>
      </c>
      <c r="Q1275" s="124" t="s">
        <v>341</v>
      </c>
      <c r="R1275" s="125">
        <v>12</v>
      </c>
      <c r="S1275" s="125">
        <v>8</v>
      </c>
      <c r="T1275" s="124" t="s">
        <v>341</v>
      </c>
      <c r="U1275" s="124" t="s">
        <v>510</v>
      </c>
      <c r="V1275" s="124" t="s">
        <v>620</v>
      </c>
      <c r="W1275" s="124" t="s">
        <v>1206</v>
      </c>
      <c r="X1275" s="124" t="s">
        <v>38</v>
      </c>
    </row>
    <row r="1276" spans="1:24" ht="33" customHeight="1" x14ac:dyDescent="0.25">
      <c r="A1276" s="124" t="s">
        <v>1205</v>
      </c>
      <c r="B1276" s="125">
        <v>120816</v>
      </c>
      <c r="C1276" s="124" t="s">
        <v>381</v>
      </c>
      <c r="D1276" s="124" t="s">
        <v>381</v>
      </c>
      <c r="E1276" s="124" t="s">
        <v>341</v>
      </c>
      <c r="F1276" s="124" t="s">
        <v>436</v>
      </c>
      <c r="G1276" s="124" t="s">
        <v>390</v>
      </c>
      <c r="H1276" s="124" t="s">
        <v>1204</v>
      </c>
      <c r="I1276" s="124" t="s">
        <v>1203</v>
      </c>
      <c r="J1276" s="124" t="s">
        <v>1203</v>
      </c>
      <c r="K1276" s="124" t="s">
        <v>1202</v>
      </c>
      <c r="L1276" s="124" t="s">
        <v>1201</v>
      </c>
      <c r="M1276" s="124" t="s">
        <v>1200</v>
      </c>
      <c r="N1276" s="124" t="s">
        <v>1199</v>
      </c>
      <c r="O1276" s="124" t="s">
        <v>1198</v>
      </c>
      <c r="P1276" s="124" t="s">
        <v>1197</v>
      </c>
      <c r="Q1276" s="124" t="s">
        <v>341</v>
      </c>
      <c r="R1276" s="125">
        <v>12</v>
      </c>
      <c r="S1276" s="125">
        <v>8</v>
      </c>
      <c r="T1276" s="124" t="s">
        <v>341</v>
      </c>
      <c r="U1276" s="124" t="s">
        <v>340</v>
      </c>
      <c r="V1276" s="124" t="s">
        <v>339</v>
      </c>
      <c r="W1276" s="124" t="s">
        <v>1188</v>
      </c>
      <c r="X1276" s="124" t="s">
        <v>219</v>
      </c>
    </row>
    <row r="1277" spans="1:24" ht="33" customHeight="1" x14ac:dyDescent="0.25">
      <c r="A1277" s="124" t="s">
        <v>1196</v>
      </c>
      <c r="B1277" s="125">
        <v>120817</v>
      </c>
      <c r="C1277" s="124" t="s">
        <v>393</v>
      </c>
      <c r="D1277" s="124" t="s">
        <v>392</v>
      </c>
      <c r="E1277" s="124" t="s">
        <v>341</v>
      </c>
      <c r="F1277" s="124" t="s">
        <v>391</v>
      </c>
      <c r="G1277" s="124" t="s">
        <v>360</v>
      </c>
      <c r="H1277" s="124" t="s">
        <v>1195</v>
      </c>
      <c r="I1277" s="124" t="s">
        <v>1194</v>
      </c>
      <c r="J1277" s="124" t="s">
        <v>1194</v>
      </c>
      <c r="K1277" s="124" t="s">
        <v>1193</v>
      </c>
      <c r="L1277" s="124" t="s">
        <v>1192</v>
      </c>
      <c r="M1277" s="124" t="s">
        <v>1191</v>
      </c>
      <c r="N1277" s="124" t="s">
        <v>1190</v>
      </c>
      <c r="O1277" s="124" t="s">
        <v>711</v>
      </c>
      <c r="P1277" s="124" t="s">
        <v>1189</v>
      </c>
      <c r="Q1277" s="124" t="s">
        <v>341</v>
      </c>
      <c r="R1277" s="125">
        <v>12</v>
      </c>
      <c r="S1277" s="125">
        <v>8</v>
      </c>
      <c r="T1277" s="124" t="s">
        <v>341</v>
      </c>
      <c r="U1277" s="124" t="s">
        <v>340</v>
      </c>
      <c r="V1277" s="124" t="s">
        <v>339</v>
      </c>
      <c r="W1277" s="124" t="s">
        <v>1188</v>
      </c>
      <c r="X1277" s="124" t="s">
        <v>219</v>
      </c>
    </row>
    <row r="1278" spans="1:24" ht="33" customHeight="1" x14ac:dyDescent="0.25">
      <c r="A1278" s="124" t="s">
        <v>1187</v>
      </c>
      <c r="B1278" s="125">
        <v>120818</v>
      </c>
      <c r="C1278" s="124" t="s">
        <v>381</v>
      </c>
      <c r="D1278" s="124" t="s">
        <v>381</v>
      </c>
      <c r="E1278" s="124" t="s">
        <v>341</v>
      </c>
      <c r="F1278" s="124" t="s">
        <v>411</v>
      </c>
      <c r="G1278" s="124" t="s">
        <v>379</v>
      </c>
      <c r="H1278" s="124" t="s">
        <v>1186</v>
      </c>
      <c r="I1278" s="124" t="s">
        <v>1185</v>
      </c>
      <c r="J1278" s="124" t="s">
        <v>1185</v>
      </c>
      <c r="K1278" s="124" t="s">
        <v>1184</v>
      </c>
      <c r="L1278" s="124" t="s">
        <v>407</v>
      </c>
      <c r="M1278" s="124" t="s">
        <v>1183</v>
      </c>
      <c r="N1278" s="124" t="s">
        <v>1182</v>
      </c>
      <c r="O1278" s="124" t="s">
        <v>632</v>
      </c>
      <c r="P1278" s="124" t="s">
        <v>1181</v>
      </c>
      <c r="Q1278" s="124" t="s">
        <v>341</v>
      </c>
      <c r="R1278" s="125">
        <v>12</v>
      </c>
      <c r="S1278" s="125">
        <v>8</v>
      </c>
      <c r="T1278" s="124" t="s">
        <v>341</v>
      </c>
      <c r="U1278" s="124" t="s">
        <v>371</v>
      </c>
      <c r="V1278" s="124" t="s">
        <v>440</v>
      </c>
      <c r="W1278" s="124" t="s">
        <v>1180</v>
      </c>
      <c r="X1278" s="124" t="s">
        <v>217</v>
      </c>
    </row>
    <row r="1279" spans="1:24" ht="33" customHeight="1" x14ac:dyDescent="0.25">
      <c r="A1279" s="124" t="s">
        <v>1179</v>
      </c>
      <c r="B1279" s="125">
        <v>120819</v>
      </c>
      <c r="C1279" s="124" t="s">
        <v>381</v>
      </c>
      <c r="D1279" s="124" t="s">
        <v>381</v>
      </c>
      <c r="E1279" s="124" t="s">
        <v>341</v>
      </c>
      <c r="F1279" s="124" t="s">
        <v>380</v>
      </c>
      <c r="G1279" s="124" t="s">
        <v>379</v>
      </c>
      <c r="H1279" s="124" t="s">
        <v>1178</v>
      </c>
      <c r="I1279" s="124" t="s">
        <v>1177</v>
      </c>
      <c r="J1279" s="124" t="s">
        <v>1177</v>
      </c>
      <c r="K1279" s="124" t="s">
        <v>1176</v>
      </c>
      <c r="L1279" s="124" t="s">
        <v>1175</v>
      </c>
      <c r="M1279" s="124" t="s">
        <v>1174</v>
      </c>
      <c r="N1279" s="124" t="s">
        <v>1173</v>
      </c>
      <c r="O1279" s="124" t="s">
        <v>694</v>
      </c>
      <c r="P1279" s="124" t="s">
        <v>1172</v>
      </c>
      <c r="Q1279" s="124" t="s">
        <v>341</v>
      </c>
      <c r="R1279" s="125">
        <v>12</v>
      </c>
      <c r="S1279" s="125">
        <v>8</v>
      </c>
      <c r="T1279" s="124" t="s">
        <v>341</v>
      </c>
      <c r="U1279" s="124" t="s">
        <v>510</v>
      </c>
      <c r="V1279" s="124" t="s">
        <v>787</v>
      </c>
      <c r="W1279" s="124" t="s">
        <v>369</v>
      </c>
      <c r="X1279" s="124" t="s">
        <v>35</v>
      </c>
    </row>
    <row r="1280" spans="1:24" ht="33" customHeight="1" x14ac:dyDescent="0.25">
      <c r="A1280" s="124" t="s">
        <v>1171</v>
      </c>
      <c r="B1280" s="125">
        <v>120820</v>
      </c>
      <c r="C1280" s="124" t="s">
        <v>381</v>
      </c>
      <c r="D1280" s="124" t="s">
        <v>381</v>
      </c>
      <c r="E1280" s="124" t="s">
        <v>341</v>
      </c>
      <c r="F1280" s="124" t="s">
        <v>380</v>
      </c>
      <c r="G1280" s="124" t="s">
        <v>379</v>
      </c>
      <c r="H1280" s="124" t="s">
        <v>1170</v>
      </c>
      <c r="I1280" s="124" t="s">
        <v>1169</v>
      </c>
      <c r="J1280" s="124" t="s">
        <v>1169</v>
      </c>
      <c r="K1280" s="124" t="s">
        <v>1168</v>
      </c>
      <c r="L1280" s="124" t="s">
        <v>1167</v>
      </c>
      <c r="M1280" s="124" t="s">
        <v>1166</v>
      </c>
      <c r="N1280" s="124" t="s">
        <v>1165</v>
      </c>
      <c r="O1280" s="124" t="s">
        <v>663</v>
      </c>
      <c r="P1280" s="124" t="s">
        <v>1164</v>
      </c>
      <c r="Q1280" s="124" t="s">
        <v>341</v>
      </c>
      <c r="R1280" s="125">
        <v>12</v>
      </c>
      <c r="S1280" s="125">
        <v>8</v>
      </c>
      <c r="T1280" s="124" t="s">
        <v>341</v>
      </c>
      <c r="U1280" s="124" t="s">
        <v>396</v>
      </c>
      <c r="V1280" s="124" t="s">
        <v>1046</v>
      </c>
      <c r="W1280" s="124" t="s">
        <v>780</v>
      </c>
      <c r="X1280" s="124" t="s">
        <v>220</v>
      </c>
    </row>
    <row r="1281" spans="1:24" ht="33" customHeight="1" x14ac:dyDescent="0.25">
      <c r="A1281" s="124" t="s">
        <v>1163</v>
      </c>
      <c r="B1281" s="125">
        <v>120821</v>
      </c>
      <c r="C1281" s="124" t="s">
        <v>349</v>
      </c>
      <c r="D1281" s="124" t="s">
        <v>349</v>
      </c>
      <c r="E1281" s="124" t="s">
        <v>341</v>
      </c>
      <c r="F1281" s="124" t="s">
        <v>361</v>
      </c>
      <c r="G1281" s="124" t="s">
        <v>390</v>
      </c>
      <c r="H1281" s="124" t="s">
        <v>1162</v>
      </c>
      <c r="I1281" s="124" t="s">
        <v>1161</v>
      </c>
      <c r="J1281" s="124" t="s">
        <v>1161</v>
      </c>
      <c r="K1281" s="124" t="s">
        <v>635</v>
      </c>
      <c r="L1281" s="124" t="s">
        <v>1160</v>
      </c>
      <c r="M1281" s="124" t="s">
        <v>1159</v>
      </c>
      <c r="N1281" s="124" t="s">
        <v>1158</v>
      </c>
      <c r="O1281" s="124" t="s">
        <v>632</v>
      </c>
      <c r="P1281" s="124" t="s">
        <v>1157</v>
      </c>
      <c r="Q1281" s="124" t="s">
        <v>341</v>
      </c>
      <c r="R1281" s="125">
        <v>12</v>
      </c>
      <c r="S1281" s="125">
        <v>8</v>
      </c>
      <c r="T1281" s="124" t="s">
        <v>1150</v>
      </c>
      <c r="U1281" s="124" t="s">
        <v>371</v>
      </c>
      <c r="V1281" s="124" t="s">
        <v>440</v>
      </c>
      <c r="W1281" s="124" t="s">
        <v>439</v>
      </c>
      <c r="X1281" s="124" t="s">
        <v>217</v>
      </c>
    </row>
    <row r="1282" spans="1:24" ht="33" customHeight="1" x14ac:dyDescent="0.25">
      <c r="A1282" s="124" t="s">
        <v>1156</v>
      </c>
      <c r="B1282" s="125">
        <v>120822</v>
      </c>
      <c r="C1282" s="124" t="s">
        <v>349</v>
      </c>
      <c r="D1282" s="124" t="s">
        <v>349</v>
      </c>
      <c r="E1282" s="124" t="s">
        <v>341</v>
      </c>
      <c r="F1282" s="124" t="s">
        <v>348</v>
      </c>
      <c r="G1282" s="124" t="s">
        <v>360</v>
      </c>
      <c r="H1282" s="124" t="s">
        <v>1155</v>
      </c>
      <c r="I1282" s="124" t="s">
        <v>1154</v>
      </c>
      <c r="J1282" s="124" t="s">
        <v>1154</v>
      </c>
      <c r="K1282" s="124" t="s">
        <v>635</v>
      </c>
      <c r="L1282" s="124" t="s">
        <v>1153</v>
      </c>
      <c r="M1282" s="124" t="s">
        <v>1152</v>
      </c>
      <c r="N1282" s="124" t="s">
        <v>341</v>
      </c>
      <c r="O1282" s="124" t="s">
        <v>632</v>
      </c>
      <c r="P1282" s="124" t="s">
        <v>1151</v>
      </c>
      <c r="Q1282" s="124" t="s">
        <v>341</v>
      </c>
      <c r="R1282" s="125">
        <v>12</v>
      </c>
      <c r="S1282" s="125">
        <v>8</v>
      </c>
      <c r="T1282" s="124" t="s">
        <v>1150</v>
      </c>
      <c r="U1282" s="124" t="s">
        <v>371</v>
      </c>
      <c r="V1282" s="124" t="s">
        <v>440</v>
      </c>
      <c r="W1282" s="124" t="s">
        <v>439</v>
      </c>
      <c r="X1282" s="124" t="s">
        <v>217</v>
      </c>
    </row>
    <row r="1283" spans="1:24" ht="33" customHeight="1" x14ac:dyDescent="0.25">
      <c r="A1283" s="124" t="s">
        <v>1149</v>
      </c>
      <c r="B1283" s="125">
        <v>120823</v>
      </c>
      <c r="C1283" s="124" t="s">
        <v>349</v>
      </c>
      <c r="D1283" s="124" t="s">
        <v>349</v>
      </c>
      <c r="E1283" s="124" t="s">
        <v>341</v>
      </c>
      <c r="F1283" s="124" t="s">
        <v>348</v>
      </c>
      <c r="G1283" s="124" t="s">
        <v>360</v>
      </c>
      <c r="H1283" s="124" t="s">
        <v>1148</v>
      </c>
      <c r="I1283" s="124" t="s">
        <v>1147</v>
      </c>
      <c r="J1283" s="124" t="s">
        <v>1147</v>
      </c>
      <c r="K1283" s="124" t="s">
        <v>1146</v>
      </c>
      <c r="L1283" s="124" t="s">
        <v>1145</v>
      </c>
      <c r="M1283" s="124" t="s">
        <v>1144</v>
      </c>
      <c r="N1283" s="124" t="s">
        <v>341</v>
      </c>
      <c r="O1283" s="124" t="s">
        <v>572</v>
      </c>
      <c r="P1283" s="124" t="s">
        <v>1143</v>
      </c>
      <c r="Q1283" s="124" t="s">
        <v>341</v>
      </c>
      <c r="R1283" s="125">
        <v>12</v>
      </c>
      <c r="S1283" s="125">
        <v>8</v>
      </c>
      <c r="T1283" s="124" t="s">
        <v>341</v>
      </c>
      <c r="U1283" s="124" t="s">
        <v>396</v>
      </c>
      <c r="V1283" s="124" t="s">
        <v>395</v>
      </c>
      <c r="W1283" s="124" t="s">
        <v>570</v>
      </c>
      <c r="X1283" s="124" t="s">
        <v>29</v>
      </c>
    </row>
    <row r="1284" spans="1:24" ht="33" customHeight="1" x14ac:dyDescent="0.25">
      <c r="A1284" s="124" t="s">
        <v>1142</v>
      </c>
      <c r="B1284" s="125">
        <v>120824</v>
      </c>
      <c r="C1284" s="124" t="s">
        <v>349</v>
      </c>
      <c r="D1284" s="124" t="s">
        <v>349</v>
      </c>
      <c r="E1284" s="124" t="s">
        <v>341</v>
      </c>
      <c r="F1284" s="124" t="s">
        <v>361</v>
      </c>
      <c r="G1284" s="124" t="s">
        <v>390</v>
      </c>
      <c r="H1284" s="124" t="s">
        <v>1141</v>
      </c>
      <c r="I1284" s="124" t="s">
        <v>1140</v>
      </c>
      <c r="J1284" s="124" t="s">
        <v>1139</v>
      </c>
      <c r="K1284" s="124" t="s">
        <v>738</v>
      </c>
      <c r="L1284" s="124" t="s">
        <v>1138</v>
      </c>
      <c r="M1284" s="124" t="s">
        <v>1137</v>
      </c>
      <c r="N1284" s="124" t="s">
        <v>341</v>
      </c>
      <c r="O1284" s="124" t="s">
        <v>555</v>
      </c>
      <c r="P1284" s="124" t="s">
        <v>341</v>
      </c>
      <c r="Q1284" s="124" t="s">
        <v>341</v>
      </c>
      <c r="R1284" s="125">
        <v>12</v>
      </c>
      <c r="S1284" s="125">
        <v>8</v>
      </c>
      <c r="T1284" s="124" t="s">
        <v>341</v>
      </c>
      <c r="U1284" s="124" t="s">
        <v>396</v>
      </c>
      <c r="V1284" s="124" t="s">
        <v>395</v>
      </c>
      <c r="W1284" s="124" t="s">
        <v>735</v>
      </c>
      <c r="X1284" s="124" t="s">
        <v>220</v>
      </c>
    </row>
    <row r="1285" spans="1:24" ht="33" customHeight="1" x14ac:dyDescent="0.25">
      <c r="A1285" s="124" t="s">
        <v>1136</v>
      </c>
      <c r="B1285" s="125">
        <v>120825</v>
      </c>
      <c r="C1285" s="124" t="s">
        <v>381</v>
      </c>
      <c r="D1285" s="124" t="s">
        <v>381</v>
      </c>
      <c r="E1285" s="124" t="s">
        <v>341</v>
      </c>
      <c r="F1285" s="124" t="s">
        <v>380</v>
      </c>
      <c r="G1285" s="124" t="s">
        <v>379</v>
      </c>
      <c r="H1285" s="124" t="s">
        <v>1135</v>
      </c>
      <c r="I1285" s="124" t="s">
        <v>1134</v>
      </c>
      <c r="J1285" s="124" t="s">
        <v>1134</v>
      </c>
      <c r="K1285" s="124" t="s">
        <v>1133</v>
      </c>
      <c r="L1285" s="124" t="s">
        <v>1132</v>
      </c>
      <c r="M1285" s="124" t="s">
        <v>1131</v>
      </c>
      <c r="N1285" s="124" t="s">
        <v>341</v>
      </c>
      <c r="O1285" s="124" t="s">
        <v>555</v>
      </c>
      <c r="P1285" s="124" t="s">
        <v>1130</v>
      </c>
      <c r="Q1285" s="124" t="s">
        <v>341</v>
      </c>
      <c r="R1285" s="125">
        <v>12</v>
      </c>
      <c r="S1285" s="125">
        <v>8</v>
      </c>
      <c r="T1285" s="124" t="s">
        <v>341</v>
      </c>
      <c r="U1285" s="124" t="s">
        <v>396</v>
      </c>
      <c r="V1285" s="124" t="s">
        <v>395</v>
      </c>
      <c r="W1285" s="124" t="s">
        <v>780</v>
      </c>
      <c r="X1285" s="124" t="s">
        <v>220</v>
      </c>
    </row>
    <row r="1286" spans="1:24" ht="33" customHeight="1" x14ac:dyDescent="0.25">
      <c r="A1286" s="124" t="s">
        <v>1129</v>
      </c>
      <c r="B1286" s="125">
        <v>120826</v>
      </c>
      <c r="C1286" s="124" t="s">
        <v>381</v>
      </c>
      <c r="D1286" s="124" t="s">
        <v>381</v>
      </c>
      <c r="E1286" s="124" t="s">
        <v>341</v>
      </c>
      <c r="F1286" s="124" t="s">
        <v>411</v>
      </c>
      <c r="G1286" s="124" t="s">
        <v>360</v>
      </c>
      <c r="H1286" s="124" t="s">
        <v>1128</v>
      </c>
      <c r="I1286" s="124" t="s">
        <v>1127</v>
      </c>
      <c r="J1286" s="124" t="s">
        <v>1127</v>
      </c>
      <c r="K1286" s="124" t="s">
        <v>1126</v>
      </c>
      <c r="L1286" s="124" t="s">
        <v>1125</v>
      </c>
      <c r="M1286" s="124" t="s">
        <v>1124</v>
      </c>
      <c r="N1286" s="124" t="s">
        <v>341</v>
      </c>
      <c r="O1286" s="124" t="s">
        <v>1123</v>
      </c>
      <c r="P1286" s="124" t="s">
        <v>1122</v>
      </c>
      <c r="Q1286" s="124" t="s">
        <v>341</v>
      </c>
      <c r="R1286" s="125">
        <v>12</v>
      </c>
      <c r="S1286" s="125">
        <v>8</v>
      </c>
      <c r="T1286" s="124" t="s">
        <v>341</v>
      </c>
      <c r="U1286" s="124" t="s">
        <v>396</v>
      </c>
      <c r="V1286" s="124" t="s">
        <v>395</v>
      </c>
      <c r="W1286" s="124" t="s">
        <v>780</v>
      </c>
      <c r="X1286" s="124" t="s">
        <v>220</v>
      </c>
    </row>
    <row r="1287" spans="1:24" ht="33" customHeight="1" x14ac:dyDescent="0.25">
      <c r="A1287" s="124" t="s">
        <v>1121</v>
      </c>
      <c r="B1287" s="125">
        <v>120827</v>
      </c>
      <c r="C1287" s="124" t="s">
        <v>349</v>
      </c>
      <c r="D1287" s="124" t="s">
        <v>349</v>
      </c>
      <c r="E1287" s="124" t="s">
        <v>341</v>
      </c>
      <c r="F1287" s="124" t="s">
        <v>348</v>
      </c>
      <c r="G1287" s="124" t="s">
        <v>343</v>
      </c>
      <c r="H1287" s="124" t="s">
        <v>1120</v>
      </c>
      <c r="I1287" s="124" t="s">
        <v>1119</v>
      </c>
      <c r="J1287" s="124" t="s">
        <v>1118</v>
      </c>
      <c r="K1287" s="124" t="s">
        <v>1117</v>
      </c>
      <c r="L1287" s="124" t="s">
        <v>1035</v>
      </c>
      <c r="M1287" s="124" t="s">
        <v>343</v>
      </c>
      <c r="N1287" s="124" t="s">
        <v>341</v>
      </c>
      <c r="O1287" s="124" t="s">
        <v>1116</v>
      </c>
      <c r="P1287" s="124" t="s">
        <v>1115</v>
      </c>
      <c r="Q1287" s="124" t="s">
        <v>341</v>
      </c>
      <c r="R1287" s="125">
        <v>12</v>
      </c>
      <c r="S1287" s="125">
        <v>8</v>
      </c>
      <c r="T1287" s="124" t="s">
        <v>341</v>
      </c>
      <c r="U1287" s="124" t="s">
        <v>1114</v>
      </c>
      <c r="V1287" s="124" t="s">
        <v>620</v>
      </c>
      <c r="W1287" s="124" t="s">
        <v>1113</v>
      </c>
      <c r="X1287" s="124" t="s">
        <v>38</v>
      </c>
    </row>
    <row r="1288" spans="1:24" ht="33" customHeight="1" x14ac:dyDescent="0.25">
      <c r="A1288" s="124" t="s">
        <v>1112</v>
      </c>
      <c r="B1288" s="125">
        <v>120901</v>
      </c>
      <c r="C1288" s="124" t="s">
        <v>381</v>
      </c>
      <c r="D1288" s="124" t="s">
        <v>381</v>
      </c>
      <c r="E1288" s="124" t="s">
        <v>341</v>
      </c>
      <c r="F1288" s="124" t="s">
        <v>380</v>
      </c>
      <c r="G1288" s="124" t="s">
        <v>390</v>
      </c>
      <c r="H1288" s="124" t="s">
        <v>1111</v>
      </c>
      <c r="I1288" s="124" t="s">
        <v>1110</v>
      </c>
      <c r="J1288" s="124" t="s">
        <v>1109</v>
      </c>
      <c r="K1288" s="124" t="s">
        <v>1108</v>
      </c>
      <c r="L1288" s="124" t="s">
        <v>1107</v>
      </c>
      <c r="M1288" s="124" t="s">
        <v>1106</v>
      </c>
      <c r="N1288" s="124" t="s">
        <v>1105</v>
      </c>
      <c r="O1288" s="124" t="s">
        <v>593</v>
      </c>
      <c r="P1288" s="124" t="s">
        <v>1104</v>
      </c>
      <c r="Q1288" s="124" t="s">
        <v>341</v>
      </c>
      <c r="R1288" s="125">
        <v>12</v>
      </c>
      <c r="S1288" s="125">
        <v>9</v>
      </c>
      <c r="T1288" s="124" t="s">
        <v>341</v>
      </c>
      <c r="U1288" s="124" t="s">
        <v>396</v>
      </c>
      <c r="V1288" s="124" t="s">
        <v>395</v>
      </c>
      <c r="W1288" s="124" t="s">
        <v>481</v>
      </c>
      <c r="X1288" s="124" t="s">
        <v>218</v>
      </c>
    </row>
    <row r="1289" spans="1:24" ht="33" customHeight="1" x14ac:dyDescent="0.25">
      <c r="A1289" s="124" t="s">
        <v>1103</v>
      </c>
      <c r="B1289" s="125">
        <v>120902</v>
      </c>
      <c r="C1289" s="124" t="s">
        <v>393</v>
      </c>
      <c r="D1289" s="124" t="s">
        <v>392</v>
      </c>
      <c r="E1289" s="124" t="s">
        <v>341</v>
      </c>
      <c r="F1289" s="124" t="s">
        <v>391</v>
      </c>
      <c r="G1289" s="124" t="s">
        <v>360</v>
      </c>
      <c r="H1289" s="124" t="s">
        <v>1102</v>
      </c>
      <c r="I1289" s="124" t="s">
        <v>1101</v>
      </c>
      <c r="J1289" s="124" t="s">
        <v>1100</v>
      </c>
      <c r="K1289" s="124" t="s">
        <v>738</v>
      </c>
      <c r="L1289" s="124" t="s">
        <v>1099</v>
      </c>
      <c r="M1289" s="124" t="s">
        <v>1098</v>
      </c>
      <c r="N1289" s="124" t="s">
        <v>1097</v>
      </c>
      <c r="O1289" s="124" t="s">
        <v>555</v>
      </c>
      <c r="P1289" s="124" t="s">
        <v>341</v>
      </c>
      <c r="Q1289" s="124" t="s">
        <v>341</v>
      </c>
      <c r="R1289" s="125">
        <v>12</v>
      </c>
      <c r="S1289" s="125">
        <v>9</v>
      </c>
      <c r="T1289" s="124" t="s">
        <v>341</v>
      </c>
      <c r="U1289" s="124" t="s">
        <v>396</v>
      </c>
      <c r="V1289" s="124" t="s">
        <v>395</v>
      </c>
      <c r="W1289" s="124" t="s">
        <v>735</v>
      </c>
      <c r="X1289" s="124" t="s">
        <v>220</v>
      </c>
    </row>
    <row r="1290" spans="1:24" ht="33" customHeight="1" x14ac:dyDescent="0.25">
      <c r="A1290" s="124" t="s">
        <v>1096</v>
      </c>
      <c r="B1290" s="125">
        <v>120903</v>
      </c>
      <c r="C1290" s="124" t="s">
        <v>381</v>
      </c>
      <c r="D1290" s="124" t="s">
        <v>381</v>
      </c>
      <c r="E1290" s="124" t="s">
        <v>341</v>
      </c>
      <c r="F1290" s="124" t="s">
        <v>436</v>
      </c>
      <c r="G1290" s="124" t="s">
        <v>360</v>
      </c>
      <c r="H1290" s="124" t="s">
        <v>1095</v>
      </c>
      <c r="I1290" s="124" t="s">
        <v>1094</v>
      </c>
      <c r="J1290" s="124" t="s">
        <v>1094</v>
      </c>
      <c r="K1290" s="124" t="s">
        <v>1093</v>
      </c>
      <c r="L1290" s="124" t="s">
        <v>1092</v>
      </c>
      <c r="M1290" s="124" t="s">
        <v>1091</v>
      </c>
      <c r="N1290" s="124" t="s">
        <v>341</v>
      </c>
      <c r="O1290" s="124" t="s">
        <v>555</v>
      </c>
      <c r="P1290" s="124" t="s">
        <v>1090</v>
      </c>
      <c r="Q1290" s="124" t="s">
        <v>341</v>
      </c>
      <c r="R1290" s="125">
        <v>12</v>
      </c>
      <c r="S1290" s="125">
        <v>9</v>
      </c>
      <c r="T1290" s="124" t="s">
        <v>341</v>
      </c>
      <c r="U1290" s="124" t="s">
        <v>396</v>
      </c>
      <c r="V1290" s="124" t="s">
        <v>395</v>
      </c>
      <c r="W1290" s="124" t="s">
        <v>496</v>
      </c>
      <c r="X1290" s="124" t="s">
        <v>219</v>
      </c>
    </row>
    <row r="1291" spans="1:24" ht="33" customHeight="1" x14ac:dyDescent="0.25">
      <c r="A1291" s="124" t="s">
        <v>1089</v>
      </c>
      <c r="B1291" s="125">
        <v>120904</v>
      </c>
      <c r="C1291" s="124" t="s">
        <v>393</v>
      </c>
      <c r="D1291" s="124" t="s">
        <v>392</v>
      </c>
      <c r="E1291" s="124" t="s">
        <v>341</v>
      </c>
      <c r="F1291" s="124" t="s">
        <v>391</v>
      </c>
      <c r="G1291" s="124" t="s">
        <v>379</v>
      </c>
      <c r="H1291" s="124" t="s">
        <v>1088</v>
      </c>
      <c r="I1291" s="124" t="s">
        <v>1087</v>
      </c>
      <c r="J1291" s="124" t="s">
        <v>1087</v>
      </c>
      <c r="K1291" s="124" t="s">
        <v>1086</v>
      </c>
      <c r="L1291" s="124" t="s">
        <v>1085</v>
      </c>
      <c r="M1291" s="124" t="s">
        <v>1084</v>
      </c>
      <c r="N1291" s="124" t="s">
        <v>1083</v>
      </c>
      <c r="O1291" s="124" t="s">
        <v>555</v>
      </c>
      <c r="P1291" s="124" t="s">
        <v>1082</v>
      </c>
      <c r="Q1291" s="124" t="s">
        <v>341</v>
      </c>
      <c r="R1291" s="125">
        <v>12</v>
      </c>
      <c r="S1291" s="125">
        <v>9</v>
      </c>
      <c r="T1291" s="124" t="s">
        <v>341</v>
      </c>
      <c r="U1291" s="124" t="s">
        <v>396</v>
      </c>
      <c r="V1291" s="124" t="s">
        <v>395</v>
      </c>
      <c r="W1291" s="124" t="s">
        <v>780</v>
      </c>
      <c r="X1291" s="124" t="s">
        <v>220</v>
      </c>
    </row>
    <row r="1292" spans="1:24" ht="33" customHeight="1" x14ac:dyDescent="0.25">
      <c r="A1292" s="124" t="s">
        <v>1081</v>
      </c>
      <c r="B1292" s="125">
        <v>120905</v>
      </c>
      <c r="C1292" s="124" t="s">
        <v>393</v>
      </c>
      <c r="D1292" s="124" t="s">
        <v>392</v>
      </c>
      <c r="E1292" s="124" t="s">
        <v>341</v>
      </c>
      <c r="F1292" s="124" t="s">
        <v>391</v>
      </c>
      <c r="G1292" s="124" t="s">
        <v>379</v>
      </c>
      <c r="H1292" s="124" t="s">
        <v>1080</v>
      </c>
      <c r="I1292" s="124" t="s">
        <v>1079</v>
      </c>
      <c r="J1292" s="124" t="s">
        <v>1078</v>
      </c>
      <c r="K1292" s="124" t="s">
        <v>1077</v>
      </c>
      <c r="L1292" s="124" t="s">
        <v>1076</v>
      </c>
      <c r="M1292" s="124" t="s">
        <v>1075</v>
      </c>
      <c r="N1292" s="124" t="s">
        <v>1074</v>
      </c>
      <c r="O1292" s="124" t="s">
        <v>663</v>
      </c>
      <c r="P1292" s="124" t="s">
        <v>1073</v>
      </c>
      <c r="Q1292" s="124" t="s">
        <v>341</v>
      </c>
      <c r="R1292" s="125">
        <v>12</v>
      </c>
      <c r="S1292" s="125">
        <v>9</v>
      </c>
      <c r="T1292" s="124" t="s">
        <v>341</v>
      </c>
      <c r="U1292" s="124" t="s">
        <v>396</v>
      </c>
      <c r="V1292" s="124" t="s">
        <v>395</v>
      </c>
      <c r="W1292" s="124" t="s">
        <v>780</v>
      </c>
      <c r="X1292" s="124" t="s">
        <v>220</v>
      </c>
    </row>
    <row r="1293" spans="1:24" ht="33" customHeight="1" x14ac:dyDescent="0.25">
      <c r="A1293" s="124" t="s">
        <v>1072</v>
      </c>
      <c r="B1293" s="125">
        <v>120906</v>
      </c>
      <c r="C1293" s="124" t="s">
        <v>349</v>
      </c>
      <c r="D1293" s="124" t="s">
        <v>349</v>
      </c>
      <c r="E1293" s="124" t="s">
        <v>341</v>
      </c>
      <c r="F1293" s="124" t="s">
        <v>348</v>
      </c>
      <c r="G1293" s="124" t="s">
        <v>343</v>
      </c>
      <c r="H1293" s="124" t="s">
        <v>1071</v>
      </c>
      <c r="I1293" s="124" t="s">
        <v>1070</v>
      </c>
      <c r="J1293" s="124" t="s">
        <v>1070</v>
      </c>
      <c r="K1293" s="124" t="s">
        <v>1069</v>
      </c>
      <c r="L1293" s="124" t="s">
        <v>1068</v>
      </c>
      <c r="M1293" s="124" t="s">
        <v>343</v>
      </c>
      <c r="N1293" s="124" t="s">
        <v>341</v>
      </c>
      <c r="O1293" s="124" t="s">
        <v>572</v>
      </c>
      <c r="P1293" s="124" t="s">
        <v>1067</v>
      </c>
      <c r="Q1293" s="124" t="s">
        <v>341</v>
      </c>
      <c r="R1293" s="125">
        <v>12</v>
      </c>
      <c r="S1293" s="125">
        <v>9</v>
      </c>
      <c r="T1293" s="124" t="s">
        <v>341</v>
      </c>
      <c r="U1293" s="124" t="s">
        <v>396</v>
      </c>
      <c r="V1293" s="124" t="s">
        <v>395</v>
      </c>
      <c r="W1293" s="124" t="s">
        <v>570</v>
      </c>
      <c r="X1293" s="124" t="s">
        <v>29</v>
      </c>
    </row>
    <row r="1294" spans="1:24" ht="33" customHeight="1" x14ac:dyDescent="0.25">
      <c r="A1294" s="124" t="s">
        <v>1066</v>
      </c>
      <c r="B1294" s="125">
        <v>120907</v>
      </c>
      <c r="C1294" s="124" t="s">
        <v>381</v>
      </c>
      <c r="D1294" s="124" t="s">
        <v>381</v>
      </c>
      <c r="E1294" s="124" t="s">
        <v>341</v>
      </c>
      <c r="F1294" s="124" t="s">
        <v>436</v>
      </c>
      <c r="G1294" s="124" t="s">
        <v>360</v>
      </c>
      <c r="H1294" s="124" t="s">
        <v>1065</v>
      </c>
      <c r="I1294" s="124" t="s">
        <v>1064</v>
      </c>
      <c r="J1294" s="124" t="s">
        <v>1064</v>
      </c>
      <c r="K1294" s="124" t="s">
        <v>682</v>
      </c>
      <c r="L1294" s="124" t="s">
        <v>1063</v>
      </c>
      <c r="M1294" s="124" t="s">
        <v>1062</v>
      </c>
      <c r="N1294" s="124" t="s">
        <v>341</v>
      </c>
      <c r="O1294" s="124" t="s">
        <v>555</v>
      </c>
      <c r="P1294" s="124" t="s">
        <v>1061</v>
      </c>
      <c r="Q1294" s="124" t="s">
        <v>341</v>
      </c>
      <c r="R1294" s="125">
        <v>12</v>
      </c>
      <c r="S1294" s="125">
        <v>9</v>
      </c>
      <c r="T1294" s="124" t="s">
        <v>341</v>
      </c>
      <c r="U1294" s="124" t="s">
        <v>340</v>
      </c>
      <c r="V1294" s="124" t="s">
        <v>339</v>
      </c>
      <c r="W1294" s="124" t="s">
        <v>338</v>
      </c>
      <c r="X1294" s="124" t="s">
        <v>219</v>
      </c>
    </row>
    <row r="1295" spans="1:24" ht="33" customHeight="1" x14ac:dyDescent="0.25">
      <c r="A1295" s="124" t="s">
        <v>1060</v>
      </c>
      <c r="B1295" s="125">
        <v>120908</v>
      </c>
      <c r="C1295" s="124" t="s">
        <v>349</v>
      </c>
      <c r="D1295" s="124" t="s">
        <v>349</v>
      </c>
      <c r="E1295" s="124" t="s">
        <v>341</v>
      </c>
      <c r="F1295" s="124" t="s">
        <v>348</v>
      </c>
      <c r="G1295" s="124" t="s">
        <v>360</v>
      </c>
      <c r="H1295" s="124" t="s">
        <v>1059</v>
      </c>
      <c r="I1295" s="124" t="s">
        <v>1058</v>
      </c>
      <c r="J1295" s="124" t="s">
        <v>1058</v>
      </c>
      <c r="K1295" s="124" t="s">
        <v>1057</v>
      </c>
      <c r="L1295" s="124" t="s">
        <v>1056</v>
      </c>
      <c r="M1295" s="124" t="s">
        <v>1055</v>
      </c>
      <c r="N1295" s="124" t="s">
        <v>341</v>
      </c>
      <c r="O1295" s="124" t="s">
        <v>555</v>
      </c>
      <c r="P1295" s="124" t="s">
        <v>1054</v>
      </c>
      <c r="Q1295" s="124" t="s">
        <v>341</v>
      </c>
      <c r="R1295" s="125">
        <v>12</v>
      </c>
      <c r="S1295" s="125">
        <v>9</v>
      </c>
      <c r="T1295" s="124" t="s">
        <v>341</v>
      </c>
      <c r="U1295" s="124" t="s">
        <v>340</v>
      </c>
      <c r="V1295" s="124" t="s">
        <v>339</v>
      </c>
      <c r="W1295" s="124" t="s">
        <v>468</v>
      </c>
      <c r="X1295" s="124" t="s">
        <v>223</v>
      </c>
    </row>
    <row r="1296" spans="1:24" ht="33" customHeight="1" x14ac:dyDescent="0.25">
      <c r="A1296" s="124" t="s">
        <v>1053</v>
      </c>
      <c r="B1296" s="125">
        <v>120909</v>
      </c>
      <c r="C1296" s="124" t="s">
        <v>381</v>
      </c>
      <c r="D1296" s="124" t="s">
        <v>381</v>
      </c>
      <c r="E1296" s="124" t="s">
        <v>341</v>
      </c>
      <c r="F1296" s="124" t="s">
        <v>411</v>
      </c>
      <c r="G1296" s="124" t="s">
        <v>379</v>
      </c>
      <c r="H1296" s="124" t="s">
        <v>1052</v>
      </c>
      <c r="I1296" s="124" t="s">
        <v>1051</v>
      </c>
      <c r="J1296" s="124" t="s">
        <v>1051</v>
      </c>
      <c r="K1296" s="124" t="s">
        <v>1050</v>
      </c>
      <c r="L1296" s="124" t="s">
        <v>1049</v>
      </c>
      <c r="M1296" s="124" t="s">
        <v>1048</v>
      </c>
      <c r="N1296" s="124" t="s">
        <v>341</v>
      </c>
      <c r="O1296" s="124" t="s">
        <v>555</v>
      </c>
      <c r="P1296" s="124" t="s">
        <v>1047</v>
      </c>
      <c r="Q1296" s="124" t="s">
        <v>341</v>
      </c>
      <c r="R1296" s="125">
        <v>12</v>
      </c>
      <c r="S1296" s="125">
        <v>9</v>
      </c>
      <c r="T1296" s="124" t="s">
        <v>341</v>
      </c>
      <c r="U1296" s="124" t="s">
        <v>340</v>
      </c>
      <c r="V1296" s="124" t="s">
        <v>1046</v>
      </c>
      <c r="W1296" s="124" t="s">
        <v>975</v>
      </c>
      <c r="X1296" s="124" t="s">
        <v>219</v>
      </c>
    </row>
    <row r="1297" spans="1:24" ht="33" customHeight="1" x14ac:dyDescent="0.25">
      <c r="A1297" s="124" t="s">
        <v>1045</v>
      </c>
      <c r="B1297" s="125">
        <v>120910</v>
      </c>
      <c r="C1297" s="124" t="s">
        <v>349</v>
      </c>
      <c r="D1297" s="124" t="s">
        <v>349</v>
      </c>
      <c r="E1297" s="124" t="s">
        <v>341</v>
      </c>
      <c r="F1297" s="124" t="s">
        <v>348</v>
      </c>
      <c r="G1297" s="124" t="s">
        <v>343</v>
      </c>
      <c r="H1297" s="124" t="s">
        <v>1044</v>
      </c>
      <c r="I1297" s="124" t="s">
        <v>1043</v>
      </c>
      <c r="J1297" s="124" t="s">
        <v>1043</v>
      </c>
      <c r="K1297" s="124" t="s">
        <v>1042</v>
      </c>
      <c r="L1297" s="124" t="s">
        <v>1035</v>
      </c>
      <c r="M1297" s="124" t="s">
        <v>343</v>
      </c>
      <c r="N1297" s="124" t="s">
        <v>341</v>
      </c>
      <c r="O1297" s="124" t="s">
        <v>789</v>
      </c>
      <c r="P1297" s="124" t="s">
        <v>1041</v>
      </c>
      <c r="Q1297" s="124" t="s">
        <v>341</v>
      </c>
      <c r="R1297" s="125">
        <v>12</v>
      </c>
      <c r="S1297" s="125">
        <v>9</v>
      </c>
      <c r="T1297" s="124" t="s">
        <v>341</v>
      </c>
      <c r="U1297" s="124" t="s">
        <v>396</v>
      </c>
      <c r="V1297" s="124" t="s">
        <v>1031</v>
      </c>
      <c r="W1297" s="124" t="s">
        <v>1040</v>
      </c>
      <c r="X1297" s="124" t="s">
        <v>226</v>
      </c>
    </row>
    <row r="1298" spans="1:24" ht="33" customHeight="1" x14ac:dyDescent="0.25">
      <c r="A1298" s="124" t="s">
        <v>1039</v>
      </c>
      <c r="B1298" s="125">
        <v>120911</v>
      </c>
      <c r="C1298" s="124" t="s">
        <v>349</v>
      </c>
      <c r="D1298" s="124" t="s">
        <v>349</v>
      </c>
      <c r="E1298" s="124" t="s">
        <v>341</v>
      </c>
      <c r="F1298" s="124" t="s">
        <v>348</v>
      </c>
      <c r="G1298" s="124" t="s">
        <v>343</v>
      </c>
      <c r="H1298" s="124" t="s">
        <v>1038</v>
      </c>
      <c r="I1298" s="124" t="s">
        <v>1037</v>
      </c>
      <c r="J1298" s="124" t="s">
        <v>1037</v>
      </c>
      <c r="K1298" s="124" t="s">
        <v>1036</v>
      </c>
      <c r="L1298" s="124" t="s">
        <v>1035</v>
      </c>
      <c r="M1298" s="124" t="s">
        <v>343</v>
      </c>
      <c r="N1298" s="124" t="s">
        <v>1034</v>
      </c>
      <c r="O1298" s="124" t="s">
        <v>1033</v>
      </c>
      <c r="P1298" s="124" t="s">
        <v>1032</v>
      </c>
      <c r="Q1298" s="124" t="s">
        <v>341</v>
      </c>
      <c r="R1298" s="125">
        <v>12</v>
      </c>
      <c r="S1298" s="125">
        <v>9</v>
      </c>
      <c r="T1298" s="124" t="s">
        <v>341</v>
      </c>
      <c r="U1298" s="124" t="s">
        <v>396</v>
      </c>
      <c r="V1298" s="124" t="s">
        <v>1031</v>
      </c>
      <c r="W1298" s="124" t="s">
        <v>369</v>
      </c>
      <c r="X1298" s="124" t="s">
        <v>35</v>
      </c>
    </row>
    <row r="1299" spans="1:24" ht="33" customHeight="1" x14ac:dyDescent="0.25">
      <c r="A1299" s="124" t="s">
        <v>1030</v>
      </c>
      <c r="B1299" s="125">
        <v>120912</v>
      </c>
      <c r="C1299" s="124" t="s">
        <v>349</v>
      </c>
      <c r="D1299" s="124" t="s">
        <v>349</v>
      </c>
      <c r="E1299" s="124" t="s">
        <v>341</v>
      </c>
      <c r="F1299" s="124" t="s">
        <v>361</v>
      </c>
      <c r="G1299" s="124" t="s">
        <v>343</v>
      </c>
      <c r="H1299" s="124" t="s">
        <v>1029</v>
      </c>
      <c r="I1299" s="124" t="s">
        <v>1028</v>
      </c>
      <c r="J1299" s="124" t="s">
        <v>1028</v>
      </c>
      <c r="K1299" s="124" t="s">
        <v>1027</v>
      </c>
      <c r="L1299" s="124" t="s">
        <v>1026</v>
      </c>
      <c r="M1299" s="124" t="s">
        <v>343</v>
      </c>
      <c r="N1299" s="124" t="s">
        <v>341</v>
      </c>
      <c r="O1299" s="124" t="s">
        <v>555</v>
      </c>
      <c r="P1299" s="124" t="s">
        <v>1025</v>
      </c>
      <c r="Q1299" s="124" t="s">
        <v>341</v>
      </c>
      <c r="R1299" s="125">
        <v>12</v>
      </c>
      <c r="S1299" s="125">
        <v>9</v>
      </c>
      <c r="T1299" s="124" t="s">
        <v>341</v>
      </c>
      <c r="U1299" s="124" t="s">
        <v>340</v>
      </c>
      <c r="V1299" s="124" t="s">
        <v>339</v>
      </c>
      <c r="W1299" s="124" t="s">
        <v>780</v>
      </c>
      <c r="X1299" s="124" t="s">
        <v>220</v>
      </c>
    </row>
    <row r="1300" spans="1:24" ht="33" customHeight="1" x14ac:dyDescent="0.25">
      <c r="A1300" s="124" t="s">
        <v>1024</v>
      </c>
      <c r="B1300" s="125">
        <v>120913</v>
      </c>
      <c r="C1300" s="124" t="s">
        <v>381</v>
      </c>
      <c r="D1300" s="124" t="s">
        <v>381</v>
      </c>
      <c r="E1300" s="124" t="s">
        <v>341</v>
      </c>
      <c r="F1300" s="124" t="s">
        <v>411</v>
      </c>
      <c r="G1300" s="124" t="s">
        <v>379</v>
      </c>
      <c r="H1300" s="124" t="s">
        <v>1023</v>
      </c>
      <c r="I1300" s="124" t="s">
        <v>1022</v>
      </c>
      <c r="J1300" s="124" t="s">
        <v>1022</v>
      </c>
      <c r="K1300" s="124" t="s">
        <v>1021</v>
      </c>
      <c r="L1300" s="124" t="s">
        <v>29</v>
      </c>
      <c r="M1300" s="124" t="s">
        <v>943</v>
      </c>
      <c r="N1300" s="124" t="s">
        <v>341</v>
      </c>
      <c r="O1300" s="124" t="s">
        <v>555</v>
      </c>
      <c r="P1300" s="124" t="s">
        <v>942</v>
      </c>
      <c r="Q1300" s="124" t="s">
        <v>341</v>
      </c>
      <c r="R1300" s="125">
        <v>12</v>
      </c>
      <c r="S1300" s="125">
        <v>9</v>
      </c>
      <c r="T1300" s="124" t="s">
        <v>341</v>
      </c>
      <c r="U1300" s="124" t="s">
        <v>340</v>
      </c>
      <c r="V1300" s="124" t="s">
        <v>502</v>
      </c>
      <c r="W1300" s="124" t="s">
        <v>975</v>
      </c>
      <c r="X1300" s="124" t="s">
        <v>219</v>
      </c>
    </row>
    <row r="1301" spans="1:24" ht="33" customHeight="1" x14ac:dyDescent="0.25">
      <c r="A1301" s="124" t="s">
        <v>1020</v>
      </c>
      <c r="B1301" s="125">
        <v>120914</v>
      </c>
      <c r="C1301" s="124" t="s">
        <v>393</v>
      </c>
      <c r="D1301" s="124" t="s">
        <v>392</v>
      </c>
      <c r="E1301" s="124" t="s">
        <v>341</v>
      </c>
      <c r="F1301" s="124" t="s">
        <v>391</v>
      </c>
      <c r="G1301" s="124" t="s">
        <v>390</v>
      </c>
      <c r="H1301" s="124" t="s">
        <v>1019</v>
      </c>
      <c r="I1301" s="124" t="s">
        <v>1018</v>
      </c>
      <c r="J1301" s="124" t="s">
        <v>1018</v>
      </c>
      <c r="K1301" s="124" t="s">
        <v>1017</v>
      </c>
      <c r="L1301" s="124" t="s">
        <v>1016</v>
      </c>
      <c r="M1301" s="124" t="s">
        <v>1015</v>
      </c>
      <c r="N1301" s="124" t="s">
        <v>1014</v>
      </c>
      <c r="O1301" s="124" t="s">
        <v>593</v>
      </c>
      <c r="P1301" s="124" t="s">
        <v>1013</v>
      </c>
      <c r="Q1301" s="124" t="s">
        <v>341</v>
      </c>
      <c r="R1301" s="125">
        <v>12</v>
      </c>
      <c r="S1301" s="125">
        <v>9</v>
      </c>
      <c r="T1301" s="124" t="s">
        <v>341</v>
      </c>
      <c r="U1301" s="124" t="s">
        <v>396</v>
      </c>
      <c r="V1301" s="124" t="s">
        <v>612</v>
      </c>
      <c r="W1301" s="124" t="s">
        <v>725</v>
      </c>
      <c r="X1301" s="124" t="s">
        <v>218</v>
      </c>
    </row>
    <row r="1302" spans="1:24" ht="33" customHeight="1" x14ac:dyDescent="0.25">
      <c r="A1302" s="124" t="s">
        <v>1012</v>
      </c>
      <c r="B1302" s="125">
        <v>120915</v>
      </c>
      <c r="C1302" s="124" t="s">
        <v>349</v>
      </c>
      <c r="D1302" s="124" t="s">
        <v>349</v>
      </c>
      <c r="E1302" s="124" t="s">
        <v>341</v>
      </c>
      <c r="F1302" s="124" t="s">
        <v>361</v>
      </c>
      <c r="G1302" s="124" t="s">
        <v>360</v>
      </c>
      <c r="H1302" s="124" t="s">
        <v>643</v>
      </c>
      <c r="I1302" s="124" t="s">
        <v>1011</v>
      </c>
      <c r="J1302" s="124" t="s">
        <v>1011</v>
      </c>
      <c r="K1302" s="124" t="s">
        <v>1010</v>
      </c>
      <c r="L1302" s="124" t="s">
        <v>1009</v>
      </c>
      <c r="M1302" s="124" t="s">
        <v>1008</v>
      </c>
      <c r="N1302" s="124" t="s">
        <v>1007</v>
      </c>
      <c r="O1302" s="124" t="s">
        <v>632</v>
      </c>
      <c r="P1302" s="124" t="s">
        <v>1006</v>
      </c>
      <c r="Q1302" s="124" t="s">
        <v>341</v>
      </c>
      <c r="R1302" s="125">
        <v>12</v>
      </c>
      <c r="S1302" s="125">
        <v>9</v>
      </c>
      <c r="T1302" s="124" t="s">
        <v>341</v>
      </c>
      <c r="U1302" s="124" t="s">
        <v>371</v>
      </c>
      <c r="V1302" s="124" t="s">
        <v>1005</v>
      </c>
      <c r="W1302" s="124" t="s">
        <v>439</v>
      </c>
      <c r="X1302" s="124" t="s">
        <v>217</v>
      </c>
    </row>
    <row r="1303" spans="1:24" ht="33" customHeight="1" x14ac:dyDescent="0.25">
      <c r="A1303" s="124" t="s">
        <v>1004</v>
      </c>
      <c r="B1303" s="125">
        <v>120916</v>
      </c>
      <c r="C1303" s="124" t="s">
        <v>381</v>
      </c>
      <c r="D1303" s="124" t="s">
        <v>349</v>
      </c>
      <c r="E1303" s="124" t="s">
        <v>402</v>
      </c>
      <c r="F1303" s="124" t="s">
        <v>380</v>
      </c>
      <c r="G1303" s="124" t="s">
        <v>379</v>
      </c>
      <c r="H1303" s="124" t="s">
        <v>1003</v>
      </c>
      <c r="I1303" s="124" t="s">
        <v>1002</v>
      </c>
      <c r="J1303" s="124" t="s">
        <v>1002</v>
      </c>
      <c r="K1303" s="124" t="s">
        <v>1001</v>
      </c>
      <c r="L1303" s="124" t="s">
        <v>1000</v>
      </c>
      <c r="M1303" s="124" t="s">
        <v>999</v>
      </c>
      <c r="N1303" s="124" t="s">
        <v>998</v>
      </c>
      <c r="O1303" s="124" t="s">
        <v>632</v>
      </c>
      <c r="P1303" s="124" t="s">
        <v>997</v>
      </c>
      <c r="Q1303" s="124" t="s">
        <v>341</v>
      </c>
      <c r="R1303" s="125">
        <v>12</v>
      </c>
      <c r="S1303" s="125">
        <v>9</v>
      </c>
      <c r="T1303" s="124" t="s">
        <v>341</v>
      </c>
      <c r="U1303" s="124" t="s">
        <v>371</v>
      </c>
      <c r="V1303" s="124" t="s">
        <v>440</v>
      </c>
      <c r="W1303" s="124" t="s">
        <v>849</v>
      </c>
      <c r="X1303" s="124" t="s">
        <v>217</v>
      </c>
    </row>
    <row r="1304" spans="1:24" ht="33" customHeight="1" x14ac:dyDescent="0.25">
      <c r="A1304" s="124" t="s">
        <v>996</v>
      </c>
      <c r="B1304" s="125">
        <v>120917</v>
      </c>
      <c r="C1304" s="124" t="s">
        <v>393</v>
      </c>
      <c r="D1304" s="124" t="s">
        <v>392</v>
      </c>
      <c r="E1304" s="124" t="s">
        <v>341</v>
      </c>
      <c r="F1304" s="124" t="s">
        <v>391</v>
      </c>
      <c r="G1304" s="124" t="s">
        <v>390</v>
      </c>
      <c r="H1304" s="124" t="s">
        <v>995</v>
      </c>
      <c r="I1304" s="124" t="s">
        <v>994</v>
      </c>
      <c r="J1304" s="124" t="s">
        <v>993</v>
      </c>
      <c r="K1304" s="124" t="s">
        <v>658</v>
      </c>
      <c r="L1304" s="124" t="s">
        <v>992</v>
      </c>
      <c r="M1304" s="124" t="s">
        <v>991</v>
      </c>
      <c r="N1304" s="124" t="s">
        <v>341</v>
      </c>
      <c r="O1304" s="124" t="s">
        <v>990</v>
      </c>
      <c r="P1304" s="124" t="s">
        <v>341</v>
      </c>
      <c r="Q1304" s="124" t="s">
        <v>341</v>
      </c>
      <c r="R1304" s="125">
        <v>12</v>
      </c>
      <c r="S1304" s="125">
        <v>9</v>
      </c>
      <c r="T1304" s="124" t="s">
        <v>341</v>
      </c>
      <c r="U1304" s="124" t="s">
        <v>396</v>
      </c>
      <c r="V1304" s="124" t="s">
        <v>395</v>
      </c>
      <c r="W1304" s="124" t="s">
        <v>780</v>
      </c>
      <c r="X1304" s="124" t="s">
        <v>220</v>
      </c>
    </row>
    <row r="1305" spans="1:24" ht="33" customHeight="1" x14ac:dyDescent="0.25">
      <c r="A1305" s="124" t="s">
        <v>989</v>
      </c>
      <c r="B1305" s="125">
        <v>120918</v>
      </c>
      <c r="C1305" s="124" t="s">
        <v>381</v>
      </c>
      <c r="D1305" s="124" t="s">
        <v>381</v>
      </c>
      <c r="E1305" s="124" t="s">
        <v>341</v>
      </c>
      <c r="F1305" s="124" t="s">
        <v>380</v>
      </c>
      <c r="G1305" s="124" t="s">
        <v>360</v>
      </c>
      <c r="H1305" s="124" t="s">
        <v>988</v>
      </c>
      <c r="I1305" s="124" t="s">
        <v>987</v>
      </c>
      <c r="J1305" s="124" t="s">
        <v>987</v>
      </c>
      <c r="K1305" s="124" t="s">
        <v>986</v>
      </c>
      <c r="L1305" s="124" t="s">
        <v>985</v>
      </c>
      <c r="M1305" s="124" t="s">
        <v>984</v>
      </c>
      <c r="N1305" s="124" t="s">
        <v>341</v>
      </c>
      <c r="O1305" s="124" t="s">
        <v>983</v>
      </c>
      <c r="P1305" s="124" t="s">
        <v>982</v>
      </c>
      <c r="Q1305" s="124" t="s">
        <v>341</v>
      </c>
      <c r="R1305" s="125">
        <v>12</v>
      </c>
      <c r="S1305" s="125">
        <v>9</v>
      </c>
      <c r="T1305" s="124" t="s">
        <v>341</v>
      </c>
      <c r="U1305" s="124" t="s">
        <v>396</v>
      </c>
      <c r="V1305" s="124" t="s">
        <v>395</v>
      </c>
      <c r="W1305" s="124" t="s">
        <v>780</v>
      </c>
      <c r="X1305" s="124" t="s">
        <v>220</v>
      </c>
    </row>
    <row r="1306" spans="1:24" ht="33" customHeight="1" x14ac:dyDescent="0.25">
      <c r="A1306" s="124" t="s">
        <v>981</v>
      </c>
      <c r="B1306" s="125">
        <v>120919</v>
      </c>
      <c r="C1306" s="124" t="s">
        <v>393</v>
      </c>
      <c r="D1306" s="124" t="s">
        <v>392</v>
      </c>
      <c r="E1306" s="124" t="s">
        <v>341</v>
      </c>
      <c r="F1306" s="124" t="s">
        <v>391</v>
      </c>
      <c r="G1306" s="124" t="s">
        <v>390</v>
      </c>
      <c r="H1306" s="124" t="s">
        <v>980</v>
      </c>
      <c r="I1306" s="124" t="s">
        <v>979</v>
      </c>
      <c r="J1306" s="124" t="s">
        <v>979</v>
      </c>
      <c r="K1306" s="124" t="s">
        <v>803</v>
      </c>
      <c r="L1306" s="124" t="s">
        <v>978</v>
      </c>
      <c r="M1306" s="124" t="s">
        <v>977</v>
      </c>
      <c r="N1306" s="124" t="s">
        <v>341</v>
      </c>
      <c r="O1306" s="124" t="s">
        <v>555</v>
      </c>
      <c r="P1306" s="124" t="s">
        <v>976</v>
      </c>
      <c r="Q1306" s="124" t="s">
        <v>341</v>
      </c>
      <c r="R1306" s="125">
        <v>12</v>
      </c>
      <c r="S1306" s="125">
        <v>9</v>
      </c>
      <c r="T1306" s="124" t="s">
        <v>341</v>
      </c>
      <c r="U1306" s="124" t="s">
        <v>396</v>
      </c>
      <c r="V1306" s="124" t="s">
        <v>395</v>
      </c>
      <c r="W1306" s="124" t="s">
        <v>975</v>
      </c>
      <c r="X1306" s="124" t="s">
        <v>219</v>
      </c>
    </row>
    <row r="1307" spans="1:24" ht="33" customHeight="1" x14ac:dyDescent="0.25">
      <c r="A1307" s="124" t="s">
        <v>974</v>
      </c>
      <c r="B1307" s="125">
        <v>120920</v>
      </c>
      <c r="C1307" s="124" t="s">
        <v>381</v>
      </c>
      <c r="D1307" s="124" t="s">
        <v>381</v>
      </c>
      <c r="E1307" s="124" t="s">
        <v>341</v>
      </c>
      <c r="F1307" s="124" t="s">
        <v>380</v>
      </c>
      <c r="G1307" s="124" t="s">
        <v>379</v>
      </c>
      <c r="H1307" s="124" t="s">
        <v>973</v>
      </c>
      <c r="I1307" s="124" t="s">
        <v>972</v>
      </c>
      <c r="J1307" s="124" t="s">
        <v>972</v>
      </c>
      <c r="K1307" s="124" t="s">
        <v>971</v>
      </c>
      <c r="L1307" s="124" t="s">
        <v>970</v>
      </c>
      <c r="M1307" s="124" t="s">
        <v>969</v>
      </c>
      <c r="N1307" s="124" t="s">
        <v>341</v>
      </c>
      <c r="O1307" s="124" t="s">
        <v>663</v>
      </c>
      <c r="P1307" s="124" t="s">
        <v>341</v>
      </c>
      <c r="Q1307" s="124" t="s">
        <v>341</v>
      </c>
      <c r="R1307" s="125">
        <v>12</v>
      </c>
      <c r="S1307" s="125">
        <v>9</v>
      </c>
      <c r="T1307" s="124" t="s">
        <v>341</v>
      </c>
      <c r="U1307" s="124" t="s">
        <v>396</v>
      </c>
      <c r="V1307" s="124" t="s">
        <v>395</v>
      </c>
      <c r="W1307" s="124" t="s">
        <v>725</v>
      </c>
      <c r="X1307" s="124" t="s">
        <v>218</v>
      </c>
    </row>
    <row r="1308" spans="1:24" ht="33" customHeight="1" x14ac:dyDescent="0.25">
      <c r="A1308" s="124" t="s">
        <v>968</v>
      </c>
      <c r="B1308" s="125">
        <v>120921</v>
      </c>
      <c r="C1308" s="124" t="s">
        <v>393</v>
      </c>
      <c r="D1308" s="124" t="s">
        <v>392</v>
      </c>
      <c r="E1308" s="124" t="s">
        <v>341</v>
      </c>
      <c r="F1308" s="124" t="s">
        <v>391</v>
      </c>
      <c r="G1308" s="124" t="s">
        <v>379</v>
      </c>
      <c r="H1308" s="124" t="s">
        <v>967</v>
      </c>
      <c r="I1308" s="124" t="s">
        <v>966</v>
      </c>
      <c r="J1308" s="124" t="s">
        <v>966</v>
      </c>
      <c r="K1308" s="124" t="s">
        <v>689</v>
      </c>
      <c r="L1308" s="124" t="s">
        <v>965</v>
      </c>
      <c r="M1308" s="124" t="s">
        <v>964</v>
      </c>
      <c r="N1308" s="124" t="s">
        <v>341</v>
      </c>
      <c r="O1308" s="124" t="s">
        <v>555</v>
      </c>
      <c r="P1308" s="124" t="s">
        <v>963</v>
      </c>
      <c r="Q1308" s="124" t="s">
        <v>341</v>
      </c>
      <c r="R1308" s="125">
        <v>12</v>
      </c>
      <c r="S1308" s="125">
        <v>9</v>
      </c>
      <c r="T1308" s="124" t="s">
        <v>341</v>
      </c>
      <c r="U1308" s="124" t="s">
        <v>396</v>
      </c>
      <c r="V1308" s="124" t="s">
        <v>395</v>
      </c>
      <c r="W1308" s="124" t="s">
        <v>780</v>
      </c>
      <c r="X1308" s="124" t="s">
        <v>220</v>
      </c>
    </row>
    <row r="1309" spans="1:24" ht="33" customHeight="1" x14ac:dyDescent="0.25">
      <c r="A1309" s="124" t="s">
        <v>962</v>
      </c>
      <c r="B1309" s="125">
        <v>120922</v>
      </c>
      <c r="C1309" s="124" t="s">
        <v>381</v>
      </c>
      <c r="D1309" s="124" t="s">
        <v>381</v>
      </c>
      <c r="E1309" s="124" t="s">
        <v>341</v>
      </c>
      <c r="F1309" s="124" t="s">
        <v>380</v>
      </c>
      <c r="G1309" s="124" t="s">
        <v>379</v>
      </c>
      <c r="H1309" s="124" t="s">
        <v>961</v>
      </c>
      <c r="I1309" s="124" t="s">
        <v>960</v>
      </c>
      <c r="J1309" s="124" t="s">
        <v>960</v>
      </c>
      <c r="K1309" s="124" t="s">
        <v>959</v>
      </c>
      <c r="L1309" s="124" t="s">
        <v>958</v>
      </c>
      <c r="M1309" s="124" t="s">
        <v>957</v>
      </c>
      <c r="N1309" s="124" t="s">
        <v>956</v>
      </c>
      <c r="O1309" s="124" t="s">
        <v>955</v>
      </c>
      <c r="P1309" s="124" t="s">
        <v>954</v>
      </c>
      <c r="Q1309" s="124" t="s">
        <v>341</v>
      </c>
      <c r="R1309" s="125">
        <v>12</v>
      </c>
      <c r="S1309" s="125">
        <v>9</v>
      </c>
      <c r="T1309" s="124" t="s">
        <v>511</v>
      </c>
      <c r="U1309" s="124" t="s">
        <v>510</v>
      </c>
      <c r="V1309" s="124" t="s">
        <v>953</v>
      </c>
      <c r="W1309" s="124" t="s">
        <v>369</v>
      </c>
      <c r="X1309" s="124" t="s">
        <v>35</v>
      </c>
    </row>
    <row r="1310" spans="1:24" ht="33" customHeight="1" x14ac:dyDescent="0.25">
      <c r="A1310" s="124" t="s">
        <v>952</v>
      </c>
      <c r="B1310" s="125">
        <v>120923</v>
      </c>
      <c r="C1310" s="124" t="s">
        <v>381</v>
      </c>
      <c r="D1310" s="124" t="s">
        <v>381</v>
      </c>
      <c r="E1310" s="124" t="s">
        <v>341</v>
      </c>
      <c r="F1310" s="124" t="s">
        <v>380</v>
      </c>
      <c r="G1310" s="124" t="s">
        <v>379</v>
      </c>
      <c r="H1310" s="124" t="s">
        <v>951</v>
      </c>
      <c r="I1310" s="124" t="s">
        <v>950</v>
      </c>
      <c r="J1310" s="124" t="s">
        <v>950</v>
      </c>
      <c r="K1310" s="124" t="s">
        <v>949</v>
      </c>
      <c r="L1310" s="124" t="s">
        <v>948</v>
      </c>
      <c r="M1310" s="124" t="s">
        <v>943</v>
      </c>
      <c r="N1310" s="124" t="s">
        <v>341</v>
      </c>
      <c r="O1310" s="124" t="s">
        <v>555</v>
      </c>
      <c r="P1310" s="124" t="s">
        <v>942</v>
      </c>
      <c r="Q1310" s="124" t="s">
        <v>341</v>
      </c>
      <c r="R1310" s="125">
        <v>12</v>
      </c>
      <c r="S1310" s="125">
        <v>9</v>
      </c>
      <c r="T1310" s="124" t="s">
        <v>341</v>
      </c>
      <c r="U1310" s="124" t="s">
        <v>396</v>
      </c>
      <c r="V1310" s="124" t="s">
        <v>395</v>
      </c>
      <c r="W1310" s="124" t="s">
        <v>780</v>
      </c>
      <c r="X1310" s="124" t="s">
        <v>220</v>
      </c>
    </row>
    <row r="1311" spans="1:24" ht="33" customHeight="1" x14ac:dyDescent="0.25">
      <c r="A1311" s="124" t="s">
        <v>947</v>
      </c>
      <c r="B1311" s="125">
        <v>120924</v>
      </c>
      <c r="C1311" s="124" t="s">
        <v>381</v>
      </c>
      <c r="D1311" s="124" t="s">
        <v>381</v>
      </c>
      <c r="E1311" s="124" t="s">
        <v>341</v>
      </c>
      <c r="F1311" s="124" t="s">
        <v>380</v>
      </c>
      <c r="G1311" s="124" t="s">
        <v>379</v>
      </c>
      <c r="H1311" s="124" t="s">
        <v>946</v>
      </c>
      <c r="I1311" s="124" t="s">
        <v>945</v>
      </c>
      <c r="J1311" s="124" t="s">
        <v>945</v>
      </c>
      <c r="K1311" s="124" t="s">
        <v>944</v>
      </c>
      <c r="L1311" s="124" t="s">
        <v>565</v>
      </c>
      <c r="M1311" s="124" t="s">
        <v>943</v>
      </c>
      <c r="N1311" s="124" t="s">
        <v>341</v>
      </c>
      <c r="O1311" s="124" t="s">
        <v>555</v>
      </c>
      <c r="P1311" s="124" t="s">
        <v>942</v>
      </c>
      <c r="Q1311" s="124" t="s">
        <v>341</v>
      </c>
      <c r="R1311" s="125">
        <v>12</v>
      </c>
      <c r="S1311" s="125">
        <v>9</v>
      </c>
      <c r="T1311" s="124" t="s">
        <v>341</v>
      </c>
      <c r="U1311" s="124" t="s">
        <v>396</v>
      </c>
      <c r="V1311" s="124" t="s">
        <v>395</v>
      </c>
      <c r="W1311" s="124" t="s">
        <v>780</v>
      </c>
      <c r="X1311" s="124" t="s">
        <v>220</v>
      </c>
    </row>
    <row r="1312" spans="1:24" ht="33" customHeight="1" x14ac:dyDescent="0.25">
      <c r="A1312" s="124" t="s">
        <v>941</v>
      </c>
      <c r="B1312" s="125">
        <v>121101</v>
      </c>
      <c r="C1312" s="124" t="s">
        <v>393</v>
      </c>
      <c r="D1312" s="124" t="s">
        <v>392</v>
      </c>
      <c r="E1312" s="124" t="s">
        <v>341</v>
      </c>
      <c r="F1312" s="124" t="s">
        <v>391</v>
      </c>
      <c r="G1312" s="124" t="s">
        <v>379</v>
      </c>
      <c r="H1312" s="124" t="s">
        <v>940</v>
      </c>
      <c r="I1312" s="124" t="s">
        <v>939</v>
      </c>
      <c r="J1312" s="124" t="s">
        <v>939</v>
      </c>
      <c r="K1312" s="124" t="s">
        <v>938</v>
      </c>
      <c r="L1312" s="124" t="s">
        <v>937</v>
      </c>
      <c r="M1312" s="124" t="s">
        <v>936</v>
      </c>
      <c r="N1312" s="124" t="s">
        <v>935</v>
      </c>
      <c r="O1312" s="124" t="s">
        <v>632</v>
      </c>
      <c r="P1312" s="124" t="s">
        <v>934</v>
      </c>
      <c r="Q1312" s="124" t="s">
        <v>341</v>
      </c>
      <c r="R1312" s="125">
        <v>12</v>
      </c>
      <c r="S1312" s="125">
        <v>11</v>
      </c>
      <c r="T1312" s="124" t="s">
        <v>341</v>
      </c>
      <c r="U1312" s="124" t="s">
        <v>371</v>
      </c>
      <c r="V1312" s="124" t="s">
        <v>440</v>
      </c>
      <c r="W1312" s="124" t="s">
        <v>765</v>
      </c>
      <c r="X1312" s="124" t="s">
        <v>217</v>
      </c>
    </row>
    <row r="1313" spans="1:24" ht="33" customHeight="1" x14ac:dyDescent="0.25">
      <c r="A1313" s="124" t="s">
        <v>933</v>
      </c>
      <c r="B1313" s="125">
        <v>121102</v>
      </c>
      <c r="C1313" s="124" t="s">
        <v>393</v>
      </c>
      <c r="D1313" s="124" t="s">
        <v>392</v>
      </c>
      <c r="E1313" s="124" t="s">
        <v>341</v>
      </c>
      <c r="F1313" s="124" t="s">
        <v>391</v>
      </c>
      <c r="G1313" s="124" t="s">
        <v>379</v>
      </c>
      <c r="H1313" s="124" t="s">
        <v>932</v>
      </c>
      <c r="I1313" s="124" t="s">
        <v>931</v>
      </c>
      <c r="J1313" s="124" t="s">
        <v>931</v>
      </c>
      <c r="K1313" s="124" t="s">
        <v>930</v>
      </c>
      <c r="L1313" s="124" t="s">
        <v>929</v>
      </c>
      <c r="M1313" s="124" t="s">
        <v>928</v>
      </c>
      <c r="N1313" s="124" t="s">
        <v>927</v>
      </c>
      <c r="O1313" s="124" t="s">
        <v>926</v>
      </c>
      <c r="P1313" s="124" t="s">
        <v>341</v>
      </c>
      <c r="Q1313" s="124" t="s">
        <v>341</v>
      </c>
      <c r="R1313" s="125">
        <v>12</v>
      </c>
      <c r="S1313" s="125">
        <v>11</v>
      </c>
      <c r="T1313" s="124" t="s">
        <v>341</v>
      </c>
      <c r="U1313" s="124" t="s">
        <v>396</v>
      </c>
      <c r="V1313" s="124" t="s">
        <v>612</v>
      </c>
      <c r="W1313" s="124" t="s">
        <v>481</v>
      </c>
      <c r="X1313" s="124" t="s">
        <v>218</v>
      </c>
    </row>
    <row r="1314" spans="1:24" ht="33" customHeight="1" x14ac:dyDescent="0.25">
      <c r="A1314" s="124" t="s">
        <v>925</v>
      </c>
      <c r="B1314" s="125">
        <v>121103</v>
      </c>
      <c r="C1314" s="124" t="s">
        <v>393</v>
      </c>
      <c r="D1314" s="124" t="s">
        <v>392</v>
      </c>
      <c r="E1314" s="124" t="s">
        <v>341</v>
      </c>
      <c r="F1314" s="124" t="s">
        <v>391</v>
      </c>
      <c r="G1314" s="124" t="s">
        <v>379</v>
      </c>
      <c r="H1314" s="124" t="s">
        <v>924</v>
      </c>
      <c r="I1314" s="124" t="s">
        <v>923</v>
      </c>
      <c r="J1314" s="124" t="s">
        <v>922</v>
      </c>
      <c r="K1314" s="124" t="s">
        <v>921</v>
      </c>
      <c r="L1314" s="124" t="s">
        <v>920</v>
      </c>
      <c r="M1314" s="124" t="s">
        <v>919</v>
      </c>
      <c r="N1314" s="124" t="s">
        <v>918</v>
      </c>
      <c r="O1314" s="124" t="s">
        <v>593</v>
      </c>
      <c r="P1314" s="124" t="s">
        <v>917</v>
      </c>
      <c r="Q1314" s="124" t="s">
        <v>341</v>
      </c>
      <c r="R1314" s="125">
        <v>12</v>
      </c>
      <c r="S1314" s="125">
        <v>11</v>
      </c>
      <c r="T1314" s="124" t="s">
        <v>341</v>
      </c>
      <c r="U1314" s="124" t="s">
        <v>396</v>
      </c>
      <c r="V1314" s="124" t="s">
        <v>395</v>
      </c>
      <c r="W1314" s="124" t="s">
        <v>780</v>
      </c>
      <c r="X1314" s="124" t="s">
        <v>220</v>
      </c>
    </row>
    <row r="1315" spans="1:24" ht="33" customHeight="1" x14ac:dyDescent="0.25">
      <c r="A1315" s="124" t="s">
        <v>916</v>
      </c>
      <c r="B1315" s="125">
        <v>121104</v>
      </c>
      <c r="C1315" s="124" t="s">
        <v>381</v>
      </c>
      <c r="D1315" s="124" t="s">
        <v>381</v>
      </c>
      <c r="E1315" s="124" t="s">
        <v>341</v>
      </c>
      <c r="F1315" s="124" t="s">
        <v>380</v>
      </c>
      <c r="G1315" s="124" t="s">
        <v>379</v>
      </c>
      <c r="H1315" s="124" t="s">
        <v>915</v>
      </c>
      <c r="I1315" s="124" t="s">
        <v>914</v>
      </c>
      <c r="J1315" s="124" t="s">
        <v>914</v>
      </c>
      <c r="K1315" s="124" t="s">
        <v>913</v>
      </c>
      <c r="L1315" s="124" t="s">
        <v>565</v>
      </c>
      <c r="M1315" s="124" t="s">
        <v>912</v>
      </c>
      <c r="N1315" s="124" t="s">
        <v>911</v>
      </c>
      <c r="O1315" s="124" t="s">
        <v>632</v>
      </c>
      <c r="P1315" s="124" t="s">
        <v>910</v>
      </c>
      <c r="Q1315" s="124" t="s">
        <v>341</v>
      </c>
      <c r="R1315" s="125">
        <v>12</v>
      </c>
      <c r="S1315" s="125">
        <v>11</v>
      </c>
      <c r="T1315" s="124" t="s">
        <v>630</v>
      </c>
      <c r="U1315" s="124" t="s">
        <v>371</v>
      </c>
      <c r="V1315" s="124" t="s">
        <v>440</v>
      </c>
      <c r="W1315" s="124" t="s">
        <v>439</v>
      </c>
      <c r="X1315" s="124" t="s">
        <v>217</v>
      </c>
    </row>
    <row r="1316" spans="1:24" ht="33" customHeight="1" x14ac:dyDescent="0.25">
      <c r="A1316" s="124" t="s">
        <v>909</v>
      </c>
      <c r="B1316" s="125">
        <v>121105</v>
      </c>
      <c r="C1316" s="124" t="s">
        <v>393</v>
      </c>
      <c r="D1316" s="124" t="s">
        <v>392</v>
      </c>
      <c r="E1316" s="124" t="s">
        <v>341</v>
      </c>
      <c r="F1316" s="124" t="s">
        <v>391</v>
      </c>
      <c r="G1316" s="124" t="s">
        <v>379</v>
      </c>
      <c r="H1316" s="124" t="s">
        <v>908</v>
      </c>
      <c r="I1316" s="124" t="s">
        <v>907</v>
      </c>
      <c r="J1316" s="124" t="s">
        <v>906</v>
      </c>
      <c r="K1316" s="124" t="s">
        <v>905</v>
      </c>
      <c r="L1316" s="124" t="s">
        <v>904</v>
      </c>
      <c r="M1316" s="124" t="s">
        <v>903</v>
      </c>
      <c r="N1316" s="124" t="s">
        <v>902</v>
      </c>
      <c r="O1316" s="124" t="s">
        <v>555</v>
      </c>
      <c r="P1316" s="124" t="s">
        <v>901</v>
      </c>
      <c r="Q1316" s="124" t="s">
        <v>341</v>
      </c>
      <c r="R1316" s="125">
        <v>12</v>
      </c>
      <c r="S1316" s="125">
        <v>11</v>
      </c>
      <c r="T1316" s="124" t="s">
        <v>341</v>
      </c>
      <c r="U1316" s="124" t="s">
        <v>396</v>
      </c>
      <c r="V1316" s="124" t="s">
        <v>395</v>
      </c>
      <c r="W1316" s="124" t="s">
        <v>735</v>
      </c>
      <c r="X1316" s="124" t="s">
        <v>220</v>
      </c>
    </row>
    <row r="1317" spans="1:24" ht="33" customHeight="1" x14ac:dyDescent="0.25">
      <c r="A1317" s="124" t="s">
        <v>900</v>
      </c>
      <c r="B1317" s="125">
        <v>121106</v>
      </c>
      <c r="C1317" s="124" t="s">
        <v>393</v>
      </c>
      <c r="D1317" s="124" t="s">
        <v>392</v>
      </c>
      <c r="E1317" s="124" t="s">
        <v>341</v>
      </c>
      <c r="F1317" s="124" t="s">
        <v>391</v>
      </c>
      <c r="G1317" s="124" t="s">
        <v>379</v>
      </c>
      <c r="H1317" s="124" t="s">
        <v>899</v>
      </c>
      <c r="I1317" s="124" t="s">
        <v>898</v>
      </c>
      <c r="J1317" s="124" t="s">
        <v>897</v>
      </c>
      <c r="K1317" s="124" t="s">
        <v>738</v>
      </c>
      <c r="L1317" s="124" t="s">
        <v>896</v>
      </c>
      <c r="M1317" s="124" t="s">
        <v>895</v>
      </c>
      <c r="N1317" s="124" t="s">
        <v>606</v>
      </c>
      <c r="O1317" s="124" t="s">
        <v>555</v>
      </c>
      <c r="P1317" s="124" t="s">
        <v>894</v>
      </c>
      <c r="Q1317" s="124" t="s">
        <v>341</v>
      </c>
      <c r="R1317" s="125">
        <v>12</v>
      </c>
      <c r="S1317" s="125">
        <v>11</v>
      </c>
      <c r="T1317" s="124" t="s">
        <v>341</v>
      </c>
      <c r="U1317" s="124" t="s">
        <v>396</v>
      </c>
      <c r="V1317" s="124" t="s">
        <v>395</v>
      </c>
      <c r="W1317" s="124" t="s">
        <v>735</v>
      </c>
      <c r="X1317" s="124" t="s">
        <v>220</v>
      </c>
    </row>
    <row r="1318" spans="1:24" ht="33" customHeight="1" x14ac:dyDescent="0.25">
      <c r="A1318" s="124" t="s">
        <v>893</v>
      </c>
      <c r="B1318" s="125">
        <v>121107</v>
      </c>
      <c r="C1318" s="124" t="s">
        <v>393</v>
      </c>
      <c r="D1318" s="124" t="s">
        <v>392</v>
      </c>
      <c r="E1318" s="124" t="s">
        <v>341</v>
      </c>
      <c r="F1318" s="124" t="s">
        <v>391</v>
      </c>
      <c r="G1318" s="124" t="s">
        <v>390</v>
      </c>
      <c r="H1318" s="124" t="s">
        <v>892</v>
      </c>
      <c r="I1318" s="124" t="s">
        <v>891</v>
      </c>
      <c r="J1318" s="124" t="s">
        <v>891</v>
      </c>
      <c r="K1318" s="124" t="s">
        <v>890</v>
      </c>
      <c r="L1318" s="124" t="s">
        <v>889</v>
      </c>
      <c r="M1318" s="124" t="s">
        <v>888</v>
      </c>
      <c r="N1318" s="124" t="s">
        <v>341</v>
      </c>
      <c r="O1318" s="124" t="s">
        <v>555</v>
      </c>
      <c r="P1318" s="124" t="s">
        <v>887</v>
      </c>
      <c r="Q1318" s="124" t="s">
        <v>341</v>
      </c>
      <c r="R1318" s="125">
        <v>12</v>
      </c>
      <c r="S1318" s="125">
        <v>11</v>
      </c>
      <c r="T1318" s="124" t="s">
        <v>341</v>
      </c>
      <c r="U1318" s="124" t="s">
        <v>340</v>
      </c>
      <c r="V1318" s="124" t="s">
        <v>339</v>
      </c>
      <c r="W1318" s="124" t="s">
        <v>338</v>
      </c>
      <c r="X1318" s="124" t="s">
        <v>219</v>
      </c>
    </row>
    <row r="1319" spans="1:24" ht="33" customHeight="1" x14ac:dyDescent="0.25">
      <c r="A1319" s="124" t="s">
        <v>886</v>
      </c>
      <c r="B1319" s="125">
        <v>121108</v>
      </c>
      <c r="C1319" s="124" t="s">
        <v>381</v>
      </c>
      <c r="D1319" s="124" t="s">
        <v>381</v>
      </c>
      <c r="E1319" s="124" t="s">
        <v>341</v>
      </c>
      <c r="F1319" s="124" t="s">
        <v>436</v>
      </c>
      <c r="G1319" s="124" t="s">
        <v>360</v>
      </c>
      <c r="H1319" s="124" t="s">
        <v>885</v>
      </c>
      <c r="I1319" s="124" t="s">
        <v>884</v>
      </c>
      <c r="J1319" s="124" t="s">
        <v>884</v>
      </c>
      <c r="K1319" s="124" t="s">
        <v>883</v>
      </c>
      <c r="L1319" s="124" t="s">
        <v>882</v>
      </c>
      <c r="M1319" s="124" t="s">
        <v>881</v>
      </c>
      <c r="N1319" s="124" t="s">
        <v>341</v>
      </c>
      <c r="O1319" s="124" t="s">
        <v>555</v>
      </c>
      <c r="P1319" s="124" t="s">
        <v>880</v>
      </c>
      <c r="Q1319" s="124" t="s">
        <v>341</v>
      </c>
      <c r="R1319" s="125">
        <v>12</v>
      </c>
      <c r="S1319" s="125">
        <v>11</v>
      </c>
      <c r="T1319" s="124" t="s">
        <v>341</v>
      </c>
      <c r="U1319" s="124" t="s">
        <v>340</v>
      </c>
      <c r="V1319" s="124" t="s">
        <v>339</v>
      </c>
      <c r="W1319" s="124" t="s">
        <v>468</v>
      </c>
      <c r="X1319" s="124" t="s">
        <v>223</v>
      </c>
    </row>
    <row r="1320" spans="1:24" ht="33" customHeight="1" x14ac:dyDescent="0.25">
      <c r="A1320" s="124" t="s">
        <v>879</v>
      </c>
      <c r="B1320" s="125">
        <v>121109</v>
      </c>
      <c r="C1320" s="124" t="s">
        <v>381</v>
      </c>
      <c r="D1320" s="124" t="s">
        <v>381</v>
      </c>
      <c r="E1320" s="124" t="s">
        <v>341</v>
      </c>
      <c r="F1320" s="124" t="s">
        <v>380</v>
      </c>
      <c r="G1320" s="124" t="s">
        <v>379</v>
      </c>
      <c r="H1320" s="124" t="s">
        <v>878</v>
      </c>
      <c r="I1320" s="124" t="s">
        <v>877</v>
      </c>
      <c r="J1320" s="124" t="s">
        <v>877</v>
      </c>
      <c r="K1320" s="124" t="s">
        <v>876</v>
      </c>
      <c r="L1320" s="124" t="s">
        <v>875</v>
      </c>
      <c r="M1320" s="124" t="s">
        <v>874</v>
      </c>
      <c r="N1320" s="124" t="s">
        <v>341</v>
      </c>
      <c r="O1320" s="124" t="s">
        <v>593</v>
      </c>
      <c r="P1320" s="124" t="s">
        <v>873</v>
      </c>
      <c r="Q1320" s="124" t="s">
        <v>341</v>
      </c>
      <c r="R1320" s="125">
        <v>12</v>
      </c>
      <c r="S1320" s="125">
        <v>11</v>
      </c>
      <c r="T1320" s="124" t="s">
        <v>341</v>
      </c>
      <c r="U1320" s="124" t="s">
        <v>396</v>
      </c>
      <c r="V1320" s="124" t="s">
        <v>395</v>
      </c>
      <c r="W1320" s="124" t="s">
        <v>562</v>
      </c>
      <c r="X1320" s="124" t="s">
        <v>220</v>
      </c>
    </row>
    <row r="1321" spans="1:24" ht="33" customHeight="1" x14ac:dyDescent="0.25">
      <c r="A1321" s="124" t="s">
        <v>872</v>
      </c>
      <c r="B1321" s="125">
        <v>121110</v>
      </c>
      <c r="C1321" s="124" t="s">
        <v>393</v>
      </c>
      <c r="D1321" s="124" t="s">
        <v>392</v>
      </c>
      <c r="E1321" s="124" t="s">
        <v>341</v>
      </c>
      <c r="F1321" s="124" t="s">
        <v>391</v>
      </c>
      <c r="G1321" s="124" t="s">
        <v>379</v>
      </c>
      <c r="H1321" s="124" t="s">
        <v>871</v>
      </c>
      <c r="I1321" s="124" t="s">
        <v>870</v>
      </c>
      <c r="J1321" s="124" t="s">
        <v>870</v>
      </c>
      <c r="K1321" s="124" t="s">
        <v>650</v>
      </c>
      <c r="L1321" s="124" t="s">
        <v>869</v>
      </c>
      <c r="M1321" s="124" t="s">
        <v>868</v>
      </c>
      <c r="N1321" s="124" t="s">
        <v>867</v>
      </c>
      <c r="O1321" s="124" t="s">
        <v>632</v>
      </c>
      <c r="P1321" s="124" t="s">
        <v>866</v>
      </c>
      <c r="Q1321" s="124" t="s">
        <v>341</v>
      </c>
      <c r="R1321" s="125">
        <v>12</v>
      </c>
      <c r="S1321" s="125">
        <v>11</v>
      </c>
      <c r="T1321" s="124" t="s">
        <v>341</v>
      </c>
      <c r="U1321" s="124" t="s">
        <v>371</v>
      </c>
      <c r="V1321" s="124" t="s">
        <v>440</v>
      </c>
      <c r="W1321" s="124" t="s">
        <v>645</v>
      </c>
      <c r="X1321" s="124" t="s">
        <v>217</v>
      </c>
    </row>
    <row r="1322" spans="1:24" ht="33" customHeight="1" x14ac:dyDescent="0.25">
      <c r="A1322" s="124" t="s">
        <v>865</v>
      </c>
      <c r="B1322" s="125">
        <v>121111</v>
      </c>
      <c r="C1322" s="124" t="s">
        <v>393</v>
      </c>
      <c r="D1322" s="124" t="s">
        <v>392</v>
      </c>
      <c r="E1322" s="124" t="s">
        <v>341</v>
      </c>
      <c r="F1322" s="124" t="s">
        <v>391</v>
      </c>
      <c r="G1322" s="124" t="s">
        <v>390</v>
      </c>
      <c r="H1322" s="124" t="s">
        <v>864</v>
      </c>
      <c r="I1322" s="124" t="s">
        <v>863</v>
      </c>
      <c r="J1322" s="124" t="s">
        <v>863</v>
      </c>
      <c r="K1322" s="124" t="s">
        <v>862</v>
      </c>
      <c r="L1322" s="124" t="s">
        <v>861</v>
      </c>
      <c r="M1322" s="124" t="s">
        <v>860</v>
      </c>
      <c r="N1322" s="124" t="s">
        <v>859</v>
      </c>
      <c r="O1322" s="124" t="s">
        <v>632</v>
      </c>
      <c r="P1322" s="124" t="s">
        <v>858</v>
      </c>
      <c r="Q1322" s="124" t="s">
        <v>341</v>
      </c>
      <c r="R1322" s="125">
        <v>12</v>
      </c>
      <c r="S1322" s="125">
        <v>11</v>
      </c>
      <c r="T1322" s="124" t="s">
        <v>341</v>
      </c>
      <c r="U1322" s="124" t="s">
        <v>371</v>
      </c>
      <c r="V1322" s="124" t="s">
        <v>440</v>
      </c>
      <c r="W1322" s="124" t="s">
        <v>849</v>
      </c>
      <c r="X1322" s="124" t="s">
        <v>217</v>
      </c>
    </row>
    <row r="1323" spans="1:24" ht="33" customHeight="1" x14ac:dyDescent="0.25">
      <c r="A1323" s="124" t="s">
        <v>857</v>
      </c>
      <c r="B1323" s="125">
        <v>121112</v>
      </c>
      <c r="C1323" s="124" t="s">
        <v>381</v>
      </c>
      <c r="D1323" s="124" t="s">
        <v>381</v>
      </c>
      <c r="E1323" s="124" t="s">
        <v>341</v>
      </c>
      <c r="F1323" s="124" t="s">
        <v>380</v>
      </c>
      <c r="G1323" s="124" t="s">
        <v>379</v>
      </c>
      <c r="H1323" s="124" t="s">
        <v>856</v>
      </c>
      <c r="I1323" s="124" t="s">
        <v>855</v>
      </c>
      <c r="J1323" s="124" t="s">
        <v>855</v>
      </c>
      <c r="K1323" s="124" t="s">
        <v>854</v>
      </c>
      <c r="L1323" s="124" t="s">
        <v>853</v>
      </c>
      <c r="M1323" s="124" t="s">
        <v>852</v>
      </c>
      <c r="N1323" s="124" t="s">
        <v>851</v>
      </c>
      <c r="O1323" s="124" t="s">
        <v>632</v>
      </c>
      <c r="P1323" s="124" t="s">
        <v>850</v>
      </c>
      <c r="Q1323" s="124" t="s">
        <v>341</v>
      </c>
      <c r="R1323" s="125">
        <v>12</v>
      </c>
      <c r="S1323" s="125">
        <v>11</v>
      </c>
      <c r="T1323" s="124" t="s">
        <v>341</v>
      </c>
      <c r="U1323" s="124" t="s">
        <v>371</v>
      </c>
      <c r="V1323" s="124" t="s">
        <v>440</v>
      </c>
      <c r="W1323" s="124" t="s">
        <v>849</v>
      </c>
      <c r="X1323" s="124" t="s">
        <v>217</v>
      </c>
    </row>
    <row r="1324" spans="1:24" ht="33" customHeight="1" x14ac:dyDescent="0.25">
      <c r="A1324" s="124" t="s">
        <v>848</v>
      </c>
      <c r="B1324" s="125">
        <v>121113</v>
      </c>
      <c r="C1324" s="124" t="s">
        <v>381</v>
      </c>
      <c r="D1324" s="124" t="s">
        <v>381</v>
      </c>
      <c r="E1324" s="124" t="s">
        <v>341</v>
      </c>
      <c r="F1324" s="124" t="s">
        <v>380</v>
      </c>
      <c r="G1324" s="124" t="s">
        <v>379</v>
      </c>
      <c r="H1324" s="124" t="s">
        <v>637</v>
      </c>
      <c r="I1324" s="124" t="s">
        <v>847</v>
      </c>
      <c r="J1324" s="124" t="s">
        <v>847</v>
      </c>
      <c r="K1324" s="124" t="s">
        <v>846</v>
      </c>
      <c r="L1324" s="124" t="s">
        <v>845</v>
      </c>
      <c r="M1324" s="124" t="s">
        <v>844</v>
      </c>
      <c r="N1324" s="124" t="s">
        <v>341</v>
      </c>
      <c r="O1324" s="124" t="s">
        <v>632</v>
      </c>
      <c r="P1324" s="124" t="s">
        <v>843</v>
      </c>
      <c r="Q1324" s="124" t="s">
        <v>341</v>
      </c>
      <c r="R1324" s="125">
        <v>12</v>
      </c>
      <c r="S1324" s="125">
        <v>11</v>
      </c>
      <c r="T1324" s="124" t="s">
        <v>630</v>
      </c>
      <c r="U1324" s="124" t="s">
        <v>371</v>
      </c>
      <c r="V1324" s="124" t="s">
        <v>440</v>
      </c>
      <c r="W1324" s="124" t="s">
        <v>439</v>
      </c>
      <c r="X1324" s="124" t="s">
        <v>217</v>
      </c>
    </row>
    <row r="1325" spans="1:24" ht="33" customHeight="1" x14ac:dyDescent="0.25">
      <c r="A1325" s="124" t="s">
        <v>842</v>
      </c>
      <c r="B1325" s="125">
        <v>121114</v>
      </c>
      <c r="C1325" s="124" t="s">
        <v>381</v>
      </c>
      <c r="D1325" s="124" t="s">
        <v>381</v>
      </c>
      <c r="E1325" s="124" t="s">
        <v>341</v>
      </c>
      <c r="F1325" s="124" t="s">
        <v>436</v>
      </c>
      <c r="G1325" s="124" t="s">
        <v>360</v>
      </c>
      <c r="H1325" s="124" t="s">
        <v>841</v>
      </c>
      <c r="I1325" s="124" t="s">
        <v>840</v>
      </c>
      <c r="J1325" s="124" t="s">
        <v>840</v>
      </c>
      <c r="K1325" s="124" t="s">
        <v>682</v>
      </c>
      <c r="L1325" s="124" t="s">
        <v>839</v>
      </c>
      <c r="M1325" s="124" t="s">
        <v>838</v>
      </c>
      <c r="N1325" s="124" t="s">
        <v>341</v>
      </c>
      <c r="O1325" s="124" t="s">
        <v>711</v>
      </c>
      <c r="P1325" s="124" t="s">
        <v>341</v>
      </c>
      <c r="Q1325" s="124" t="s">
        <v>341</v>
      </c>
      <c r="R1325" s="125">
        <v>12</v>
      </c>
      <c r="S1325" s="125">
        <v>11</v>
      </c>
      <c r="T1325" s="124" t="s">
        <v>341</v>
      </c>
      <c r="U1325" s="124" t="s">
        <v>340</v>
      </c>
      <c r="V1325" s="124" t="s">
        <v>339</v>
      </c>
      <c r="W1325" s="124" t="s">
        <v>338</v>
      </c>
      <c r="X1325" s="124" t="s">
        <v>219</v>
      </c>
    </row>
    <row r="1326" spans="1:24" ht="33" customHeight="1" x14ac:dyDescent="0.25">
      <c r="A1326" s="124" t="s">
        <v>837</v>
      </c>
      <c r="B1326" s="125">
        <v>121115</v>
      </c>
      <c r="C1326" s="124" t="s">
        <v>381</v>
      </c>
      <c r="D1326" s="124" t="s">
        <v>381</v>
      </c>
      <c r="E1326" s="124" t="s">
        <v>341</v>
      </c>
      <c r="F1326" s="124" t="s">
        <v>380</v>
      </c>
      <c r="G1326" s="124" t="s">
        <v>390</v>
      </c>
      <c r="H1326" s="124" t="s">
        <v>836</v>
      </c>
      <c r="I1326" s="124" t="s">
        <v>835</v>
      </c>
      <c r="J1326" s="124" t="s">
        <v>834</v>
      </c>
      <c r="K1326" s="124" t="s">
        <v>833</v>
      </c>
      <c r="L1326" s="124" t="s">
        <v>832</v>
      </c>
      <c r="M1326" s="124" t="s">
        <v>831</v>
      </c>
      <c r="N1326" s="124" t="s">
        <v>830</v>
      </c>
      <c r="O1326" s="124" t="s">
        <v>555</v>
      </c>
      <c r="P1326" s="124" t="s">
        <v>829</v>
      </c>
      <c r="Q1326" s="124" t="s">
        <v>341</v>
      </c>
      <c r="R1326" s="125">
        <v>12</v>
      </c>
      <c r="S1326" s="125">
        <v>11</v>
      </c>
      <c r="T1326" s="124" t="s">
        <v>341</v>
      </c>
      <c r="U1326" s="124" t="s">
        <v>510</v>
      </c>
      <c r="V1326" s="124" t="s">
        <v>787</v>
      </c>
      <c r="W1326" s="124" t="s">
        <v>562</v>
      </c>
      <c r="X1326" s="124" t="s">
        <v>220</v>
      </c>
    </row>
    <row r="1327" spans="1:24" ht="33" customHeight="1" x14ac:dyDescent="0.25">
      <c r="A1327" s="124" t="s">
        <v>828</v>
      </c>
      <c r="B1327" s="125">
        <v>121116</v>
      </c>
      <c r="C1327" s="124" t="s">
        <v>349</v>
      </c>
      <c r="D1327" s="124" t="s">
        <v>349</v>
      </c>
      <c r="E1327" s="124" t="s">
        <v>341</v>
      </c>
      <c r="F1327" s="124" t="s">
        <v>361</v>
      </c>
      <c r="G1327" s="124" t="s">
        <v>390</v>
      </c>
      <c r="H1327" s="124" t="s">
        <v>827</v>
      </c>
      <c r="I1327" s="124" t="s">
        <v>826</v>
      </c>
      <c r="J1327" s="124" t="s">
        <v>826</v>
      </c>
      <c r="K1327" s="124" t="s">
        <v>825</v>
      </c>
      <c r="L1327" s="124" t="s">
        <v>824</v>
      </c>
      <c r="M1327" s="124" t="s">
        <v>823</v>
      </c>
      <c r="N1327" s="124" t="s">
        <v>341</v>
      </c>
      <c r="O1327" s="124" t="s">
        <v>593</v>
      </c>
      <c r="P1327" s="124" t="s">
        <v>822</v>
      </c>
      <c r="Q1327" s="124" t="s">
        <v>341</v>
      </c>
      <c r="R1327" s="125">
        <v>12</v>
      </c>
      <c r="S1327" s="125">
        <v>11</v>
      </c>
      <c r="T1327" s="124" t="s">
        <v>341</v>
      </c>
      <c r="U1327" s="124" t="s">
        <v>396</v>
      </c>
      <c r="V1327" s="124" t="s">
        <v>612</v>
      </c>
      <c r="W1327" s="124" t="s">
        <v>725</v>
      </c>
      <c r="X1327" s="124" t="s">
        <v>218</v>
      </c>
    </row>
    <row r="1328" spans="1:24" ht="33" customHeight="1" x14ac:dyDescent="0.25">
      <c r="A1328" s="124" t="s">
        <v>821</v>
      </c>
      <c r="B1328" s="125">
        <v>121117</v>
      </c>
      <c r="C1328" s="124" t="s">
        <v>381</v>
      </c>
      <c r="D1328" s="124" t="s">
        <v>381</v>
      </c>
      <c r="E1328" s="124" t="s">
        <v>341</v>
      </c>
      <c r="F1328" s="124" t="s">
        <v>380</v>
      </c>
      <c r="G1328" s="124" t="s">
        <v>390</v>
      </c>
      <c r="H1328" s="124" t="s">
        <v>820</v>
      </c>
      <c r="I1328" s="124" t="s">
        <v>819</v>
      </c>
      <c r="J1328" s="124" t="s">
        <v>819</v>
      </c>
      <c r="K1328" s="124" t="s">
        <v>818</v>
      </c>
      <c r="L1328" s="124" t="s">
        <v>817</v>
      </c>
      <c r="M1328" s="124" t="s">
        <v>816</v>
      </c>
      <c r="N1328" s="124" t="s">
        <v>341</v>
      </c>
      <c r="O1328" s="124" t="s">
        <v>555</v>
      </c>
      <c r="P1328" s="124" t="s">
        <v>815</v>
      </c>
      <c r="Q1328" s="124" t="s">
        <v>341</v>
      </c>
      <c r="R1328" s="125">
        <v>12</v>
      </c>
      <c r="S1328" s="125">
        <v>11</v>
      </c>
      <c r="T1328" s="124" t="s">
        <v>341</v>
      </c>
      <c r="U1328" s="124" t="s">
        <v>396</v>
      </c>
      <c r="V1328" s="124" t="s">
        <v>395</v>
      </c>
      <c r="W1328" s="124" t="s">
        <v>562</v>
      </c>
      <c r="X1328" s="124" t="s">
        <v>220</v>
      </c>
    </row>
    <row r="1329" spans="1:24" ht="33" customHeight="1" x14ac:dyDescent="0.25">
      <c r="A1329" s="124" t="s">
        <v>814</v>
      </c>
      <c r="B1329" s="125">
        <v>121118</v>
      </c>
      <c r="C1329" s="124" t="s">
        <v>393</v>
      </c>
      <c r="D1329" s="124" t="s">
        <v>392</v>
      </c>
      <c r="E1329" s="124" t="s">
        <v>341</v>
      </c>
      <c r="F1329" s="124" t="s">
        <v>391</v>
      </c>
      <c r="G1329" s="124" t="s">
        <v>390</v>
      </c>
      <c r="H1329" s="124" t="s">
        <v>813</v>
      </c>
      <c r="I1329" s="124" t="s">
        <v>812</v>
      </c>
      <c r="J1329" s="124" t="s">
        <v>812</v>
      </c>
      <c r="K1329" s="124" t="s">
        <v>811</v>
      </c>
      <c r="L1329" s="124" t="s">
        <v>810</v>
      </c>
      <c r="M1329" s="124" t="s">
        <v>809</v>
      </c>
      <c r="N1329" s="124" t="s">
        <v>341</v>
      </c>
      <c r="O1329" s="124" t="s">
        <v>711</v>
      </c>
      <c r="P1329" s="124" t="s">
        <v>808</v>
      </c>
      <c r="Q1329" s="124" t="s">
        <v>341</v>
      </c>
      <c r="R1329" s="125">
        <v>12</v>
      </c>
      <c r="S1329" s="125">
        <v>11</v>
      </c>
      <c r="T1329" s="124" t="s">
        <v>341</v>
      </c>
      <c r="U1329" s="124" t="s">
        <v>396</v>
      </c>
      <c r="V1329" s="124" t="s">
        <v>395</v>
      </c>
      <c r="W1329" s="124" t="s">
        <v>496</v>
      </c>
      <c r="X1329" s="124" t="s">
        <v>219</v>
      </c>
    </row>
    <row r="1330" spans="1:24" ht="33" customHeight="1" x14ac:dyDescent="0.25">
      <c r="A1330" s="124" t="s">
        <v>807</v>
      </c>
      <c r="B1330" s="125">
        <v>121119</v>
      </c>
      <c r="C1330" s="124" t="s">
        <v>381</v>
      </c>
      <c r="D1330" s="124" t="s">
        <v>381</v>
      </c>
      <c r="E1330" s="124" t="s">
        <v>341</v>
      </c>
      <c r="F1330" s="124" t="s">
        <v>380</v>
      </c>
      <c r="G1330" s="124" t="s">
        <v>379</v>
      </c>
      <c r="H1330" s="124" t="s">
        <v>806</v>
      </c>
      <c r="I1330" s="124" t="s">
        <v>805</v>
      </c>
      <c r="J1330" s="124" t="s">
        <v>804</v>
      </c>
      <c r="K1330" s="124" t="s">
        <v>803</v>
      </c>
      <c r="L1330" s="124" t="s">
        <v>802</v>
      </c>
      <c r="M1330" s="124" t="s">
        <v>801</v>
      </c>
      <c r="N1330" s="124" t="s">
        <v>341</v>
      </c>
      <c r="O1330" s="124" t="s">
        <v>555</v>
      </c>
      <c r="P1330" s="124" t="s">
        <v>341</v>
      </c>
      <c r="Q1330" s="124" t="s">
        <v>341</v>
      </c>
      <c r="R1330" s="125">
        <v>12</v>
      </c>
      <c r="S1330" s="125">
        <v>11</v>
      </c>
      <c r="T1330" s="124" t="s">
        <v>341</v>
      </c>
      <c r="U1330" s="124" t="s">
        <v>396</v>
      </c>
      <c r="V1330" s="124" t="s">
        <v>395</v>
      </c>
      <c r="W1330" s="124" t="s">
        <v>562</v>
      </c>
      <c r="X1330" s="124" t="s">
        <v>220</v>
      </c>
    </row>
    <row r="1331" spans="1:24" ht="33" customHeight="1" x14ac:dyDescent="0.25">
      <c r="A1331" s="124" t="s">
        <v>800</v>
      </c>
      <c r="B1331" s="125">
        <v>121120</v>
      </c>
      <c r="C1331" s="124" t="s">
        <v>381</v>
      </c>
      <c r="D1331" s="124" t="s">
        <v>381</v>
      </c>
      <c r="E1331" s="124" t="s">
        <v>341</v>
      </c>
      <c r="F1331" s="124" t="s">
        <v>380</v>
      </c>
      <c r="G1331" s="124" t="s">
        <v>379</v>
      </c>
      <c r="H1331" s="124" t="s">
        <v>799</v>
      </c>
      <c r="I1331" s="124" t="s">
        <v>798</v>
      </c>
      <c r="J1331" s="124" t="s">
        <v>798</v>
      </c>
      <c r="K1331" s="124" t="s">
        <v>797</v>
      </c>
      <c r="L1331" s="124" t="s">
        <v>29</v>
      </c>
      <c r="M1331" s="124" t="s">
        <v>796</v>
      </c>
      <c r="N1331" s="124" t="s">
        <v>341</v>
      </c>
      <c r="O1331" s="124" t="s">
        <v>711</v>
      </c>
      <c r="P1331" s="124" t="s">
        <v>795</v>
      </c>
      <c r="Q1331" s="124" t="s">
        <v>341</v>
      </c>
      <c r="R1331" s="125">
        <v>12</v>
      </c>
      <c r="S1331" s="125">
        <v>11</v>
      </c>
      <c r="T1331" s="124" t="s">
        <v>341</v>
      </c>
      <c r="U1331" s="124" t="s">
        <v>340</v>
      </c>
      <c r="V1331" s="124" t="s">
        <v>339</v>
      </c>
      <c r="W1331" s="124" t="s">
        <v>780</v>
      </c>
      <c r="X1331" s="124" t="s">
        <v>220</v>
      </c>
    </row>
    <row r="1332" spans="1:24" ht="33" customHeight="1" x14ac:dyDescent="0.25">
      <c r="A1332" s="124" t="s">
        <v>794</v>
      </c>
      <c r="B1332" s="125">
        <v>121121</v>
      </c>
      <c r="C1332" s="124" t="s">
        <v>381</v>
      </c>
      <c r="D1332" s="124" t="s">
        <v>381</v>
      </c>
      <c r="E1332" s="124" t="s">
        <v>341</v>
      </c>
      <c r="F1332" s="124" t="s">
        <v>380</v>
      </c>
      <c r="G1332" s="124" t="s">
        <v>379</v>
      </c>
      <c r="H1332" s="124" t="s">
        <v>793</v>
      </c>
      <c r="I1332" s="124" t="s">
        <v>792</v>
      </c>
      <c r="J1332" s="124" t="s">
        <v>792</v>
      </c>
      <c r="K1332" s="124" t="s">
        <v>791</v>
      </c>
      <c r="L1332" s="124" t="s">
        <v>29</v>
      </c>
      <c r="M1332" s="124" t="s">
        <v>790</v>
      </c>
      <c r="N1332" s="124" t="s">
        <v>341</v>
      </c>
      <c r="O1332" s="124" t="s">
        <v>789</v>
      </c>
      <c r="P1332" s="124" t="s">
        <v>788</v>
      </c>
      <c r="Q1332" s="124" t="s">
        <v>341</v>
      </c>
      <c r="R1332" s="125">
        <v>12</v>
      </c>
      <c r="S1332" s="125">
        <v>11</v>
      </c>
      <c r="T1332" s="124" t="s">
        <v>341</v>
      </c>
      <c r="U1332" s="124" t="s">
        <v>510</v>
      </c>
      <c r="V1332" s="124" t="s">
        <v>787</v>
      </c>
      <c r="W1332" s="124" t="s">
        <v>562</v>
      </c>
      <c r="X1332" s="124" t="s">
        <v>220</v>
      </c>
    </row>
    <row r="1333" spans="1:24" ht="33" customHeight="1" x14ac:dyDescent="0.25">
      <c r="A1333" s="124" t="s">
        <v>786</v>
      </c>
      <c r="B1333" s="125">
        <v>121122</v>
      </c>
      <c r="C1333" s="124" t="s">
        <v>393</v>
      </c>
      <c r="D1333" s="124" t="s">
        <v>392</v>
      </c>
      <c r="E1333" s="124" t="s">
        <v>341</v>
      </c>
      <c r="F1333" s="124" t="s">
        <v>391</v>
      </c>
      <c r="G1333" s="124" t="s">
        <v>390</v>
      </c>
      <c r="H1333" s="124" t="s">
        <v>785</v>
      </c>
      <c r="I1333" s="124" t="s">
        <v>784</v>
      </c>
      <c r="J1333" s="124" t="s">
        <v>784</v>
      </c>
      <c r="K1333" s="124" t="s">
        <v>783</v>
      </c>
      <c r="L1333" s="124" t="s">
        <v>782</v>
      </c>
      <c r="M1333" s="124" t="s">
        <v>781</v>
      </c>
      <c r="N1333" s="124" t="s">
        <v>341</v>
      </c>
      <c r="O1333" s="124" t="s">
        <v>555</v>
      </c>
      <c r="P1333" s="124" t="s">
        <v>341</v>
      </c>
      <c r="Q1333" s="124" t="s">
        <v>341</v>
      </c>
      <c r="R1333" s="125">
        <v>12</v>
      </c>
      <c r="S1333" s="125">
        <v>11</v>
      </c>
      <c r="T1333" s="124" t="s">
        <v>341</v>
      </c>
      <c r="U1333" s="124" t="s">
        <v>340</v>
      </c>
      <c r="V1333" s="124" t="s">
        <v>339</v>
      </c>
      <c r="W1333" s="124" t="s">
        <v>780</v>
      </c>
      <c r="X1333" s="124" t="s">
        <v>220</v>
      </c>
    </row>
    <row r="1334" spans="1:24" ht="33" customHeight="1" x14ac:dyDescent="0.25">
      <c r="A1334" s="124" t="s">
        <v>779</v>
      </c>
      <c r="B1334" s="125">
        <v>121123</v>
      </c>
      <c r="C1334" s="124" t="s">
        <v>349</v>
      </c>
      <c r="D1334" s="124" t="s">
        <v>349</v>
      </c>
      <c r="E1334" s="124" t="s">
        <v>341</v>
      </c>
      <c r="F1334" s="124" t="s">
        <v>361</v>
      </c>
      <c r="G1334" s="124" t="s">
        <v>360</v>
      </c>
      <c r="H1334" s="124" t="s">
        <v>778</v>
      </c>
      <c r="I1334" s="124" t="s">
        <v>777</v>
      </c>
      <c r="J1334" s="124" t="s">
        <v>777</v>
      </c>
      <c r="K1334" s="124" t="s">
        <v>776</v>
      </c>
      <c r="L1334" s="124" t="s">
        <v>775</v>
      </c>
      <c r="M1334" s="124" t="s">
        <v>774</v>
      </c>
      <c r="N1334" s="124" t="s">
        <v>341</v>
      </c>
      <c r="O1334" s="124" t="s">
        <v>593</v>
      </c>
      <c r="P1334" s="124" t="s">
        <v>773</v>
      </c>
      <c r="Q1334" s="124" t="s">
        <v>341</v>
      </c>
      <c r="R1334" s="125">
        <v>12</v>
      </c>
      <c r="S1334" s="125">
        <v>11</v>
      </c>
      <c r="T1334" s="124" t="s">
        <v>341</v>
      </c>
      <c r="U1334" s="124" t="s">
        <v>396</v>
      </c>
      <c r="V1334" s="124" t="s">
        <v>395</v>
      </c>
      <c r="W1334" s="124" t="s">
        <v>725</v>
      </c>
      <c r="X1334" s="124" t="s">
        <v>218</v>
      </c>
    </row>
    <row r="1335" spans="1:24" ht="33" customHeight="1" x14ac:dyDescent="0.25">
      <c r="A1335" s="124" t="s">
        <v>772</v>
      </c>
      <c r="B1335" s="125">
        <v>121201</v>
      </c>
      <c r="C1335" s="124" t="s">
        <v>381</v>
      </c>
      <c r="D1335" s="124" t="s">
        <v>381</v>
      </c>
      <c r="E1335" s="124" t="s">
        <v>341</v>
      </c>
      <c r="F1335" s="124" t="s">
        <v>380</v>
      </c>
      <c r="G1335" s="124" t="s">
        <v>379</v>
      </c>
      <c r="H1335" s="124" t="s">
        <v>771</v>
      </c>
      <c r="I1335" s="124" t="s">
        <v>770</v>
      </c>
      <c r="J1335" s="124" t="s">
        <v>770</v>
      </c>
      <c r="K1335" s="124" t="s">
        <v>769</v>
      </c>
      <c r="L1335" s="124" t="s">
        <v>768</v>
      </c>
      <c r="M1335" s="124" t="s">
        <v>767</v>
      </c>
      <c r="N1335" s="124" t="s">
        <v>766</v>
      </c>
      <c r="O1335" s="124" t="s">
        <v>632</v>
      </c>
      <c r="P1335" s="124" t="s">
        <v>341</v>
      </c>
      <c r="Q1335" s="124" t="s">
        <v>341</v>
      </c>
      <c r="R1335" s="125">
        <v>12</v>
      </c>
      <c r="S1335" s="125">
        <v>12</v>
      </c>
      <c r="T1335" s="124" t="s">
        <v>341</v>
      </c>
      <c r="U1335" s="124" t="s">
        <v>371</v>
      </c>
      <c r="V1335" s="124" t="s">
        <v>440</v>
      </c>
      <c r="W1335" s="124" t="s">
        <v>765</v>
      </c>
      <c r="X1335" s="124" t="s">
        <v>217</v>
      </c>
    </row>
    <row r="1336" spans="1:24" ht="33" customHeight="1" x14ac:dyDescent="0.25">
      <c r="A1336" s="124" t="s">
        <v>764</v>
      </c>
      <c r="B1336" s="125">
        <v>121202</v>
      </c>
      <c r="C1336" s="124" t="s">
        <v>393</v>
      </c>
      <c r="D1336" s="124" t="s">
        <v>392</v>
      </c>
      <c r="E1336" s="124" t="s">
        <v>341</v>
      </c>
      <c r="F1336" s="124" t="s">
        <v>391</v>
      </c>
      <c r="G1336" s="124" t="s">
        <v>379</v>
      </c>
      <c r="H1336" s="124" t="s">
        <v>763</v>
      </c>
      <c r="I1336" s="124" t="s">
        <v>762</v>
      </c>
      <c r="J1336" s="124" t="s">
        <v>762</v>
      </c>
      <c r="K1336" s="124" t="s">
        <v>761</v>
      </c>
      <c r="L1336" s="124" t="s">
        <v>760</v>
      </c>
      <c r="M1336" s="124" t="s">
        <v>759</v>
      </c>
      <c r="N1336" s="124" t="s">
        <v>341</v>
      </c>
      <c r="O1336" s="124" t="s">
        <v>593</v>
      </c>
      <c r="P1336" s="124" t="s">
        <v>758</v>
      </c>
      <c r="Q1336" s="124" t="s">
        <v>341</v>
      </c>
      <c r="R1336" s="125">
        <v>12</v>
      </c>
      <c r="S1336" s="125">
        <v>12</v>
      </c>
      <c r="T1336" s="124" t="s">
        <v>341</v>
      </c>
      <c r="U1336" s="124" t="s">
        <v>396</v>
      </c>
      <c r="V1336" s="124" t="s">
        <v>612</v>
      </c>
      <c r="W1336" s="124" t="s">
        <v>725</v>
      </c>
      <c r="X1336" s="124" t="s">
        <v>218</v>
      </c>
    </row>
    <row r="1337" spans="1:24" ht="33" customHeight="1" x14ac:dyDescent="0.25">
      <c r="A1337" s="124" t="s">
        <v>757</v>
      </c>
      <c r="B1337" s="125">
        <v>121203</v>
      </c>
      <c r="C1337" s="124" t="s">
        <v>393</v>
      </c>
      <c r="D1337" s="124" t="s">
        <v>381</v>
      </c>
      <c r="E1337" s="124" t="s">
        <v>402</v>
      </c>
      <c r="F1337" s="124" t="s">
        <v>391</v>
      </c>
      <c r="G1337" s="124" t="s">
        <v>379</v>
      </c>
      <c r="H1337" s="124" t="s">
        <v>756</v>
      </c>
      <c r="I1337" s="124" t="s">
        <v>755</v>
      </c>
      <c r="J1337" s="124" t="s">
        <v>755</v>
      </c>
      <c r="K1337" s="124" t="s">
        <v>754</v>
      </c>
      <c r="L1337" s="124" t="s">
        <v>753</v>
      </c>
      <c r="M1337" s="124" t="s">
        <v>752</v>
      </c>
      <c r="N1337" s="124" t="s">
        <v>606</v>
      </c>
      <c r="O1337" s="124" t="s">
        <v>751</v>
      </c>
      <c r="P1337" s="124" t="s">
        <v>750</v>
      </c>
      <c r="Q1337" s="124" t="s">
        <v>341</v>
      </c>
      <c r="R1337" s="125">
        <v>12</v>
      </c>
      <c r="S1337" s="125">
        <v>12</v>
      </c>
      <c r="T1337" s="124" t="s">
        <v>341</v>
      </c>
      <c r="U1337" s="124" t="s">
        <v>396</v>
      </c>
      <c r="V1337" s="124" t="s">
        <v>395</v>
      </c>
      <c r="W1337" s="124" t="s">
        <v>735</v>
      </c>
      <c r="X1337" s="124" t="s">
        <v>220</v>
      </c>
    </row>
    <row r="1338" spans="1:24" ht="33" customHeight="1" x14ac:dyDescent="0.25">
      <c r="A1338" s="124" t="s">
        <v>749</v>
      </c>
      <c r="B1338" s="125">
        <v>121204</v>
      </c>
      <c r="C1338" s="124" t="s">
        <v>393</v>
      </c>
      <c r="D1338" s="124" t="s">
        <v>381</v>
      </c>
      <c r="E1338" s="124" t="s">
        <v>585</v>
      </c>
      <c r="F1338" s="124" t="s">
        <v>391</v>
      </c>
      <c r="G1338" s="124" t="s">
        <v>379</v>
      </c>
      <c r="H1338" s="124" t="s">
        <v>748</v>
      </c>
      <c r="I1338" s="124" t="s">
        <v>747</v>
      </c>
      <c r="J1338" s="124" t="s">
        <v>747</v>
      </c>
      <c r="K1338" s="124" t="s">
        <v>746</v>
      </c>
      <c r="L1338" s="124" t="s">
        <v>745</v>
      </c>
      <c r="M1338" s="124" t="s">
        <v>744</v>
      </c>
      <c r="N1338" s="124" t="s">
        <v>341</v>
      </c>
      <c r="O1338" s="124" t="s">
        <v>593</v>
      </c>
      <c r="P1338" s="124" t="s">
        <v>743</v>
      </c>
      <c r="Q1338" s="124" t="s">
        <v>341</v>
      </c>
      <c r="R1338" s="125">
        <v>12</v>
      </c>
      <c r="S1338" s="125">
        <v>12</v>
      </c>
      <c r="T1338" s="124" t="s">
        <v>341</v>
      </c>
      <c r="U1338" s="124" t="s">
        <v>396</v>
      </c>
      <c r="V1338" s="124" t="s">
        <v>612</v>
      </c>
      <c r="W1338" s="124" t="s">
        <v>725</v>
      </c>
      <c r="X1338" s="124" t="s">
        <v>218</v>
      </c>
    </row>
    <row r="1339" spans="1:24" ht="33" customHeight="1" x14ac:dyDescent="0.25">
      <c r="A1339" s="124" t="s">
        <v>742</v>
      </c>
      <c r="B1339" s="125">
        <v>121205</v>
      </c>
      <c r="C1339" s="124" t="s">
        <v>393</v>
      </c>
      <c r="D1339" s="124" t="s">
        <v>392</v>
      </c>
      <c r="E1339" s="124" t="s">
        <v>341</v>
      </c>
      <c r="F1339" s="124" t="s">
        <v>391</v>
      </c>
      <c r="G1339" s="124" t="s">
        <v>379</v>
      </c>
      <c r="H1339" s="124" t="s">
        <v>741</v>
      </c>
      <c r="I1339" s="124" t="s">
        <v>740</v>
      </c>
      <c r="J1339" s="124" t="s">
        <v>739</v>
      </c>
      <c r="K1339" s="124" t="s">
        <v>738</v>
      </c>
      <c r="L1339" s="124" t="s">
        <v>688</v>
      </c>
      <c r="M1339" s="124" t="s">
        <v>737</v>
      </c>
      <c r="N1339" s="124" t="s">
        <v>606</v>
      </c>
      <c r="O1339" s="124" t="s">
        <v>711</v>
      </c>
      <c r="P1339" s="124" t="s">
        <v>736</v>
      </c>
      <c r="Q1339" s="124" t="s">
        <v>341</v>
      </c>
      <c r="R1339" s="125">
        <v>12</v>
      </c>
      <c r="S1339" s="125">
        <v>12</v>
      </c>
      <c r="T1339" s="124" t="s">
        <v>341</v>
      </c>
      <c r="U1339" s="124" t="s">
        <v>396</v>
      </c>
      <c r="V1339" s="124" t="s">
        <v>395</v>
      </c>
      <c r="W1339" s="124" t="s">
        <v>735</v>
      </c>
      <c r="X1339" s="124" t="s">
        <v>220</v>
      </c>
    </row>
    <row r="1340" spans="1:24" ht="33" customHeight="1" x14ac:dyDescent="0.25">
      <c r="A1340" s="124" t="s">
        <v>734</v>
      </c>
      <c r="B1340" s="125">
        <v>121206</v>
      </c>
      <c r="C1340" s="124" t="s">
        <v>381</v>
      </c>
      <c r="D1340" s="124" t="s">
        <v>381</v>
      </c>
      <c r="E1340" s="124" t="s">
        <v>341</v>
      </c>
      <c r="F1340" s="124" t="s">
        <v>411</v>
      </c>
      <c r="G1340" s="124" t="s">
        <v>379</v>
      </c>
      <c r="H1340" s="124" t="s">
        <v>733</v>
      </c>
      <c r="I1340" s="124" t="s">
        <v>732</v>
      </c>
      <c r="J1340" s="124" t="s">
        <v>732</v>
      </c>
      <c r="K1340" s="124" t="s">
        <v>731</v>
      </c>
      <c r="L1340" s="124" t="s">
        <v>730</v>
      </c>
      <c r="M1340" s="124" t="s">
        <v>729</v>
      </c>
      <c r="N1340" s="124" t="s">
        <v>728</v>
      </c>
      <c r="O1340" s="124" t="s">
        <v>727</v>
      </c>
      <c r="P1340" s="124" t="s">
        <v>726</v>
      </c>
      <c r="Q1340" s="124" t="s">
        <v>341</v>
      </c>
      <c r="R1340" s="125">
        <v>12</v>
      </c>
      <c r="S1340" s="125">
        <v>12</v>
      </c>
      <c r="T1340" s="124" t="s">
        <v>341</v>
      </c>
      <c r="U1340" s="124" t="s">
        <v>396</v>
      </c>
      <c r="V1340" s="124" t="s">
        <v>395</v>
      </c>
      <c r="W1340" s="124" t="s">
        <v>725</v>
      </c>
      <c r="X1340" s="124" t="s">
        <v>218</v>
      </c>
    </row>
    <row r="1341" spans="1:24" ht="33" customHeight="1" x14ac:dyDescent="0.25">
      <c r="A1341" s="124" t="s">
        <v>724</v>
      </c>
      <c r="B1341" s="125">
        <v>121207</v>
      </c>
      <c r="C1341" s="124" t="s">
        <v>393</v>
      </c>
      <c r="D1341" s="124" t="s">
        <v>392</v>
      </c>
      <c r="E1341" s="124" t="s">
        <v>341</v>
      </c>
      <c r="F1341" s="124" t="s">
        <v>391</v>
      </c>
      <c r="G1341" s="124" t="s">
        <v>360</v>
      </c>
      <c r="H1341" s="124" t="s">
        <v>723</v>
      </c>
      <c r="I1341" s="124" t="s">
        <v>722</v>
      </c>
      <c r="J1341" s="124" t="s">
        <v>722</v>
      </c>
      <c r="K1341" s="124" t="s">
        <v>721</v>
      </c>
      <c r="L1341" s="124" t="s">
        <v>720</v>
      </c>
      <c r="M1341" s="124" t="s">
        <v>719</v>
      </c>
      <c r="N1341" s="124" t="s">
        <v>341</v>
      </c>
      <c r="O1341" s="124" t="s">
        <v>711</v>
      </c>
      <c r="P1341" s="124" t="s">
        <v>718</v>
      </c>
      <c r="Q1341" s="124" t="s">
        <v>341</v>
      </c>
      <c r="R1341" s="125">
        <v>12</v>
      </c>
      <c r="S1341" s="125">
        <v>12</v>
      </c>
      <c r="T1341" s="124" t="s">
        <v>341</v>
      </c>
      <c r="U1341" s="124" t="s">
        <v>340</v>
      </c>
      <c r="V1341" s="124" t="s">
        <v>339</v>
      </c>
      <c r="W1341" s="124" t="s">
        <v>338</v>
      </c>
      <c r="X1341" s="124" t="s">
        <v>219</v>
      </c>
    </row>
    <row r="1342" spans="1:24" ht="33" customHeight="1" x14ac:dyDescent="0.25">
      <c r="A1342" s="124" t="s">
        <v>717</v>
      </c>
      <c r="B1342" s="125">
        <v>121208</v>
      </c>
      <c r="C1342" s="124" t="s">
        <v>381</v>
      </c>
      <c r="D1342" s="124" t="s">
        <v>381</v>
      </c>
      <c r="E1342" s="124" t="s">
        <v>341</v>
      </c>
      <c r="F1342" s="124" t="s">
        <v>436</v>
      </c>
      <c r="G1342" s="124" t="s">
        <v>360</v>
      </c>
      <c r="H1342" s="124" t="s">
        <v>716</v>
      </c>
      <c r="I1342" s="124" t="s">
        <v>715</v>
      </c>
      <c r="J1342" s="124" t="s">
        <v>715</v>
      </c>
      <c r="K1342" s="124" t="s">
        <v>714</v>
      </c>
      <c r="L1342" s="124" t="s">
        <v>713</v>
      </c>
      <c r="M1342" s="124" t="s">
        <v>712</v>
      </c>
      <c r="N1342" s="124" t="s">
        <v>341</v>
      </c>
      <c r="O1342" s="124" t="s">
        <v>711</v>
      </c>
      <c r="P1342" s="124" t="s">
        <v>710</v>
      </c>
      <c r="Q1342" s="124" t="s">
        <v>341</v>
      </c>
      <c r="R1342" s="125">
        <v>12</v>
      </c>
      <c r="S1342" s="125">
        <v>12</v>
      </c>
      <c r="T1342" s="124" t="s">
        <v>341</v>
      </c>
      <c r="U1342" s="124" t="s">
        <v>340</v>
      </c>
      <c r="V1342" s="124" t="s">
        <v>339</v>
      </c>
      <c r="W1342" s="124" t="s">
        <v>468</v>
      </c>
      <c r="X1342" s="124" t="s">
        <v>223</v>
      </c>
    </row>
    <row r="1343" spans="1:24" ht="33" customHeight="1" x14ac:dyDescent="0.25">
      <c r="A1343" s="124" t="s">
        <v>709</v>
      </c>
      <c r="B1343" s="125">
        <v>121209</v>
      </c>
      <c r="C1343" s="124" t="s">
        <v>381</v>
      </c>
      <c r="D1343" s="124" t="s">
        <v>381</v>
      </c>
      <c r="E1343" s="124" t="s">
        <v>341</v>
      </c>
      <c r="F1343" s="124" t="s">
        <v>380</v>
      </c>
      <c r="G1343" s="124" t="s">
        <v>379</v>
      </c>
      <c r="H1343" s="124" t="s">
        <v>708</v>
      </c>
      <c r="I1343" s="124" t="s">
        <v>707</v>
      </c>
      <c r="J1343" s="124" t="s">
        <v>707</v>
      </c>
      <c r="K1343" s="124" t="s">
        <v>706</v>
      </c>
      <c r="L1343" s="124" t="s">
        <v>705</v>
      </c>
      <c r="M1343" s="124" t="s">
        <v>704</v>
      </c>
      <c r="N1343" s="124" t="s">
        <v>703</v>
      </c>
      <c r="O1343" s="124" t="s">
        <v>555</v>
      </c>
      <c r="P1343" s="124" t="s">
        <v>702</v>
      </c>
      <c r="Q1343" s="124" t="s">
        <v>341</v>
      </c>
      <c r="R1343" s="125">
        <v>12</v>
      </c>
      <c r="S1343" s="125">
        <v>12</v>
      </c>
      <c r="T1343" s="124" t="s">
        <v>341</v>
      </c>
      <c r="U1343" s="124" t="s">
        <v>340</v>
      </c>
      <c r="V1343" s="124" t="s">
        <v>339</v>
      </c>
      <c r="W1343" s="124" t="s">
        <v>562</v>
      </c>
      <c r="X1343" s="124" t="s">
        <v>220</v>
      </c>
    </row>
    <row r="1344" spans="1:24" ht="33" customHeight="1" x14ac:dyDescent="0.25">
      <c r="A1344" s="124" t="s">
        <v>701</v>
      </c>
      <c r="B1344" s="125">
        <v>121210</v>
      </c>
      <c r="C1344" s="124" t="s">
        <v>381</v>
      </c>
      <c r="D1344" s="124" t="s">
        <v>381</v>
      </c>
      <c r="E1344" s="124" t="s">
        <v>341</v>
      </c>
      <c r="F1344" s="124" t="s">
        <v>380</v>
      </c>
      <c r="G1344" s="124" t="s">
        <v>379</v>
      </c>
      <c r="H1344" s="124" t="s">
        <v>700</v>
      </c>
      <c r="I1344" s="124" t="s">
        <v>699</v>
      </c>
      <c r="J1344" s="124" t="s">
        <v>699</v>
      </c>
      <c r="K1344" s="124" t="s">
        <v>698</v>
      </c>
      <c r="L1344" s="124" t="s">
        <v>697</v>
      </c>
      <c r="M1344" s="124" t="s">
        <v>696</v>
      </c>
      <c r="N1344" s="124" t="s">
        <v>695</v>
      </c>
      <c r="O1344" s="124" t="s">
        <v>694</v>
      </c>
      <c r="P1344" s="124" t="s">
        <v>693</v>
      </c>
      <c r="Q1344" s="124" t="s">
        <v>341</v>
      </c>
      <c r="R1344" s="125">
        <v>12</v>
      </c>
      <c r="S1344" s="125">
        <v>12</v>
      </c>
      <c r="T1344" s="124" t="s">
        <v>341</v>
      </c>
      <c r="U1344" s="124" t="s">
        <v>371</v>
      </c>
      <c r="V1344" s="124" t="s">
        <v>370</v>
      </c>
      <c r="W1344" s="124" t="s">
        <v>369</v>
      </c>
      <c r="X1344" s="124" t="s">
        <v>35</v>
      </c>
    </row>
    <row r="1345" spans="1:24" ht="33" customHeight="1" x14ac:dyDescent="0.25">
      <c r="A1345" s="124" t="s">
        <v>692</v>
      </c>
      <c r="B1345" s="125">
        <v>121211</v>
      </c>
      <c r="C1345" s="124" t="s">
        <v>393</v>
      </c>
      <c r="D1345" s="124" t="s">
        <v>392</v>
      </c>
      <c r="E1345" s="124" t="s">
        <v>341</v>
      </c>
      <c r="F1345" s="124" t="s">
        <v>391</v>
      </c>
      <c r="G1345" s="124" t="s">
        <v>379</v>
      </c>
      <c r="H1345" s="124" t="s">
        <v>691</v>
      </c>
      <c r="I1345" s="124" t="s">
        <v>690</v>
      </c>
      <c r="J1345" s="124" t="s">
        <v>690</v>
      </c>
      <c r="K1345" s="124" t="s">
        <v>689</v>
      </c>
      <c r="L1345" s="124" t="s">
        <v>688</v>
      </c>
      <c r="M1345" s="124" t="s">
        <v>687</v>
      </c>
      <c r="N1345" s="124" t="s">
        <v>341</v>
      </c>
      <c r="O1345" s="124" t="s">
        <v>555</v>
      </c>
      <c r="P1345" s="124" t="s">
        <v>686</v>
      </c>
      <c r="Q1345" s="124" t="s">
        <v>341</v>
      </c>
      <c r="R1345" s="125">
        <v>12</v>
      </c>
      <c r="S1345" s="125">
        <v>12</v>
      </c>
      <c r="T1345" s="124" t="s">
        <v>341</v>
      </c>
      <c r="U1345" s="124" t="s">
        <v>396</v>
      </c>
      <c r="V1345" s="124" t="s">
        <v>395</v>
      </c>
      <c r="W1345" s="124" t="s">
        <v>562</v>
      </c>
      <c r="X1345" s="124" t="s">
        <v>220</v>
      </c>
    </row>
    <row r="1346" spans="1:24" ht="33" customHeight="1" x14ac:dyDescent="0.25">
      <c r="A1346" s="124" t="s">
        <v>685</v>
      </c>
      <c r="B1346" s="125">
        <v>121212</v>
      </c>
      <c r="C1346" s="124" t="s">
        <v>381</v>
      </c>
      <c r="D1346" s="124" t="s">
        <v>381</v>
      </c>
      <c r="E1346" s="124" t="s">
        <v>341</v>
      </c>
      <c r="F1346" s="124" t="s">
        <v>436</v>
      </c>
      <c r="G1346" s="124" t="s">
        <v>360</v>
      </c>
      <c r="H1346" s="124" t="s">
        <v>684</v>
      </c>
      <c r="I1346" s="124" t="s">
        <v>683</v>
      </c>
      <c r="J1346" s="124" t="s">
        <v>683</v>
      </c>
      <c r="K1346" s="124" t="s">
        <v>682</v>
      </c>
      <c r="L1346" s="124" t="s">
        <v>681</v>
      </c>
      <c r="M1346" s="124" t="s">
        <v>680</v>
      </c>
      <c r="N1346" s="124" t="s">
        <v>341</v>
      </c>
      <c r="O1346" s="124" t="s">
        <v>555</v>
      </c>
      <c r="P1346" s="124" t="s">
        <v>679</v>
      </c>
      <c r="Q1346" s="124" t="s">
        <v>341</v>
      </c>
      <c r="R1346" s="125">
        <v>12</v>
      </c>
      <c r="S1346" s="125">
        <v>12</v>
      </c>
      <c r="T1346" s="124" t="s">
        <v>630</v>
      </c>
      <c r="U1346" s="124" t="s">
        <v>396</v>
      </c>
      <c r="V1346" s="124" t="s">
        <v>395</v>
      </c>
      <c r="W1346" s="124" t="s">
        <v>562</v>
      </c>
      <c r="X1346" s="124" t="s">
        <v>220</v>
      </c>
    </row>
    <row r="1347" spans="1:24" ht="33" customHeight="1" x14ac:dyDescent="0.25">
      <c r="A1347" s="124" t="s">
        <v>678</v>
      </c>
      <c r="B1347" s="125">
        <v>121213</v>
      </c>
      <c r="C1347" s="124" t="s">
        <v>393</v>
      </c>
      <c r="D1347" s="124" t="s">
        <v>392</v>
      </c>
      <c r="E1347" s="124" t="s">
        <v>341</v>
      </c>
      <c r="F1347" s="124" t="s">
        <v>391</v>
      </c>
      <c r="G1347" s="124" t="s">
        <v>379</v>
      </c>
      <c r="H1347" s="124" t="s">
        <v>677</v>
      </c>
      <c r="I1347" s="124" t="s">
        <v>676</v>
      </c>
      <c r="J1347" s="124" t="s">
        <v>675</v>
      </c>
      <c r="K1347" s="124" t="s">
        <v>674</v>
      </c>
      <c r="L1347" s="124" t="s">
        <v>673</v>
      </c>
      <c r="M1347" s="124" t="s">
        <v>672</v>
      </c>
      <c r="N1347" s="124" t="s">
        <v>671</v>
      </c>
      <c r="O1347" s="124" t="s">
        <v>632</v>
      </c>
      <c r="P1347" s="124" t="s">
        <v>670</v>
      </c>
      <c r="Q1347" s="124" t="s">
        <v>341</v>
      </c>
      <c r="R1347" s="125">
        <v>12</v>
      </c>
      <c r="S1347" s="125">
        <v>12</v>
      </c>
      <c r="T1347" s="124" t="s">
        <v>341</v>
      </c>
      <c r="U1347" s="124" t="s">
        <v>371</v>
      </c>
      <c r="V1347" s="124" t="s">
        <v>440</v>
      </c>
      <c r="W1347" s="124" t="s">
        <v>645</v>
      </c>
      <c r="X1347" s="124" t="s">
        <v>217</v>
      </c>
    </row>
    <row r="1348" spans="1:24" ht="33" customHeight="1" x14ac:dyDescent="0.25">
      <c r="A1348" s="124" t="s">
        <v>669</v>
      </c>
      <c r="B1348" s="125">
        <v>121214</v>
      </c>
      <c r="C1348" s="124" t="s">
        <v>381</v>
      </c>
      <c r="D1348" s="124" t="s">
        <v>381</v>
      </c>
      <c r="E1348" s="124" t="s">
        <v>341</v>
      </c>
      <c r="F1348" s="124" t="s">
        <v>380</v>
      </c>
      <c r="G1348" s="124" t="s">
        <v>379</v>
      </c>
      <c r="H1348" s="124" t="s">
        <v>668</v>
      </c>
      <c r="I1348" s="124" t="s">
        <v>667</v>
      </c>
      <c r="J1348" s="124" t="s">
        <v>667</v>
      </c>
      <c r="K1348" s="124" t="s">
        <v>666</v>
      </c>
      <c r="L1348" s="124" t="s">
        <v>665</v>
      </c>
      <c r="M1348" s="124" t="s">
        <v>664</v>
      </c>
      <c r="N1348" s="124" t="s">
        <v>341</v>
      </c>
      <c r="O1348" s="124" t="s">
        <v>663</v>
      </c>
      <c r="P1348" s="124" t="s">
        <v>662</v>
      </c>
      <c r="Q1348" s="124" t="s">
        <v>341</v>
      </c>
      <c r="R1348" s="125">
        <v>12</v>
      </c>
      <c r="S1348" s="125">
        <v>12</v>
      </c>
      <c r="T1348" s="124" t="s">
        <v>341</v>
      </c>
      <c r="U1348" s="124" t="s">
        <v>396</v>
      </c>
      <c r="V1348" s="124" t="s">
        <v>339</v>
      </c>
      <c r="W1348" s="124" t="s">
        <v>562</v>
      </c>
      <c r="X1348" s="124" t="s">
        <v>220</v>
      </c>
    </row>
    <row r="1349" spans="1:24" ht="33" customHeight="1" x14ac:dyDescent="0.25">
      <c r="A1349" s="124" t="s">
        <v>661</v>
      </c>
      <c r="B1349" s="125">
        <v>121215</v>
      </c>
      <c r="C1349" s="124" t="s">
        <v>393</v>
      </c>
      <c r="D1349" s="124" t="s">
        <v>392</v>
      </c>
      <c r="E1349" s="124" t="s">
        <v>341</v>
      </c>
      <c r="F1349" s="124" t="s">
        <v>391</v>
      </c>
      <c r="G1349" s="124" t="s">
        <v>379</v>
      </c>
      <c r="H1349" s="124" t="s">
        <v>660</v>
      </c>
      <c r="I1349" s="124" t="s">
        <v>659</v>
      </c>
      <c r="J1349" s="124" t="s">
        <v>659</v>
      </c>
      <c r="K1349" s="124" t="s">
        <v>658</v>
      </c>
      <c r="L1349" s="124" t="s">
        <v>657</v>
      </c>
      <c r="M1349" s="124" t="s">
        <v>656</v>
      </c>
      <c r="N1349" s="124" t="s">
        <v>341</v>
      </c>
      <c r="O1349" s="124" t="s">
        <v>655</v>
      </c>
      <c r="P1349" s="124" t="s">
        <v>654</v>
      </c>
      <c r="Q1349" s="124" t="s">
        <v>341</v>
      </c>
      <c r="R1349" s="125">
        <v>12</v>
      </c>
      <c r="S1349" s="125">
        <v>12</v>
      </c>
      <c r="T1349" s="124" t="s">
        <v>341</v>
      </c>
      <c r="U1349" s="124" t="s">
        <v>396</v>
      </c>
      <c r="V1349" s="124" t="s">
        <v>395</v>
      </c>
      <c r="W1349" s="124" t="s">
        <v>481</v>
      </c>
      <c r="X1349" s="124" t="s">
        <v>218</v>
      </c>
    </row>
    <row r="1350" spans="1:24" ht="33" customHeight="1" x14ac:dyDescent="0.25">
      <c r="A1350" s="124" t="s">
        <v>653</v>
      </c>
      <c r="B1350" s="125">
        <v>121216</v>
      </c>
      <c r="C1350" s="124" t="s">
        <v>393</v>
      </c>
      <c r="D1350" s="124" t="s">
        <v>392</v>
      </c>
      <c r="E1350" s="124" t="s">
        <v>341</v>
      </c>
      <c r="F1350" s="124" t="s">
        <v>391</v>
      </c>
      <c r="G1350" s="124" t="s">
        <v>379</v>
      </c>
      <c r="H1350" s="124" t="s">
        <v>652</v>
      </c>
      <c r="I1350" s="124" t="s">
        <v>651</v>
      </c>
      <c r="J1350" s="124" t="s">
        <v>651</v>
      </c>
      <c r="K1350" s="124" t="s">
        <v>650</v>
      </c>
      <c r="L1350" s="124" t="s">
        <v>649</v>
      </c>
      <c r="M1350" s="124" t="s">
        <v>648</v>
      </c>
      <c r="N1350" s="124" t="s">
        <v>647</v>
      </c>
      <c r="O1350" s="124" t="s">
        <v>632</v>
      </c>
      <c r="P1350" s="124" t="s">
        <v>646</v>
      </c>
      <c r="Q1350" s="124" t="s">
        <v>341</v>
      </c>
      <c r="R1350" s="125">
        <v>12</v>
      </c>
      <c r="S1350" s="125">
        <v>12</v>
      </c>
      <c r="T1350" s="124" t="s">
        <v>341</v>
      </c>
      <c r="U1350" s="124" t="s">
        <v>371</v>
      </c>
      <c r="V1350" s="124" t="s">
        <v>440</v>
      </c>
      <c r="W1350" s="124" t="s">
        <v>645</v>
      </c>
      <c r="X1350" s="124" t="s">
        <v>217</v>
      </c>
    </row>
    <row r="1351" spans="1:24" ht="33" customHeight="1" x14ac:dyDescent="0.25">
      <c r="A1351" s="124" t="s">
        <v>644</v>
      </c>
      <c r="B1351" s="125">
        <v>121217</v>
      </c>
      <c r="C1351" s="124" t="s">
        <v>349</v>
      </c>
      <c r="D1351" s="124" t="s">
        <v>349</v>
      </c>
      <c r="E1351" s="124" t="s">
        <v>341</v>
      </c>
      <c r="F1351" s="124" t="s">
        <v>361</v>
      </c>
      <c r="G1351" s="124" t="s">
        <v>379</v>
      </c>
      <c r="H1351" s="124" t="s">
        <v>643</v>
      </c>
      <c r="I1351" s="124" t="s">
        <v>642</v>
      </c>
      <c r="J1351" s="124" t="s">
        <v>642</v>
      </c>
      <c r="K1351" s="124" t="s">
        <v>635</v>
      </c>
      <c r="L1351" s="124" t="s">
        <v>641</v>
      </c>
      <c r="M1351" s="124" t="s">
        <v>640</v>
      </c>
      <c r="N1351" s="124" t="s">
        <v>341</v>
      </c>
      <c r="O1351" s="124" t="s">
        <v>632</v>
      </c>
      <c r="P1351" s="124" t="s">
        <v>639</v>
      </c>
      <c r="Q1351" s="124" t="s">
        <v>341</v>
      </c>
      <c r="R1351" s="125">
        <v>12</v>
      </c>
      <c r="S1351" s="125">
        <v>12</v>
      </c>
      <c r="T1351" s="124" t="s">
        <v>630</v>
      </c>
      <c r="U1351" s="124" t="s">
        <v>371</v>
      </c>
      <c r="V1351" s="124" t="s">
        <v>440</v>
      </c>
      <c r="W1351" s="124" t="s">
        <v>439</v>
      </c>
      <c r="X1351" s="124" t="s">
        <v>217</v>
      </c>
    </row>
    <row r="1352" spans="1:24" ht="33" customHeight="1" x14ac:dyDescent="0.25">
      <c r="A1352" s="124" t="s">
        <v>638</v>
      </c>
      <c r="B1352" s="125">
        <v>121218</v>
      </c>
      <c r="C1352" s="124" t="s">
        <v>381</v>
      </c>
      <c r="D1352" s="124" t="s">
        <v>381</v>
      </c>
      <c r="E1352" s="124" t="s">
        <v>341</v>
      </c>
      <c r="F1352" s="124" t="s">
        <v>380</v>
      </c>
      <c r="G1352" s="124" t="s">
        <v>379</v>
      </c>
      <c r="H1352" s="124" t="s">
        <v>637</v>
      </c>
      <c r="I1352" s="124" t="s">
        <v>636</v>
      </c>
      <c r="J1352" s="124" t="s">
        <v>636</v>
      </c>
      <c r="K1352" s="124" t="s">
        <v>635</v>
      </c>
      <c r="L1352" s="124" t="s">
        <v>634</v>
      </c>
      <c r="M1352" s="124" t="s">
        <v>633</v>
      </c>
      <c r="N1352" s="124" t="s">
        <v>341</v>
      </c>
      <c r="O1352" s="124" t="s">
        <v>632</v>
      </c>
      <c r="P1352" s="124" t="s">
        <v>631</v>
      </c>
      <c r="Q1352" s="124" t="s">
        <v>341</v>
      </c>
      <c r="R1352" s="125">
        <v>12</v>
      </c>
      <c r="S1352" s="125">
        <v>12</v>
      </c>
      <c r="T1352" s="124" t="s">
        <v>630</v>
      </c>
      <c r="U1352" s="124" t="s">
        <v>371</v>
      </c>
      <c r="V1352" s="124" t="s">
        <v>440</v>
      </c>
      <c r="W1352" s="124" t="s">
        <v>439</v>
      </c>
      <c r="X1352" s="124" t="s">
        <v>217</v>
      </c>
    </row>
    <row r="1353" spans="1:24" ht="33" customHeight="1" x14ac:dyDescent="0.25">
      <c r="A1353" s="124" t="s">
        <v>629</v>
      </c>
      <c r="B1353" s="125">
        <v>121219</v>
      </c>
      <c r="C1353" s="124" t="s">
        <v>381</v>
      </c>
      <c r="D1353" s="124" t="s">
        <v>381</v>
      </c>
      <c r="E1353" s="124" t="s">
        <v>341</v>
      </c>
      <c r="F1353" s="124" t="s">
        <v>380</v>
      </c>
      <c r="G1353" s="124" t="s">
        <v>379</v>
      </c>
      <c r="H1353" s="124" t="s">
        <v>628</v>
      </c>
      <c r="I1353" s="124" t="s">
        <v>627</v>
      </c>
      <c r="J1353" s="124" t="s">
        <v>626</v>
      </c>
      <c r="K1353" s="124" t="s">
        <v>625</v>
      </c>
      <c r="L1353" s="124" t="s">
        <v>624</v>
      </c>
      <c r="M1353" s="124" t="s">
        <v>623</v>
      </c>
      <c r="N1353" s="124" t="s">
        <v>341</v>
      </c>
      <c r="O1353" s="124" t="s">
        <v>622</v>
      </c>
      <c r="P1353" s="124" t="s">
        <v>621</v>
      </c>
      <c r="Q1353" s="124" t="s">
        <v>341</v>
      </c>
      <c r="R1353" s="125">
        <v>12</v>
      </c>
      <c r="S1353" s="125">
        <v>12</v>
      </c>
      <c r="T1353" s="124" t="s">
        <v>341</v>
      </c>
      <c r="U1353" s="124" t="s">
        <v>510</v>
      </c>
      <c r="V1353" s="124" t="s">
        <v>620</v>
      </c>
      <c r="W1353" s="124" t="s">
        <v>619</v>
      </c>
      <c r="X1353" s="124" t="s">
        <v>35</v>
      </c>
    </row>
    <row r="1354" spans="1:24" ht="33" customHeight="1" x14ac:dyDescent="0.25">
      <c r="A1354" s="124" t="s">
        <v>618</v>
      </c>
      <c r="B1354" s="125">
        <v>121220</v>
      </c>
      <c r="C1354" s="124" t="s">
        <v>381</v>
      </c>
      <c r="D1354" s="124" t="s">
        <v>381</v>
      </c>
      <c r="E1354" s="124" t="s">
        <v>341</v>
      </c>
      <c r="F1354" s="124" t="s">
        <v>380</v>
      </c>
      <c r="G1354" s="124" t="s">
        <v>379</v>
      </c>
      <c r="H1354" s="124" t="s">
        <v>617</v>
      </c>
      <c r="I1354" s="124" t="s">
        <v>616</v>
      </c>
      <c r="J1354" s="124" t="s">
        <v>616</v>
      </c>
      <c r="K1354" s="124" t="s">
        <v>615</v>
      </c>
      <c r="L1354" s="124" t="s">
        <v>29</v>
      </c>
      <c r="M1354" s="124" t="s">
        <v>614</v>
      </c>
      <c r="N1354" s="124" t="s">
        <v>341</v>
      </c>
      <c r="O1354" s="124" t="s">
        <v>593</v>
      </c>
      <c r="P1354" s="124" t="s">
        <v>613</v>
      </c>
      <c r="Q1354" s="124" t="s">
        <v>341</v>
      </c>
      <c r="R1354" s="125">
        <v>12</v>
      </c>
      <c r="S1354" s="125">
        <v>12</v>
      </c>
      <c r="T1354" s="124" t="s">
        <v>341</v>
      </c>
      <c r="U1354" s="124" t="s">
        <v>396</v>
      </c>
      <c r="V1354" s="124" t="s">
        <v>612</v>
      </c>
      <c r="W1354" s="124" t="s">
        <v>481</v>
      </c>
      <c r="X1354" s="124" t="s">
        <v>218</v>
      </c>
    </row>
    <row r="1355" spans="1:24" ht="33" customHeight="1" x14ac:dyDescent="0.25">
      <c r="A1355" s="124" t="s">
        <v>611</v>
      </c>
      <c r="B1355" s="125">
        <v>121221</v>
      </c>
      <c r="C1355" s="124" t="s">
        <v>381</v>
      </c>
      <c r="D1355" s="124" t="s">
        <v>381</v>
      </c>
      <c r="E1355" s="124" t="s">
        <v>341</v>
      </c>
      <c r="F1355" s="124" t="s">
        <v>380</v>
      </c>
      <c r="G1355" s="124" t="s">
        <v>379</v>
      </c>
      <c r="H1355" s="124" t="s">
        <v>610</v>
      </c>
      <c r="I1355" s="124" t="s">
        <v>609</v>
      </c>
      <c r="J1355" s="124" t="s">
        <v>609</v>
      </c>
      <c r="K1355" s="124" t="s">
        <v>608</v>
      </c>
      <c r="L1355" s="124" t="s">
        <v>29</v>
      </c>
      <c r="M1355" s="124" t="s">
        <v>607</v>
      </c>
      <c r="N1355" s="124" t="s">
        <v>606</v>
      </c>
      <c r="O1355" s="124" t="s">
        <v>555</v>
      </c>
      <c r="P1355" s="124" t="s">
        <v>341</v>
      </c>
      <c r="Q1355" s="124" t="s">
        <v>341</v>
      </c>
      <c r="R1355" s="125">
        <v>12</v>
      </c>
      <c r="S1355" s="125">
        <v>12</v>
      </c>
      <c r="T1355" s="124" t="s">
        <v>341</v>
      </c>
      <c r="U1355" s="124" t="s">
        <v>340</v>
      </c>
      <c r="V1355" s="124" t="s">
        <v>339</v>
      </c>
      <c r="W1355" s="124" t="s">
        <v>562</v>
      </c>
      <c r="X1355" s="124" t="s">
        <v>220</v>
      </c>
    </row>
    <row r="1356" spans="1:24" ht="33" customHeight="1" x14ac:dyDescent="0.25">
      <c r="A1356" s="124" t="s">
        <v>605</v>
      </c>
      <c r="B1356" s="125">
        <v>121222</v>
      </c>
      <c r="C1356" s="124" t="s">
        <v>381</v>
      </c>
      <c r="D1356" s="124" t="s">
        <v>381</v>
      </c>
      <c r="E1356" s="124" t="s">
        <v>341</v>
      </c>
      <c r="F1356" s="124" t="s">
        <v>380</v>
      </c>
      <c r="G1356" s="124" t="s">
        <v>379</v>
      </c>
      <c r="H1356" s="124" t="s">
        <v>604</v>
      </c>
      <c r="I1356" s="124" t="s">
        <v>603</v>
      </c>
      <c r="J1356" s="124" t="s">
        <v>603</v>
      </c>
      <c r="K1356" s="124" t="s">
        <v>602</v>
      </c>
      <c r="L1356" s="124" t="s">
        <v>601</v>
      </c>
      <c r="M1356" s="124" t="s">
        <v>600</v>
      </c>
      <c r="N1356" s="124" t="s">
        <v>341</v>
      </c>
      <c r="O1356" s="124" t="s">
        <v>555</v>
      </c>
      <c r="P1356" s="124" t="s">
        <v>341</v>
      </c>
      <c r="Q1356" s="124" t="s">
        <v>341</v>
      </c>
      <c r="R1356" s="125">
        <v>12</v>
      </c>
      <c r="S1356" s="125">
        <v>12</v>
      </c>
      <c r="T1356" s="124" t="s">
        <v>341</v>
      </c>
      <c r="U1356" s="124" t="s">
        <v>396</v>
      </c>
      <c r="V1356" s="124" t="s">
        <v>395</v>
      </c>
      <c r="W1356" s="124" t="s">
        <v>562</v>
      </c>
      <c r="X1356" s="124" t="s">
        <v>220</v>
      </c>
    </row>
    <row r="1357" spans="1:24" ht="33" customHeight="1" x14ac:dyDescent="0.25">
      <c r="A1357" s="124" t="s">
        <v>599</v>
      </c>
      <c r="B1357" s="125">
        <v>121223</v>
      </c>
      <c r="C1357" s="124" t="s">
        <v>393</v>
      </c>
      <c r="D1357" s="124" t="s">
        <v>392</v>
      </c>
      <c r="E1357" s="124" t="s">
        <v>341</v>
      </c>
      <c r="F1357" s="124" t="s">
        <v>391</v>
      </c>
      <c r="G1357" s="124" t="s">
        <v>379</v>
      </c>
      <c r="H1357" s="124" t="s">
        <v>598</v>
      </c>
      <c r="I1357" s="124" t="s">
        <v>597</v>
      </c>
      <c r="J1357" s="124" t="s">
        <v>597</v>
      </c>
      <c r="K1357" s="124" t="s">
        <v>596</v>
      </c>
      <c r="L1357" s="124" t="s">
        <v>595</v>
      </c>
      <c r="M1357" s="124" t="s">
        <v>594</v>
      </c>
      <c r="N1357" s="124" t="s">
        <v>341</v>
      </c>
      <c r="O1357" s="124" t="s">
        <v>593</v>
      </c>
      <c r="P1357" s="124" t="s">
        <v>341</v>
      </c>
      <c r="Q1357" s="124" t="s">
        <v>341</v>
      </c>
      <c r="R1357" s="125">
        <v>12</v>
      </c>
      <c r="S1357" s="125">
        <v>12</v>
      </c>
      <c r="T1357" s="124" t="s">
        <v>341</v>
      </c>
      <c r="U1357" s="124" t="s">
        <v>396</v>
      </c>
      <c r="V1357" s="124" t="s">
        <v>395</v>
      </c>
      <c r="W1357" s="124" t="s">
        <v>562</v>
      </c>
      <c r="X1357" s="124" t="s">
        <v>220</v>
      </c>
    </row>
    <row r="1358" spans="1:24" ht="33" customHeight="1" x14ac:dyDescent="0.25">
      <c r="A1358" s="124" t="s">
        <v>592</v>
      </c>
      <c r="B1358" s="125">
        <v>121224</v>
      </c>
      <c r="C1358" s="124" t="s">
        <v>393</v>
      </c>
      <c r="D1358" s="124" t="s">
        <v>381</v>
      </c>
      <c r="E1358" s="124" t="s">
        <v>585</v>
      </c>
      <c r="F1358" s="124" t="s">
        <v>391</v>
      </c>
      <c r="G1358" s="124" t="s">
        <v>360</v>
      </c>
      <c r="H1358" s="124" t="s">
        <v>591</v>
      </c>
      <c r="I1358" s="124" t="s">
        <v>590</v>
      </c>
      <c r="J1358" s="124" t="s">
        <v>590</v>
      </c>
      <c r="K1358" s="124" t="s">
        <v>589</v>
      </c>
      <c r="L1358" s="124" t="s">
        <v>588</v>
      </c>
      <c r="M1358" s="124" t="s">
        <v>587</v>
      </c>
      <c r="N1358" s="124" t="s">
        <v>341</v>
      </c>
      <c r="O1358" s="124" t="s">
        <v>555</v>
      </c>
      <c r="P1358" s="124" t="s">
        <v>341</v>
      </c>
      <c r="Q1358" s="124" t="s">
        <v>341</v>
      </c>
      <c r="R1358" s="125">
        <v>12</v>
      </c>
      <c r="S1358" s="125">
        <v>12</v>
      </c>
      <c r="T1358" s="124" t="s">
        <v>341</v>
      </c>
      <c r="U1358" s="124" t="s">
        <v>340</v>
      </c>
      <c r="V1358" s="124" t="s">
        <v>339</v>
      </c>
      <c r="W1358" s="124" t="s">
        <v>562</v>
      </c>
      <c r="X1358" s="124" t="s">
        <v>220</v>
      </c>
    </row>
    <row r="1359" spans="1:24" ht="33" customHeight="1" x14ac:dyDescent="0.25">
      <c r="A1359" s="124" t="s">
        <v>586</v>
      </c>
      <c r="B1359" s="125">
        <v>121225</v>
      </c>
      <c r="C1359" s="124" t="s">
        <v>393</v>
      </c>
      <c r="D1359" s="124" t="s">
        <v>381</v>
      </c>
      <c r="E1359" s="124" t="s">
        <v>585</v>
      </c>
      <c r="F1359" s="124" t="s">
        <v>391</v>
      </c>
      <c r="G1359" s="124" t="s">
        <v>379</v>
      </c>
      <c r="H1359" s="124" t="s">
        <v>584</v>
      </c>
      <c r="I1359" s="124" t="s">
        <v>583</v>
      </c>
      <c r="J1359" s="124" t="s">
        <v>583</v>
      </c>
      <c r="K1359" s="124" t="s">
        <v>582</v>
      </c>
      <c r="L1359" s="124" t="s">
        <v>581</v>
      </c>
      <c r="M1359" s="124" t="s">
        <v>580</v>
      </c>
      <c r="N1359" s="124" t="s">
        <v>341</v>
      </c>
      <c r="O1359" s="124" t="s">
        <v>555</v>
      </c>
      <c r="P1359" s="124" t="s">
        <v>579</v>
      </c>
      <c r="Q1359" s="124" t="s">
        <v>341</v>
      </c>
      <c r="R1359" s="125">
        <v>12</v>
      </c>
      <c r="S1359" s="125">
        <v>12</v>
      </c>
      <c r="T1359" s="124" t="s">
        <v>341</v>
      </c>
      <c r="U1359" s="124" t="s">
        <v>396</v>
      </c>
      <c r="V1359" s="124" t="s">
        <v>395</v>
      </c>
      <c r="W1359" s="124" t="s">
        <v>562</v>
      </c>
      <c r="X1359" s="124" t="s">
        <v>220</v>
      </c>
    </row>
    <row r="1360" spans="1:24" ht="33" customHeight="1" x14ac:dyDescent="0.25">
      <c r="A1360" s="124" t="s">
        <v>578</v>
      </c>
      <c r="B1360" s="125">
        <v>121226</v>
      </c>
      <c r="C1360" s="124" t="s">
        <v>349</v>
      </c>
      <c r="D1360" s="124" t="s">
        <v>349</v>
      </c>
      <c r="E1360" s="124" t="s">
        <v>341</v>
      </c>
      <c r="F1360" s="124" t="s">
        <v>361</v>
      </c>
      <c r="G1360" s="124" t="s">
        <v>360</v>
      </c>
      <c r="H1360" s="124" t="s">
        <v>577</v>
      </c>
      <c r="I1360" s="124" t="s">
        <v>576</v>
      </c>
      <c r="J1360" s="124" t="s">
        <v>576</v>
      </c>
      <c r="K1360" s="124" t="s">
        <v>575</v>
      </c>
      <c r="L1360" s="124" t="s">
        <v>574</v>
      </c>
      <c r="M1360" s="124" t="s">
        <v>573</v>
      </c>
      <c r="N1360" s="124" t="s">
        <v>341</v>
      </c>
      <c r="O1360" s="124" t="s">
        <v>572</v>
      </c>
      <c r="P1360" s="124" t="s">
        <v>571</v>
      </c>
      <c r="Q1360" s="124" t="s">
        <v>341</v>
      </c>
      <c r="R1360" s="125">
        <v>12</v>
      </c>
      <c r="S1360" s="125">
        <v>12</v>
      </c>
      <c r="T1360" s="124" t="s">
        <v>341</v>
      </c>
      <c r="U1360" s="124" t="s">
        <v>396</v>
      </c>
      <c r="V1360" s="124" t="s">
        <v>395</v>
      </c>
      <c r="W1360" s="124" t="s">
        <v>570</v>
      </c>
      <c r="X1360" s="124" t="s">
        <v>29</v>
      </c>
    </row>
    <row r="1361" spans="1:24" ht="33" customHeight="1" x14ac:dyDescent="0.25">
      <c r="A1361" s="124" t="s">
        <v>569</v>
      </c>
      <c r="B1361" s="125">
        <v>121227</v>
      </c>
      <c r="C1361" s="124" t="s">
        <v>381</v>
      </c>
      <c r="D1361" s="124" t="s">
        <v>381</v>
      </c>
      <c r="E1361" s="124" t="s">
        <v>341</v>
      </c>
      <c r="F1361" s="124" t="s">
        <v>380</v>
      </c>
      <c r="G1361" s="124" t="s">
        <v>379</v>
      </c>
      <c r="H1361" s="124" t="s">
        <v>568</v>
      </c>
      <c r="I1361" s="124" t="s">
        <v>567</v>
      </c>
      <c r="J1361" s="124" t="s">
        <v>567</v>
      </c>
      <c r="K1361" s="124" t="s">
        <v>566</v>
      </c>
      <c r="L1361" s="124" t="s">
        <v>565</v>
      </c>
      <c r="M1361" s="124" t="s">
        <v>564</v>
      </c>
      <c r="N1361" s="124" t="s">
        <v>341</v>
      </c>
      <c r="O1361" s="124" t="s">
        <v>555</v>
      </c>
      <c r="P1361" s="124" t="s">
        <v>563</v>
      </c>
      <c r="Q1361" s="124" t="s">
        <v>341</v>
      </c>
      <c r="R1361" s="125">
        <v>12</v>
      </c>
      <c r="S1361" s="125">
        <v>12</v>
      </c>
      <c r="T1361" s="124" t="s">
        <v>341</v>
      </c>
      <c r="U1361" s="124" t="s">
        <v>396</v>
      </c>
      <c r="V1361" s="124" t="s">
        <v>339</v>
      </c>
      <c r="W1361" s="124" t="s">
        <v>562</v>
      </c>
      <c r="X1361" s="124" t="s">
        <v>220</v>
      </c>
    </row>
    <row r="1362" spans="1:24" ht="33" customHeight="1" x14ac:dyDescent="0.25">
      <c r="A1362" s="124" t="s">
        <v>561</v>
      </c>
      <c r="B1362" s="125">
        <v>121228</v>
      </c>
      <c r="C1362" s="124" t="s">
        <v>381</v>
      </c>
      <c r="D1362" s="124" t="s">
        <v>381</v>
      </c>
      <c r="E1362" s="124" t="s">
        <v>341</v>
      </c>
      <c r="F1362" s="124" t="s">
        <v>436</v>
      </c>
      <c r="G1362" s="124" t="s">
        <v>360</v>
      </c>
      <c r="H1362" s="124" t="s">
        <v>560</v>
      </c>
      <c r="I1362" s="124" t="s">
        <v>559</v>
      </c>
      <c r="J1362" s="124" t="s">
        <v>559</v>
      </c>
      <c r="K1362" s="124" t="s">
        <v>558</v>
      </c>
      <c r="L1362" s="124" t="s">
        <v>557</v>
      </c>
      <c r="M1362" s="124" t="s">
        <v>556</v>
      </c>
      <c r="N1362" s="124" t="s">
        <v>341</v>
      </c>
      <c r="O1362" s="124" t="s">
        <v>555</v>
      </c>
      <c r="P1362" s="124" t="s">
        <v>554</v>
      </c>
      <c r="Q1362" s="124" t="s">
        <v>341</v>
      </c>
      <c r="R1362" s="125">
        <v>12</v>
      </c>
      <c r="S1362" s="125">
        <v>12</v>
      </c>
      <c r="T1362" s="124" t="s">
        <v>341</v>
      </c>
      <c r="U1362" s="124" t="s">
        <v>396</v>
      </c>
      <c r="V1362" s="124" t="s">
        <v>395</v>
      </c>
      <c r="W1362" s="124" t="s">
        <v>496</v>
      </c>
      <c r="X1362" s="124" t="s">
        <v>219</v>
      </c>
    </row>
    <row r="1363" spans="1:24" ht="33" customHeight="1" x14ac:dyDescent="0.25">
      <c r="A1363" s="124" t="s">
        <v>553</v>
      </c>
      <c r="B1363" s="125">
        <v>130301</v>
      </c>
      <c r="C1363" s="124" t="s">
        <v>349</v>
      </c>
      <c r="D1363" s="124" t="s">
        <v>349</v>
      </c>
      <c r="E1363" s="124" t="s">
        <v>341</v>
      </c>
      <c r="F1363" s="124" t="s">
        <v>361</v>
      </c>
      <c r="G1363" s="124" t="s">
        <v>360</v>
      </c>
      <c r="H1363" s="124" t="s">
        <v>552</v>
      </c>
      <c r="I1363" s="124" t="s">
        <v>551</v>
      </c>
      <c r="J1363" s="124" t="s">
        <v>551</v>
      </c>
      <c r="K1363" s="124" t="s">
        <v>357</v>
      </c>
      <c r="L1363" s="124" t="s">
        <v>550</v>
      </c>
      <c r="M1363" s="124" t="s">
        <v>355</v>
      </c>
      <c r="N1363" s="124" t="s">
        <v>549</v>
      </c>
      <c r="O1363" s="124" t="s">
        <v>342</v>
      </c>
      <c r="P1363" s="124" t="s">
        <v>548</v>
      </c>
      <c r="Q1363" s="124" t="s">
        <v>341</v>
      </c>
      <c r="R1363" s="125">
        <v>13</v>
      </c>
      <c r="S1363" s="125">
        <v>3</v>
      </c>
      <c r="T1363" s="124" t="s">
        <v>522</v>
      </c>
      <c r="U1363" s="124" t="s">
        <v>340</v>
      </c>
      <c r="V1363" s="124" t="s">
        <v>339</v>
      </c>
      <c r="W1363" s="124" t="s">
        <v>529</v>
      </c>
      <c r="X1363" s="124" t="s">
        <v>219</v>
      </c>
    </row>
    <row r="1364" spans="1:24" ht="33" customHeight="1" x14ac:dyDescent="0.25">
      <c r="A1364" s="124" t="s">
        <v>547</v>
      </c>
      <c r="B1364" s="125">
        <v>130302</v>
      </c>
      <c r="C1364" s="124" t="s">
        <v>349</v>
      </c>
      <c r="D1364" s="124" t="s">
        <v>349</v>
      </c>
      <c r="E1364" s="124" t="s">
        <v>341</v>
      </c>
      <c r="F1364" s="124" t="s">
        <v>540</v>
      </c>
      <c r="G1364" s="124" t="s">
        <v>379</v>
      </c>
      <c r="H1364" s="124" t="s">
        <v>546</v>
      </c>
      <c r="I1364" s="124" t="s">
        <v>545</v>
      </c>
      <c r="J1364" s="124" t="s">
        <v>545</v>
      </c>
      <c r="K1364" s="124" t="s">
        <v>544</v>
      </c>
      <c r="L1364" s="124" t="s">
        <v>407</v>
      </c>
      <c r="M1364" s="124" t="s">
        <v>355</v>
      </c>
      <c r="N1364" s="124" t="s">
        <v>543</v>
      </c>
      <c r="O1364" s="124" t="s">
        <v>342</v>
      </c>
      <c r="P1364" s="124" t="s">
        <v>542</v>
      </c>
      <c r="Q1364" s="124" t="s">
        <v>341</v>
      </c>
      <c r="R1364" s="125">
        <v>13</v>
      </c>
      <c r="S1364" s="125">
        <v>3</v>
      </c>
      <c r="T1364" s="124" t="s">
        <v>341</v>
      </c>
      <c r="U1364" s="124" t="s">
        <v>396</v>
      </c>
      <c r="V1364" s="124" t="s">
        <v>395</v>
      </c>
      <c r="W1364" s="124" t="s">
        <v>529</v>
      </c>
      <c r="X1364" s="124" t="s">
        <v>219</v>
      </c>
    </row>
    <row r="1365" spans="1:24" ht="33" customHeight="1" x14ac:dyDescent="0.25">
      <c r="A1365" s="124" t="s">
        <v>541</v>
      </c>
      <c r="B1365" s="125">
        <v>130303</v>
      </c>
      <c r="C1365" s="124" t="s">
        <v>349</v>
      </c>
      <c r="D1365" s="124" t="s">
        <v>349</v>
      </c>
      <c r="E1365" s="124" t="s">
        <v>341</v>
      </c>
      <c r="F1365" s="124" t="s">
        <v>540</v>
      </c>
      <c r="G1365" s="124" t="s">
        <v>343</v>
      </c>
      <c r="H1365" s="124" t="s">
        <v>539</v>
      </c>
      <c r="I1365" s="124" t="s">
        <v>538</v>
      </c>
      <c r="J1365" s="124" t="s">
        <v>538</v>
      </c>
      <c r="K1365" s="124" t="s">
        <v>537</v>
      </c>
      <c r="L1365" s="124" t="s">
        <v>445</v>
      </c>
      <c r="M1365" s="124" t="s">
        <v>343</v>
      </c>
      <c r="N1365" s="124" t="s">
        <v>341</v>
      </c>
      <c r="O1365" s="124" t="s">
        <v>342</v>
      </c>
      <c r="P1365" s="124" t="s">
        <v>536</v>
      </c>
      <c r="Q1365" s="124" t="s">
        <v>341</v>
      </c>
      <c r="R1365" s="125">
        <v>13</v>
      </c>
      <c r="S1365" s="125">
        <v>3</v>
      </c>
      <c r="T1365" s="124" t="s">
        <v>522</v>
      </c>
      <c r="U1365" s="124" t="s">
        <v>396</v>
      </c>
      <c r="V1365" s="124" t="s">
        <v>395</v>
      </c>
      <c r="W1365" s="124" t="s">
        <v>501</v>
      </c>
      <c r="X1365" s="124" t="s">
        <v>275</v>
      </c>
    </row>
    <row r="1366" spans="1:24" ht="33" customHeight="1" x14ac:dyDescent="0.25">
      <c r="A1366" s="124" t="s">
        <v>535</v>
      </c>
      <c r="B1366" s="125">
        <v>130304</v>
      </c>
      <c r="C1366" s="124" t="s">
        <v>349</v>
      </c>
      <c r="D1366" s="124" t="s">
        <v>349</v>
      </c>
      <c r="E1366" s="124" t="s">
        <v>341</v>
      </c>
      <c r="F1366" s="124" t="s">
        <v>348</v>
      </c>
      <c r="G1366" s="124" t="s">
        <v>343</v>
      </c>
      <c r="H1366" s="124" t="s">
        <v>534</v>
      </c>
      <c r="I1366" s="124" t="s">
        <v>533</v>
      </c>
      <c r="J1366" s="124" t="s">
        <v>533</v>
      </c>
      <c r="K1366" s="124" t="s">
        <v>532</v>
      </c>
      <c r="L1366" s="124" t="s">
        <v>531</v>
      </c>
      <c r="M1366" s="124" t="s">
        <v>343</v>
      </c>
      <c r="N1366" s="124" t="s">
        <v>341</v>
      </c>
      <c r="O1366" s="124" t="s">
        <v>430</v>
      </c>
      <c r="P1366" s="124" t="s">
        <v>530</v>
      </c>
      <c r="Q1366" s="124" t="s">
        <v>341</v>
      </c>
      <c r="R1366" s="125">
        <v>13</v>
      </c>
      <c r="S1366" s="125">
        <v>3</v>
      </c>
      <c r="T1366" s="124" t="s">
        <v>522</v>
      </c>
      <c r="U1366" s="124" t="s">
        <v>340</v>
      </c>
      <c r="V1366" s="124" t="s">
        <v>339</v>
      </c>
      <c r="W1366" s="124" t="s">
        <v>529</v>
      </c>
      <c r="X1366" s="124" t="s">
        <v>219</v>
      </c>
    </row>
    <row r="1367" spans="1:24" ht="33" customHeight="1" x14ac:dyDescent="0.25">
      <c r="A1367" s="124" t="s">
        <v>528</v>
      </c>
      <c r="B1367" s="125">
        <v>130305</v>
      </c>
      <c r="C1367" s="124" t="s">
        <v>381</v>
      </c>
      <c r="D1367" s="124" t="s">
        <v>349</v>
      </c>
      <c r="E1367" s="124" t="s">
        <v>527</v>
      </c>
      <c r="F1367" s="124" t="s">
        <v>380</v>
      </c>
      <c r="G1367" s="124" t="s">
        <v>390</v>
      </c>
      <c r="H1367" s="124" t="s">
        <v>526</v>
      </c>
      <c r="I1367" s="124" t="s">
        <v>525</v>
      </c>
      <c r="J1367" s="124" t="s">
        <v>525</v>
      </c>
      <c r="K1367" s="124" t="s">
        <v>524</v>
      </c>
      <c r="L1367" s="124" t="s">
        <v>433</v>
      </c>
      <c r="M1367" s="124" t="s">
        <v>444</v>
      </c>
      <c r="N1367" s="124" t="s">
        <v>341</v>
      </c>
      <c r="O1367" s="124" t="s">
        <v>430</v>
      </c>
      <c r="P1367" s="124" t="s">
        <v>523</v>
      </c>
      <c r="Q1367" s="124" t="s">
        <v>341</v>
      </c>
      <c r="R1367" s="125">
        <v>13</v>
      </c>
      <c r="S1367" s="125">
        <v>3</v>
      </c>
      <c r="T1367" s="124" t="s">
        <v>522</v>
      </c>
      <c r="U1367" s="124" t="s">
        <v>396</v>
      </c>
      <c r="V1367" s="124" t="s">
        <v>395</v>
      </c>
      <c r="W1367" s="124" t="s">
        <v>521</v>
      </c>
      <c r="X1367" s="124" t="s">
        <v>273</v>
      </c>
    </row>
    <row r="1368" spans="1:24" ht="33" customHeight="1" x14ac:dyDescent="0.25">
      <c r="A1368" s="124" t="s">
        <v>520</v>
      </c>
      <c r="B1368" s="125">
        <v>130306</v>
      </c>
      <c r="C1368" s="124" t="s">
        <v>381</v>
      </c>
      <c r="D1368" s="124" t="s">
        <v>349</v>
      </c>
      <c r="E1368" s="124" t="s">
        <v>519</v>
      </c>
      <c r="F1368" s="124" t="s">
        <v>411</v>
      </c>
      <c r="G1368" s="124" t="s">
        <v>379</v>
      </c>
      <c r="H1368" s="124" t="s">
        <v>518</v>
      </c>
      <c r="I1368" s="124" t="s">
        <v>517</v>
      </c>
      <c r="J1368" s="124" t="s">
        <v>516</v>
      </c>
      <c r="K1368" s="124" t="s">
        <v>515</v>
      </c>
      <c r="L1368" s="124" t="s">
        <v>407</v>
      </c>
      <c r="M1368" s="124" t="s">
        <v>355</v>
      </c>
      <c r="N1368" s="124" t="s">
        <v>514</v>
      </c>
      <c r="O1368" s="124" t="s">
        <v>513</v>
      </c>
      <c r="P1368" s="124" t="s">
        <v>512</v>
      </c>
      <c r="Q1368" s="124" t="s">
        <v>341</v>
      </c>
      <c r="R1368" s="125">
        <v>13</v>
      </c>
      <c r="S1368" s="125">
        <v>3</v>
      </c>
      <c r="T1368" s="124" t="s">
        <v>511</v>
      </c>
      <c r="U1368" s="124" t="s">
        <v>510</v>
      </c>
      <c r="V1368" s="124" t="s">
        <v>509</v>
      </c>
      <c r="W1368" s="124" t="s">
        <v>508</v>
      </c>
      <c r="X1368" s="124" t="s">
        <v>44</v>
      </c>
    </row>
    <row r="1369" spans="1:24" ht="33" customHeight="1" x14ac:dyDescent="0.25">
      <c r="A1369" s="124" t="s">
        <v>507</v>
      </c>
      <c r="B1369" s="125">
        <v>130307</v>
      </c>
      <c r="C1369" s="124" t="s">
        <v>349</v>
      </c>
      <c r="D1369" s="124" t="s">
        <v>349</v>
      </c>
      <c r="E1369" s="124" t="s">
        <v>341</v>
      </c>
      <c r="F1369" s="124" t="s">
        <v>348</v>
      </c>
      <c r="G1369" s="124" t="s">
        <v>343</v>
      </c>
      <c r="H1369" s="124" t="s">
        <v>506</v>
      </c>
      <c r="I1369" s="124" t="s">
        <v>505</v>
      </c>
      <c r="J1369" s="124" t="s">
        <v>505</v>
      </c>
      <c r="K1369" s="124" t="s">
        <v>504</v>
      </c>
      <c r="L1369" s="124" t="s">
        <v>344</v>
      </c>
      <c r="M1369" s="124" t="s">
        <v>343</v>
      </c>
      <c r="N1369" s="124" t="s">
        <v>341</v>
      </c>
      <c r="O1369" s="124" t="s">
        <v>430</v>
      </c>
      <c r="P1369" s="124" t="s">
        <v>341</v>
      </c>
      <c r="Q1369" s="124" t="s">
        <v>341</v>
      </c>
      <c r="R1369" s="125">
        <v>13</v>
      </c>
      <c r="S1369" s="125">
        <v>3</v>
      </c>
      <c r="T1369" s="124" t="s">
        <v>503</v>
      </c>
      <c r="U1369" s="124" t="s">
        <v>340</v>
      </c>
      <c r="V1369" s="124" t="s">
        <v>502</v>
      </c>
      <c r="W1369" s="124" t="s">
        <v>501</v>
      </c>
      <c r="X1369" s="124" t="s">
        <v>275</v>
      </c>
    </row>
    <row r="1370" spans="1:24" ht="33" customHeight="1" x14ac:dyDescent="0.25">
      <c r="A1370" s="124" t="s">
        <v>500</v>
      </c>
      <c r="B1370" s="125">
        <v>130902</v>
      </c>
      <c r="C1370" s="124" t="s">
        <v>349</v>
      </c>
      <c r="D1370" s="124" t="s">
        <v>349</v>
      </c>
      <c r="E1370" s="124" t="s">
        <v>341</v>
      </c>
      <c r="F1370" s="124" t="s">
        <v>361</v>
      </c>
      <c r="G1370" s="124" t="s">
        <v>343</v>
      </c>
      <c r="H1370" s="124" t="s">
        <v>499</v>
      </c>
      <c r="I1370" s="124" t="s">
        <v>498</v>
      </c>
      <c r="J1370" s="124" t="s">
        <v>498</v>
      </c>
      <c r="K1370" s="124" t="s">
        <v>497</v>
      </c>
      <c r="L1370" s="124" t="s">
        <v>344</v>
      </c>
      <c r="M1370" s="124" t="s">
        <v>343</v>
      </c>
      <c r="N1370" s="124" t="s">
        <v>341</v>
      </c>
      <c r="O1370" s="124" t="s">
        <v>342</v>
      </c>
      <c r="P1370" s="124" t="s">
        <v>341</v>
      </c>
      <c r="Q1370" s="124" t="s">
        <v>341</v>
      </c>
      <c r="R1370" s="125">
        <v>13</v>
      </c>
      <c r="S1370" s="125">
        <v>9</v>
      </c>
      <c r="T1370" s="124" t="s">
        <v>341</v>
      </c>
      <c r="U1370" s="124" t="s">
        <v>396</v>
      </c>
      <c r="V1370" s="124" t="s">
        <v>395</v>
      </c>
      <c r="W1370" s="124" t="s">
        <v>496</v>
      </c>
      <c r="X1370" s="124" t="s">
        <v>219</v>
      </c>
    </row>
    <row r="1371" spans="1:24" ht="33" customHeight="1" x14ac:dyDescent="0.25">
      <c r="A1371" s="124" t="s">
        <v>495</v>
      </c>
      <c r="B1371" s="125">
        <v>131101</v>
      </c>
      <c r="C1371" s="124" t="s">
        <v>393</v>
      </c>
      <c r="D1371" s="124" t="s">
        <v>392</v>
      </c>
      <c r="E1371" s="124" t="s">
        <v>341</v>
      </c>
      <c r="F1371" s="124" t="s">
        <v>391</v>
      </c>
      <c r="G1371" s="124" t="s">
        <v>379</v>
      </c>
      <c r="H1371" s="124" t="s">
        <v>494</v>
      </c>
      <c r="I1371" s="124" t="s">
        <v>493</v>
      </c>
      <c r="J1371" s="124" t="s">
        <v>493</v>
      </c>
      <c r="K1371" s="124" t="s">
        <v>387</v>
      </c>
      <c r="L1371" s="124" t="s">
        <v>492</v>
      </c>
      <c r="M1371" s="124" t="s">
        <v>432</v>
      </c>
      <c r="N1371" s="124" t="s">
        <v>491</v>
      </c>
      <c r="O1371" s="124" t="s">
        <v>421</v>
      </c>
      <c r="P1371" s="124" t="s">
        <v>490</v>
      </c>
      <c r="Q1371" s="124" t="s">
        <v>341</v>
      </c>
      <c r="R1371" s="125">
        <v>13</v>
      </c>
      <c r="S1371" s="125">
        <v>11</v>
      </c>
      <c r="T1371" s="124" t="s">
        <v>341</v>
      </c>
      <c r="U1371" s="124" t="s">
        <v>340</v>
      </c>
      <c r="V1371" s="124" t="s">
        <v>339</v>
      </c>
      <c r="W1371" s="124" t="s">
        <v>351</v>
      </c>
      <c r="X1371" s="124" t="s">
        <v>219</v>
      </c>
    </row>
    <row r="1372" spans="1:24" ht="33" customHeight="1" x14ac:dyDescent="0.25">
      <c r="A1372" s="124" t="s">
        <v>489</v>
      </c>
      <c r="B1372" s="125">
        <v>131102</v>
      </c>
      <c r="C1372" s="124" t="s">
        <v>381</v>
      </c>
      <c r="D1372" s="124" t="s">
        <v>349</v>
      </c>
      <c r="E1372" s="124" t="s">
        <v>488</v>
      </c>
      <c r="F1372" s="124" t="s">
        <v>411</v>
      </c>
      <c r="G1372" s="124" t="s">
        <v>379</v>
      </c>
      <c r="H1372" s="124" t="s">
        <v>487</v>
      </c>
      <c r="I1372" s="124" t="s">
        <v>486</v>
      </c>
      <c r="J1372" s="124" t="s">
        <v>486</v>
      </c>
      <c r="K1372" s="124" t="s">
        <v>485</v>
      </c>
      <c r="L1372" s="124" t="s">
        <v>407</v>
      </c>
      <c r="M1372" s="124" t="s">
        <v>432</v>
      </c>
      <c r="N1372" s="124" t="s">
        <v>484</v>
      </c>
      <c r="O1372" s="124" t="s">
        <v>483</v>
      </c>
      <c r="P1372" s="124" t="s">
        <v>482</v>
      </c>
      <c r="Q1372" s="124" t="s">
        <v>341</v>
      </c>
      <c r="R1372" s="125">
        <v>13</v>
      </c>
      <c r="S1372" s="125">
        <v>11</v>
      </c>
      <c r="T1372" s="124" t="s">
        <v>341</v>
      </c>
      <c r="U1372" s="124" t="s">
        <v>396</v>
      </c>
      <c r="V1372" s="124" t="s">
        <v>395</v>
      </c>
      <c r="W1372" s="124" t="s">
        <v>481</v>
      </c>
      <c r="X1372" s="124" t="s">
        <v>218</v>
      </c>
    </row>
    <row r="1373" spans="1:24" ht="33" customHeight="1" x14ac:dyDescent="0.25">
      <c r="A1373" s="124" t="s">
        <v>480</v>
      </c>
      <c r="B1373" s="125">
        <v>131103</v>
      </c>
      <c r="C1373" s="124" t="s">
        <v>381</v>
      </c>
      <c r="D1373" s="124" t="s">
        <v>381</v>
      </c>
      <c r="E1373" s="124" t="s">
        <v>341</v>
      </c>
      <c r="F1373" s="124" t="s">
        <v>436</v>
      </c>
      <c r="G1373" s="124" t="s">
        <v>360</v>
      </c>
      <c r="H1373" s="124" t="s">
        <v>479</v>
      </c>
      <c r="I1373" s="124" t="s">
        <v>478</v>
      </c>
      <c r="J1373" s="124" t="s">
        <v>478</v>
      </c>
      <c r="K1373" s="124" t="s">
        <v>477</v>
      </c>
      <c r="L1373" s="124" t="s">
        <v>433</v>
      </c>
      <c r="M1373" s="124" t="s">
        <v>462</v>
      </c>
      <c r="N1373" s="124" t="s">
        <v>476</v>
      </c>
      <c r="O1373" s="124" t="s">
        <v>430</v>
      </c>
      <c r="P1373" s="124" t="s">
        <v>475</v>
      </c>
      <c r="Q1373" s="124" t="s">
        <v>341</v>
      </c>
      <c r="R1373" s="125">
        <v>13</v>
      </c>
      <c r="S1373" s="125">
        <v>11</v>
      </c>
      <c r="T1373" s="124" t="s">
        <v>341</v>
      </c>
      <c r="U1373" s="124" t="s">
        <v>340</v>
      </c>
      <c r="V1373" s="124" t="s">
        <v>339</v>
      </c>
      <c r="W1373" s="124" t="s">
        <v>338</v>
      </c>
      <c r="X1373" s="124" t="s">
        <v>219</v>
      </c>
    </row>
    <row r="1374" spans="1:24" ht="33" customHeight="1" x14ac:dyDescent="0.25">
      <c r="A1374" s="124" t="s">
        <v>474</v>
      </c>
      <c r="B1374" s="125">
        <v>131104</v>
      </c>
      <c r="C1374" s="124" t="s">
        <v>393</v>
      </c>
      <c r="D1374" s="124" t="s">
        <v>381</v>
      </c>
      <c r="E1374" s="124" t="s">
        <v>473</v>
      </c>
      <c r="F1374" s="124" t="s">
        <v>391</v>
      </c>
      <c r="G1374" s="124" t="s">
        <v>390</v>
      </c>
      <c r="H1374" s="124" t="s">
        <v>472</v>
      </c>
      <c r="I1374" s="124" t="s">
        <v>471</v>
      </c>
      <c r="J1374" s="124" t="s">
        <v>471</v>
      </c>
      <c r="K1374" s="124" t="s">
        <v>470</v>
      </c>
      <c r="L1374" s="124" t="s">
        <v>344</v>
      </c>
      <c r="M1374" s="124" t="s">
        <v>432</v>
      </c>
      <c r="N1374" s="124" t="s">
        <v>341</v>
      </c>
      <c r="O1374" s="124" t="s">
        <v>430</v>
      </c>
      <c r="P1374" s="124" t="s">
        <v>469</v>
      </c>
      <c r="Q1374" s="124" t="s">
        <v>341</v>
      </c>
      <c r="R1374" s="125">
        <v>13</v>
      </c>
      <c r="S1374" s="125">
        <v>11</v>
      </c>
      <c r="T1374" s="124" t="s">
        <v>341</v>
      </c>
      <c r="U1374" s="124" t="s">
        <v>340</v>
      </c>
      <c r="V1374" s="124" t="s">
        <v>339</v>
      </c>
      <c r="W1374" s="124" t="s">
        <v>468</v>
      </c>
      <c r="X1374" s="124" t="s">
        <v>223</v>
      </c>
    </row>
    <row r="1375" spans="1:24" ht="33" customHeight="1" x14ac:dyDescent="0.25">
      <c r="A1375" s="124" t="s">
        <v>467</v>
      </c>
      <c r="B1375" s="125">
        <v>131105</v>
      </c>
      <c r="C1375" s="124" t="s">
        <v>381</v>
      </c>
      <c r="D1375" s="124" t="s">
        <v>381</v>
      </c>
      <c r="E1375" s="124" t="s">
        <v>341</v>
      </c>
      <c r="F1375" s="124" t="s">
        <v>380</v>
      </c>
      <c r="G1375" s="124" t="s">
        <v>360</v>
      </c>
      <c r="H1375" s="124" t="s">
        <v>466</v>
      </c>
      <c r="I1375" s="124" t="s">
        <v>465</v>
      </c>
      <c r="J1375" s="124" t="s">
        <v>465</v>
      </c>
      <c r="K1375" s="124" t="s">
        <v>464</v>
      </c>
      <c r="L1375" s="124" t="s">
        <v>463</v>
      </c>
      <c r="M1375" s="124" t="s">
        <v>462</v>
      </c>
      <c r="N1375" s="124" t="s">
        <v>461</v>
      </c>
      <c r="O1375" s="124" t="s">
        <v>460</v>
      </c>
      <c r="P1375" s="124" t="s">
        <v>459</v>
      </c>
      <c r="Q1375" s="124" t="s">
        <v>341</v>
      </c>
      <c r="R1375" s="125">
        <v>13</v>
      </c>
      <c r="S1375" s="125">
        <v>11</v>
      </c>
      <c r="T1375" s="124" t="s">
        <v>341</v>
      </c>
      <c r="U1375" s="124" t="s">
        <v>396</v>
      </c>
      <c r="V1375" s="124" t="s">
        <v>395</v>
      </c>
      <c r="W1375" s="124" t="s">
        <v>351</v>
      </c>
      <c r="X1375" s="124" t="s">
        <v>219</v>
      </c>
    </row>
    <row r="1376" spans="1:24" ht="33" customHeight="1" x14ac:dyDescent="0.25">
      <c r="A1376" s="124" t="s">
        <v>458</v>
      </c>
      <c r="B1376" s="125">
        <v>131106</v>
      </c>
      <c r="C1376" s="124" t="s">
        <v>393</v>
      </c>
      <c r="D1376" s="124" t="s">
        <v>392</v>
      </c>
      <c r="E1376" s="124" t="s">
        <v>341</v>
      </c>
      <c r="F1376" s="124" t="s">
        <v>391</v>
      </c>
      <c r="G1376" s="124" t="s">
        <v>343</v>
      </c>
      <c r="H1376" s="124" t="s">
        <v>457</v>
      </c>
      <c r="I1376" s="124" t="s">
        <v>456</v>
      </c>
      <c r="J1376" s="124" t="s">
        <v>455</v>
      </c>
      <c r="K1376" s="124" t="s">
        <v>454</v>
      </c>
      <c r="L1376" s="124" t="s">
        <v>344</v>
      </c>
      <c r="M1376" s="124" t="s">
        <v>343</v>
      </c>
      <c r="N1376" s="124" t="s">
        <v>453</v>
      </c>
      <c r="O1376" s="124" t="s">
        <v>430</v>
      </c>
      <c r="P1376" s="124" t="s">
        <v>452</v>
      </c>
      <c r="Q1376" s="124" t="s">
        <v>341</v>
      </c>
      <c r="R1376" s="125">
        <v>13</v>
      </c>
      <c r="S1376" s="125">
        <v>11</v>
      </c>
      <c r="T1376" s="124" t="s">
        <v>341</v>
      </c>
      <c r="U1376" s="124" t="s">
        <v>396</v>
      </c>
      <c r="V1376" s="124" t="s">
        <v>395</v>
      </c>
      <c r="W1376" s="124" t="s">
        <v>451</v>
      </c>
      <c r="X1376" s="124" t="s">
        <v>220</v>
      </c>
    </row>
    <row r="1377" spans="1:24" ht="33" customHeight="1" x14ac:dyDescent="0.25">
      <c r="A1377" s="124" t="s">
        <v>450</v>
      </c>
      <c r="B1377" s="125">
        <v>131107</v>
      </c>
      <c r="C1377" s="124" t="s">
        <v>381</v>
      </c>
      <c r="D1377" s="124" t="s">
        <v>349</v>
      </c>
      <c r="E1377" s="124" t="s">
        <v>449</v>
      </c>
      <c r="F1377" s="124" t="s">
        <v>411</v>
      </c>
      <c r="G1377" s="124" t="s">
        <v>390</v>
      </c>
      <c r="H1377" s="124" t="s">
        <v>448</v>
      </c>
      <c r="I1377" s="124" t="s">
        <v>447</v>
      </c>
      <c r="J1377" s="124" t="s">
        <v>447</v>
      </c>
      <c r="K1377" s="124" t="s">
        <v>446</v>
      </c>
      <c r="L1377" s="124" t="s">
        <v>445</v>
      </c>
      <c r="M1377" s="124" t="s">
        <v>444</v>
      </c>
      <c r="N1377" s="124" t="s">
        <v>443</v>
      </c>
      <c r="O1377" s="124" t="s">
        <v>442</v>
      </c>
      <c r="P1377" s="124" t="s">
        <v>441</v>
      </c>
      <c r="Q1377" s="124" t="s">
        <v>341</v>
      </c>
      <c r="R1377" s="125">
        <v>13</v>
      </c>
      <c r="S1377" s="125">
        <v>11</v>
      </c>
      <c r="T1377" s="124" t="s">
        <v>341</v>
      </c>
      <c r="U1377" s="124" t="s">
        <v>371</v>
      </c>
      <c r="V1377" s="124" t="s">
        <v>440</v>
      </c>
      <c r="W1377" s="124" t="s">
        <v>439</v>
      </c>
      <c r="X1377" s="124" t="s">
        <v>217</v>
      </c>
    </row>
    <row r="1378" spans="1:24" ht="33" customHeight="1" x14ac:dyDescent="0.25">
      <c r="A1378" s="124" t="s">
        <v>438</v>
      </c>
      <c r="B1378" s="125">
        <v>131108</v>
      </c>
      <c r="C1378" s="124" t="s">
        <v>381</v>
      </c>
      <c r="D1378" s="124" t="s">
        <v>349</v>
      </c>
      <c r="E1378" s="124" t="s">
        <v>437</v>
      </c>
      <c r="F1378" s="124" t="s">
        <v>436</v>
      </c>
      <c r="G1378" s="124" t="s">
        <v>360</v>
      </c>
      <c r="H1378" s="124" t="s">
        <v>435</v>
      </c>
      <c r="I1378" s="124" t="s">
        <v>434</v>
      </c>
      <c r="J1378" s="124" t="s">
        <v>434</v>
      </c>
      <c r="K1378" s="124" t="s">
        <v>365</v>
      </c>
      <c r="L1378" s="124" t="s">
        <v>433</v>
      </c>
      <c r="M1378" s="124" t="s">
        <v>432</v>
      </c>
      <c r="N1378" s="124" t="s">
        <v>431</v>
      </c>
      <c r="O1378" s="124" t="s">
        <v>430</v>
      </c>
      <c r="P1378" s="124" t="s">
        <v>429</v>
      </c>
      <c r="Q1378" s="124" t="s">
        <v>341</v>
      </c>
      <c r="R1378" s="125">
        <v>13</v>
      </c>
      <c r="S1378" s="125">
        <v>11</v>
      </c>
      <c r="T1378" s="124" t="s">
        <v>341</v>
      </c>
      <c r="U1378" s="124" t="s">
        <v>340</v>
      </c>
      <c r="V1378" s="124" t="s">
        <v>339</v>
      </c>
      <c r="W1378" s="124" t="s">
        <v>351</v>
      </c>
      <c r="X1378" s="124" t="s">
        <v>219</v>
      </c>
    </row>
    <row r="1379" spans="1:24" ht="33" customHeight="1" x14ac:dyDescent="0.25">
      <c r="A1379" s="124" t="s">
        <v>428</v>
      </c>
      <c r="B1379" s="125">
        <v>131201</v>
      </c>
      <c r="C1379" s="124" t="s">
        <v>393</v>
      </c>
      <c r="D1379" s="124" t="s">
        <v>381</v>
      </c>
      <c r="E1379" s="124" t="s">
        <v>427</v>
      </c>
      <c r="F1379" s="124" t="s">
        <v>391</v>
      </c>
      <c r="G1379" s="124" t="s">
        <v>379</v>
      </c>
      <c r="H1379" s="124" t="s">
        <v>426</v>
      </c>
      <c r="I1379" s="124" t="s">
        <v>425</v>
      </c>
      <c r="J1379" s="124" t="s">
        <v>425</v>
      </c>
      <c r="K1379" s="124" t="s">
        <v>424</v>
      </c>
      <c r="L1379" s="124" t="s">
        <v>423</v>
      </c>
      <c r="M1379" s="124" t="s">
        <v>355</v>
      </c>
      <c r="N1379" s="124" t="s">
        <v>422</v>
      </c>
      <c r="O1379" s="124" t="s">
        <v>421</v>
      </c>
      <c r="P1379" s="124" t="s">
        <v>420</v>
      </c>
      <c r="Q1379" s="124" t="s">
        <v>341</v>
      </c>
      <c r="R1379" s="125">
        <v>13</v>
      </c>
      <c r="S1379" s="125">
        <v>12</v>
      </c>
      <c r="T1379" s="124" t="s">
        <v>341</v>
      </c>
      <c r="U1379" s="124" t="s">
        <v>396</v>
      </c>
      <c r="V1379" s="124" t="s">
        <v>395</v>
      </c>
      <c r="W1379" s="124" t="s">
        <v>351</v>
      </c>
      <c r="X1379" s="124" t="s">
        <v>219</v>
      </c>
    </row>
    <row r="1380" spans="1:24" ht="33" customHeight="1" x14ac:dyDescent="0.25">
      <c r="A1380" s="124" t="s">
        <v>419</v>
      </c>
      <c r="B1380" s="125">
        <v>131202</v>
      </c>
      <c r="C1380" s="124" t="s">
        <v>393</v>
      </c>
      <c r="D1380" s="124" t="s">
        <v>392</v>
      </c>
      <c r="E1380" s="124" t="s">
        <v>341</v>
      </c>
      <c r="F1380" s="124" t="s">
        <v>391</v>
      </c>
      <c r="G1380" s="124" t="s">
        <v>379</v>
      </c>
      <c r="H1380" s="124" t="s">
        <v>418</v>
      </c>
      <c r="I1380" s="124" t="s">
        <v>417</v>
      </c>
      <c r="J1380" s="124" t="s">
        <v>417</v>
      </c>
      <c r="K1380" s="124" t="s">
        <v>416</v>
      </c>
      <c r="L1380" s="124" t="s">
        <v>407</v>
      </c>
      <c r="M1380" s="124" t="s">
        <v>374</v>
      </c>
      <c r="N1380" s="124" t="s">
        <v>415</v>
      </c>
      <c r="O1380" s="124" t="s">
        <v>414</v>
      </c>
      <c r="P1380" s="124" t="s">
        <v>413</v>
      </c>
      <c r="Q1380" s="124" t="s">
        <v>341</v>
      </c>
      <c r="R1380" s="125">
        <v>13</v>
      </c>
      <c r="S1380" s="125">
        <v>12</v>
      </c>
      <c r="T1380" s="124" t="s">
        <v>341</v>
      </c>
      <c r="U1380" s="124" t="s">
        <v>340</v>
      </c>
      <c r="V1380" s="124" t="s">
        <v>339</v>
      </c>
      <c r="W1380" s="124" t="s">
        <v>351</v>
      </c>
      <c r="X1380" s="124" t="s">
        <v>219</v>
      </c>
    </row>
    <row r="1381" spans="1:24" ht="33" customHeight="1" x14ac:dyDescent="0.25">
      <c r="A1381" s="124" t="s">
        <v>412</v>
      </c>
      <c r="B1381" s="125">
        <v>131203</v>
      </c>
      <c r="C1381" s="124" t="s">
        <v>381</v>
      </c>
      <c r="D1381" s="124" t="s">
        <v>381</v>
      </c>
      <c r="E1381" s="124" t="s">
        <v>341</v>
      </c>
      <c r="F1381" s="124" t="s">
        <v>411</v>
      </c>
      <c r="G1381" s="124" t="s">
        <v>379</v>
      </c>
      <c r="H1381" s="124" t="s">
        <v>410</v>
      </c>
      <c r="I1381" s="124" t="s">
        <v>409</v>
      </c>
      <c r="J1381" s="124" t="s">
        <v>409</v>
      </c>
      <c r="K1381" s="124" t="s">
        <v>408</v>
      </c>
      <c r="L1381" s="124" t="s">
        <v>407</v>
      </c>
      <c r="M1381" s="124" t="s">
        <v>355</v>
      </c>
      <c r="N1381" s="124" t="s">
        <v>406</v>
      </c>
      <c r="O1381" s="124" t="s">
        <v>405</v>
      </c>
      <c r="P1381" s="124" t="s">
        <v>404</v>
      </c>
      <c r="Q1381" s="124" t="s">
        <v>341</v>
      </c>
      <c r="R1381" s="125">
        <v>13</v>
      </c>
      <c r="S1381" s="125">
        <v>12</v>
      </c>
      <c r="T1381" s="124" t="s">
        <v>341</v>
      </c>
      <c r="U1381" s="124" t="s">
        <v>340</v>
      </c>
      <c r="V1381" s="124" t="s">
        <v>339</v>
      </c>
      <c r="W1381" s="124" t="s">
        <v>351</v>
      </c>
      <c r="X1381" s="124" t="s">
        <v>219</v>
      </c>
    </row>
    <row r="1382" spans="1:24" ht="33" customHeight="1" x14ac:dyDescent="0.25">
      <c r="A1382" s="124" t="s">
        <v>403</v>
      </c>
      <c r="B1382" s="125">
        <v>131204</v>
      </c>
      <c r="C1382" s="124" t="s">
        <v>381</v>
      </c>
      <c r="D1382" s="124" t="s">
        <v>349</v>
      </c>
      <c r="E1382" s="124" t="s">
        <v>402</v>
      </c>
      <c r="F1382" s="124" t="s">
        <v>380</v>
      </c>
      <c r="G1382" s="124" t="s">
        <v>343</v>
      </c>
      <c r="H1382" s="124" t="s">
        <v>401</v>
      </c>
      <c r="I1382" s="124" t="s">
        <v>400</v>
      </c>
      <c r="J1382" s="124" t="s">
        <v>400</v>
      </c>
      <c r="K1382" s="124" t="s">
        <v>399</v>
      </c>
      <c r="L1382" s="124" t="s">
        <v>375</v>
      </c>
      <c r="M1382" s="124" t="s">
        <v>343</v>
      </c>
      <c r="N1382" s="124" t="s">
        <v>398</v>
      </c>
      <c r="O1382" s="124" t="s">
        <v>342</v>
      </c>
      <c r="P1382" s="124" t="s">
        <v>397</v>
      </c>
      <c r="Q1382" s="124" t="s">
        <v>341</v>
      </c>
      <c r="R1382" s="125">
        <v>13</v>
      </c>
      <c r="S1382" s="125">
        <v>12</v>
      </c>
      <c r="T1382" s="124" t="s">
        <v>341</v>
      </c>
      <c r="U1382" s="124" t="s">
        <v>396</v>
      </c>
      <c r="V1382" s="124" t="s">
        <v>395</v>
      </c>
      <c r="W1382" s="124" t="s">
        <v>351</v>
      </c>
      <c r="X1382" s="124" t="s">
        <v>219</v>
      </c>
    </row>
    <row r="1383" spans="1:24" ht="33" customHeight="1" x14ac:dyDescent="0.25">
      <c r="A1383" s="124" t="s">
        <v>394</v>
      </c>
      <c r="B1383" s="125">
        <v>131205</v>
      </c>
      <c r="C1383" s="124" t="s">
        <v>393</v>
      </c>
      <c r="D1383" s="124" t="s">
        <v>392</v>
      </c>
      <c r="E1383" s="124" t="s">
        <v>341</v>
      </c>
      <c r="F1383" s="124" t="s">
        <v>391</v>
      </c>
      <c r="G1383" s="124" t="s">
        <v>390</v>
      </c>
      <c r="H1383" s="124" t="s">
        <v>389</v>
      </c>
      <c r="I1383" s="124" t="s">
        <v>388</v>
      </c>
      <c r="J1383" s="124" t="s">
        <v>388</v>
      </c>
      <c r="K1383" s="124" t="s">
        <v>387</v>
      </c>
      <c r="L1383" s="124" t="s">
        <v>386</v>
      </c>
      <c r="M1383" s="124" t="s">
        <v>374</v>
      </c>
      <c r="N1383" s="124" t="s">
        <v>385</v>
      </c>
      <c r="O1383" s="124" t="s">
        <v>384</v>
      </c>
      <c r="P1383" s="124" t="s">
        <v>383</v>
      </c>
      <c r="Q1383" s="124" t="s">
        <v>341</v>
      </c>
      <c r="R1383" s="125">
        <v>13</v>
      </c>
      <c r="S1383" s="125">
        <v>12</v>
      </c>
      <c r="T1383" s="124" t="s">
        <v>341</v>
      </c>
      <c r="U1383" s="124" t="s">
        <v>340</v>
      </c>
      <c r="V1383" s="124" t="s">
        <v>339</v>
      </c>
      <c r="W1383" s="124" t="s">
        <v>351</v>
      </c>
      <c r="X1383" s="124" t="s">
        <v>219</v>
      </c>
    </row>
    <row r="1384" spans="1:24" ht="33" customHeight="1" x14ac:dyDescent="0.25">
      <c r="A1384" s="124" t="s">
        <v>382</v>
      </c>
      <c r="B1384" s="125">
        <v>131206</v>
      </c>
      <c r="C1384" s="124" t="s">
        <v>381</v>
      </c>
      <c r="D1384" s="124" t="s">
        <v>381</v>
      </c>
      <c r="E1384" s="124" t="s">
        <v>341</v>
      </c>
      <c r="F1384" s="124" t="s">
        <v>380</v>
      </c>
      <c r="G1384" s="124" t="s">
        <v>379</v>
      </c>
      <c r="H1384" s="124" t="s">
        <v>378</v>
      </c>
      <c r="I1384" s="124" t="s">
        <v>377</v>
      </c>
      <c r="J1384" s="124" t="s">
        <v>377</v>
      </c>
      <c r="K1384" s="124" t="s">
        <v>376</v>
      </c>
      <c r="L1384" s="124" t="s">
        <v>375</v>
      </c>
      <c r="M1384" s="124" t="s">
        <v>374</v>
      </c>
      <c r="N1384" s="124" t="s">
        <v>373</v>
      </c>
      <c r="O1384" s="124" t="s">
        <v>372</v>
      </c>
      <c r="P1384" s="124" t="s">
        <v>341</v>
      </c>
      <c r="Q1384" s="124" t="s">
        <v>341</v>
      </c>
      <c r="R1384" s="125">
        <v>13</v>
      </c>
      <c r="S1384" s="125">
        <v>12</v>
      </c>
      <c r="T1384" s="124" t="s">
        <v>341</v>
      </c>
      <c r="U1384" s="124" t="s">
        <v>371</v>
      </c>
      <c r="V1384" s="124" t="s">
        <v>370</v>
      </c>
      <c r="W1384" s="124" t="s">
        <v>369</v>
      </c>
      <c r="X1384" s="124" t="s">
        <v>35</v>
      </c>
    </row>
    <row r="1385" spans="1:24" ht="33" customHeight="1" x14ac:dyDescent="0.25">
      <c r="A1385" s="124" t="s">
        <v>368</v>
      </c>
      <c r="B1385" s="125">
        <v>131208</v>
      </c>
      <c r="C1385" s="124" t="s">
        <v>349</v>
      </c>
      <c r="D1385" s="124" t="s">
        <v>349</v>
      </c>
      <c r="E1385" s="124" t="s">
        <v>341</v>
      </c>
      <c r="F1385" s="124" t="s">
        <v>361</v>
      </c>
      <c r="G1385" s="124" t="s">
        <v>360</v>
      </c>
      <c r="H1385" s="124" t="s">
        <v>367</v>
      </c>
      <c r="I1385" s="124" t="s">
        <v>366</v>
      </c>
      <c r="J1385" s="124" t="s">
        <v>366</v>
      </c>
      <c r="K1385" s="124" t="s">
        <v>365</v>
      </c>
      <c r="L1385" s="124" t="s">
        <v>364</v>
      </c>
      <c r="M1385" s="124" t="s">
        <v>355</v>
      </c>
      <c r="N1385" s="124" t="s">
        <v>341</v>
      </c>
      <c r="O1385" s="124" t="s">
        <v>342</v>
      </c>
      <c r="P1385" s="124" t="s">
        <v>363</v>
      </c>
      <c r="Q1385" s="124" t="s">
        <v>341</v>
      </c>
      <c r="R1385" s="125">
        <v>13</v>
      </c>
      <c r="S1385" s="125">
        <v>12</v>
      </c>
      <c r="T1385" s="124" t="s">
        <v>341</v>
      </c>
      <c r="U1385" s="124" t="s">
        <v>340</v>
      </c>
      <c r="V1385" s="124" t="s">
        <v>339</v>
      </c>
      <c r="W1385" s="124" t="s">
        <v>351</v>
      </c>
      <c r="X1385" s="124" t="s">
        <v>219</v>
      </c>
    </row>
    <row r="1386" spans="1:24" ht="33" customHeight="1" x14ac:dyDescent="0.25">
      <c r="A1386" s="124" t="s">
        <v>362</v>
      </c>
      <c r="B1386" s="125">
        <v>131209</v>
      </c>
      <c r="C1386" s="124" t="s">
        <v>349</v>
      </c>
      <c r="D1386" s="124" t="s">
        <v>349</v>
      </c>
      <c r="E1386" s="124" t="s">
        <v>341</v>
      </c>
      <c r="F1386" s="124" t="s">
        <v>361</v>
      </c>
      <c r="G1386" s="124" t="s">
        <v>360</v>
      </c>
      <c r="H1386" s="124" t="s">
        <v>359</v>
      </c>
      <c r="I1386" s="124" t="s">
        <v>358</v>
      </c>
      <c r="J1386" s="124" t="s">
        <v>358</v>
      </c>
      <c r="K1386" s="124" t="s">
        <v>357</v>
      </c>
      <c r="L1386" s="124" t="s">
        <v>356</v>
      </c>
      <c r="M1386" s="124" t="s">
        <v>355</v>
      </c>
      <c r="N1386" s="124" t="s">
        <v>354</v>
      </c>
      <c r="O1386" s="124" t="s">
        <v>353</v>
      </c>
      <c r="P1386" s="124" t="s">
        <v>352</v>
      </c>
      <c r="Q1386" s="124" t="s">
        <v>341</v>
      </c>
      <c r="R1386" s="125">
        <v>13</v>
      </c>
      <c r="S1386" s="125">
        <v>12</v>
      </c>
      <c r="T1386" s="124" t="s">
        <v>341</v>
      </c>
      <c r="U1386" s="124" t="s">
        <v>340</v>
      </c>
      <c r="V1386" s="124" t="s">
        <v>339</v>
      </c>
      <c r="W1386" s="124" t="s">
        <v>351</v>
      </c>
      <c r="X1386" s="124" t="s">
        <v>219</v>
      </c>
    </row>
    <row r="1387" spans="1:24" ht="33" customHeight="1" x14ac:dyDescent="0.25">
      <c r="A1387" s="124" t="s">
        <v>350</v>
      </c>
      <c r="B1387" s="125">
        <v>131210</v>
      </c>
      <c r="C1387" s="124" t="s">
        <v>349</v>
      </c>
      <c r="D1387" s="124" t="s">
        <v>349</v>
      </c>
      <c r="E1387" s="124" t="s">
        <v>341</v>
      </c>
      <c r="F1387" s="124" t="s">
        <v>348</v>
      </c>
      <c r="G1387" s="124" t="s">
        <v>343</v>
      </c>
      <c r="H1387" s="124" t="s">
        <v>347</v>
      </c>
      <c r="I1387" s="124" t="s">
        <v>346</v>
      </c>
      <c r="J1387" s="124" t="s">
        <v>346</v>
      </c>
      <c r="K1387" s="124" t="s">
        <v>345</v>
      </c>
      <c r="L1387" s="124" t="s">
        <v>344</v>
      </c>
      <c r="M1387" s="124" t="s">
        <v>343</v>
      </c>
      <c r="N1387" s="124" t="s">
        <v>341</v>
      </c>
      <c r="O1387" s="124" t="s">
        <v>342</v>
      </c>
      <c r="P1387" s="124" t="s">
        <v>341</v>
      </c>
      <c r="Q1387" s="124" t="s">
        <v>341</v>
      </c>
      <c r="R1387" s="125">
        <v>13</v>
      </c>
      <c r="S1387" s="125">
        <v>12</v>
      </c>
      <c r="T1387" s="124" t="s">
        <v>341</v>
      </c>
      <c r="U1387" s="124" t="s">
        <v>340</v>
      </c>
      <c r="V1387" s="124" t="s">
        <v>339</v>
      </c>
      <c r="W1387" s="124" t="s">
        <v>338</v>
      </c>
      <c r="X1387" s="124" t="s">
        <v>219</v>
      </c>
    </row>
  </sheetData>
  <pageMargins left="0.7" right="0.7" top="0.75" bottom="0.75" header="0.3" footer="0.3"/>
  <ignoredErrors>
    <ignoredError sqref="X2:X138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31</vt:i4>
      </vt:variant>
    </vt:vector>
  </HeadingPairs>
  <TitlesOfParts>
    <vt:vector size="35" baseType="lpstr">
      <vt:lpstr>METADATA</vt:lpstr>
      <vt:lpstr>QREG_B521M_clearing_rates</vt:lpstr>
      <vt:lpstr>Standard Assessment Calculator</vt:lpstr>
      <vt:lpstr>tblu_RE</vt:lpstr>
      <vt:lpstr>_1</vt:lpstr>
      <vt:lpstr>_10</vt:lpstr>
      <vt:lpstr>_11</vt:lpstr>
      <vt:lpstr>_12</vt:lpstr>
      <vt:lpstr>_13</vt:lpstr>
      <vt:lpstr>_2</vt:lpstr>
      <vt:lpstr>_3</vt:lpstr>
      <vt:lpstr>_4</vt:lpstr>
      <vt:lpstr>_5</vt:lpstr>
      <vt:lpstr>_6</vt:lpstr>
      <vt:lpstr>_7</vt:lpstr>
      <vt:lpstr>_8</vt:lpstr>
      <vt:lpstr>_9</vt:lpstr>
      <vt:lpstr>A</vt:lpstr>
      <vt:lpstr>B</vt:lpstr>
      <vt:lpstr>Bioregion</vt:lpstr>
      <vt:lpstr>CY</vt:lpstr>
      <vt:lpstr>D</vt:lpstr>
      <vt:lpstr>E</vt:lpstr>
      <vt:lpstr>F</vt:lpstr>
      <vt:lpstr>G</vt:lpstr>
      <vt:lpstr>H</vt:lpstr>
      <vt:lpstr>I</vt:lpstr>
      <vt:lpstr>IHQ</vt:lpstr>
      <vt:lpstr>J</vt:lpstr>
      <vt:lpstr>K</vt:lpstr>
      <vt:lpstr>L</vt:lpstr>
      <vt:lpstr>M</vt:lpstr>
      <vt:lpstr>OHQ</vt:lpstr>
      <vt:lpstr>PG</vt:lpstr>
      <vt:lpstr>METADATA!Print_Area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Hempel Craig</dc:creator>
  <cp:lastModifiedBy>Hempel Craig</cp:lastModifiedBy>
  <dcterms:created xsi:type="dcterms:W3CDTF">2013-02-25T06:09:59Z</dcterms:created>
  <dcterms:modified xsi:type="dcterms:W3CDTF">2015-05-20T02:15:28Z</dcterms:modified>
</cp:coreProperties>
</file>