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1.xml" ContentType="application/vnd.openxmlformats-officedocument.drawing+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G:\Environmental Services\ESO\PUBLIC NOTIFICATION\Savannah Goldfields Pty Ltd Agate Creek P-EA-100326888\EA Application - Files to be uploaded to DETSI website\"/>
    </mc:Choice>
  </mc:AlternateContent>
  <xr:revisionPtr revIDLastSave="0" documentId="14_{BF3F46BE-7291-4635-A2C1-192A9F109FAE}" xr6:coauthVersionLast="47" xr6:coauthVersionMax="47" xr10:uidLastSave="{00000000-0000-0000-0000-000000000000}"/>
  <bookViews>
    <workbookView xWindow="31785" yWindow="2985" windowWidth="21600" windowHeight="11295" activeTab="7" xr2:uid="{00000000-000D-0000-FFFF-FFFF00000000}"/>
  </bookViews>
  <sheets>
    <sheet name="RA1" sheetId="2" r:id="rId1"/>
    <sheet name="RA2" sheetId="11" r:id="rId2"/>
    <sheet name="RA3" sheetId="12" r:id="rId3"/>
    <sheet name="RA4" sheetId="14" r:id="rId4"/>
    <sheet name="RA5" sheetId="13" r:id="rId5"/>
    <sheet name="RA6" sheetId="17" r:id="rId6"/>
    <sheet name="RA7" sheetId="18" r:id="rId7"/>
    <sheet name="Rehabilitation Area Milestones" sheetId="9" r:id="rId8"/>
  </sheets>
  <definedNames>
    <definedName name="_Hlk184788822" localSheetId="7">'Rehabilitation Area Milestones'!#REF!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7" l="1"/>
  <c r="G16" i="17"/>
  <c r="F15" i="17"/>
  <c r="C12" i="17"/>
  <c r="D13" i="17"/>
  <c r="E14" i="17"/>
  <c r="B11" i="17"/>
  <c r="G8" i="17"/>
  <c r="F8" i="17"/>
  <c r="E8" i="17"/>
  <c r="D8" i="17"/>
  <c r="C8" i="17"/>
  <c r="B8" i="17"/>
  <c r="G16" i="13"/>
  <c r="D13" i="13"/>
  <c r="F15" i="13"/>
  <c r="E14" i="13"/>
  <c r="C12" i="13"/>
  <c r="B11" i="13"/>
  <c r="E4" i="13"/>
  <c r="G8" i="13"/>
  <c r="F8" i="13"/>
  <c r="E8" i="13"/>
  <c r="D8" i="13"/>
  <c r="C8" i="13"/>
  <c r="B8" i="13"/>
  <c r="H8" i="11" l="1"/>
  <c r="G16" i="11"/>
  <c r="H16" i="11"/>
  <c r="F15" i="11"/>
  <c r="E15" i="11"/>
  <c r="D14" i="11"/>
  <c r="C14" i="11"/>
  <c r="C8" i="11"/>
  <c r="C13" i="11"/>
  <c r="C12" i="11"/>
  <c r="C11" i="11"/>
  <c r="B11" i="11"/>
  <c r="G8" i="11"/>
  <c r="F8" i="11"/>
  <c r="E8" i="11"/>
  <c r="D8" i="11"/>
  <c r="E4" i="11"/>
  <c r="B8" i="11"/>
  <c r="B13" i="11"/>
  <c r="B12" i="11"/>
  <c r="J16" i="2" l="1"/>
  <c r="K16" i="2"/>
  <c r="K8" i="2"/>
  <c r="J8" i="2"/>
  <c r="I8" i="2"/>
  <c r="H15" i="2"/>
  <c r="E14" i="2"/>
  <c r="G15" i="2"/>
  <c r="D14" i="2"/>
  <c r="D13" i="2"/>
  <c r="D12" i="2"/>
  <c r="D11" i="2"/>
  <c r="D8" i="2"/>
  <c r="C13" i="2"/>
  <c r="C12" i="2"/>
  <c r="C11" i="2"/>
  <c r="C8" i="2"/>
  <c r="E8" i="2"/>
  <c r="E4" i="2"/>
  <c r="H17" i="14"/>
  <c r="G16" i="14"/>
  <c r="F15" i="14"/>
  <c r="E14" i="14"/>
  <c r="D13" i="14"/>
  <c r="C12" i="14"/>
  <c r="B11" i="14"/>
  <c r="B8" i="14"/>
  <c r="H8" i="14"/>
  <c r="G8" i="14"/>
  <c r="F8" i="14"/>
  <c r="E8" i="14"/>
  <c r="D8" i="14"/>
  <c r="C8" i="14"/>
  <c r="E4" i="14"/>
  <c r="H8" i="2"/>
  <c r="G8" i="2"/>
  <c r="F8" i="2"/>
  <c r="B13" i="2" l="1"/>
  <c r="B12" i="2"/>
  <c r="B11" i="2"/>
</calcChain>
</file>

<file path=xl/sharedStrings.xml><?xml version="1.0" encoding="utf-8"?>
<sst xmlns="http://schemas.openxmlformats.org/spreadsheetml/2006/main" count="215" uniqueCount="63">
  <si>
    <t>Rehabilitation area</t>
  </si>
  <si>
    <t>Relevant activities</t>
  </si>
  <si>
    <t>Date area is available</t>
  </si>
  <si>
    <t>Milestone completed by</t>
  </si>
  <si>
    <t>Milestone Reference</t>
  </si>
  <si>
    <t>Cumulative area achieved (ha)</t>
  </si>
  <si>
    <t>Milestone reference</t>
  </si>
  <si>
    <t>Rehabilitation milestone</t>
  </si>
  <si>
    <t>Milestone criteria</t>
  </si>
  <si>
    <t>RM1</t>
  </si>
  <si>
    <t>RM2</t>
  </si>
  <si>
    <t>RM3</t>
  </si>
  <si>
    <t>RM4</t>
  </si>
  <si>
    <t>RM5</t>
  </si>
  <si>
    <t>RA1</t>
  </si>
  <si>
    <t>Cumulative area available (ha)</t>
  </si>
  <si>
    <t>RM6</t>
  </si>
  <si>
    <t>RM7</t>
  </si>
  <si>
    <t>RM8</t>
  </si>
  <si>
    <t>10/12/xxxx</t>
  </si>
  <si>
    <t>xx/xx/xxxx</t>
  </si>
  <si>
    <t>Total rehabilitation area size (ha)</t>
  </si>
  <si>
    <t>Post-mining land uses (PMLU)</t>
  </si>
  <si>
    <t>PMLU</t>
  </si>
  <si>
    <t>Infrastructure Decommissioning and Removal</t>
  </si>
  <si>
    <t>Surface preparation</t>
  </si>
  <si>
    <t>RA2</t>
  </si>
  <si>
    <t>RA3</t>
  </si>
  <si>
    <t>RA4</t>
  </si>
  <si>
    <t>RA5</t>
  </si>
  <si>
    <t>RA6</t>
  </si>
  <si>
    <t>Low Grade Waste Rock Dump</t>
  </si>
  <si>
    <t>Former waste rock dumps (WRDs)</t>
  </si>
  <si>
    <t>Native Ecosystem</t>
  </si>
  <si>
    <t>Open Cut Pits (Pit 1, Pit 2, Pit 3, Pit 4, Pit 6)</t>
  </si>
  <si>
    <t>Water Infrastructure (Water Storage Dam, Sediment Dams, Water Diversions, Tank Farm)</t>
  </si>
  <si>
    <t>Haul roads and existing access tracks</t>
  </si>
  <si>
    <t>RA7</t>
  </si>
  <si>
    <t>Topsoil Stockpiles</t>
  </si>
  <si>
    <t>Mine Infrastructure (ROM Pad, Administration, Camp, Maintenance, Storage and Irrigation area, Explosives Magazine, Laydown, Mine Work Areas)</t>
  </si>
  <si>
    <t>1.1 With the exception of any infrastructure to remain as part of the post-mining land use (PMLU), the following are complete:
(a) All services disconnected, terminated and removed;
(b) All pipelines drained and decommissioned;
(c) All buildings and associated infrastructure are demolished and removed;
(d) All hardstand, concrete areas and roads (concrete, bitumen, gravel, blue metal, aggregate, etc.) removed;
(e) All fencing and associated foundations removed;
(f) All machinery and equipment not required for rehabilitation works removed from site;
(g) All surface water drainage infrastructure removed;
(h) All waste not authorised to be disposed of on-site under environmental authority P-EA-100326888 removed;
(i) All drillholes, bores, sediment ponds and sumps decommissioned; and
(j) All dams are dewatered and desilted.
1.2 An independent appropriately qualified person (AQP) has certified the achievement of RM1.1.</t>
  </si>
  <si>
    <t>Identification, remediation and removal of contaminated land</t>
  </si>
  <si>
    <t>Installation of a cover system</t>
  </si>
  <si>
    <t>3.1 All major earthworks (including reshaping, pushing/trimming) are completed in accordance with the design specification provided by an AQP. 
3.2 Relevant structures developed and/or reshaped, such that they are consistent with the landform closure design report. 
3.3 An “As Constructed Report” prepared which details and justifies all variations to the design, including a certification that such variations will not affect the design performance.
3.4 Constructed landform achieves geotechnical stability with a Factor of Safety (FoS) ≥ 1.5, which includes consideration of flood stress.
3.5 Disturbed slopes align with those stated within the landform closure design report.
3.6 Erosion and sediment control (ESC) and drainage structures are installed and functioning as per design specifications and certified by an AQP.
3.7 An independent AQP has surveyed the final landform and certified that RM3.1-3.6 have been achieved.</t>
  </si>
  <si>
    <t xml:space="preserve">Landform Development and Reshaping / Reprofiling </t>
  </si>
  <si>
    <t>4.1 Landform design has been reviewed and a detailed cover system design completed.
4.2 The cover system has been installed as per design.
4.3 All potentially acid forming (PAF) material is located within an AQP designed and engineered cell, fully encapsulated in compacted non-acid forming (NAF) material.
4.4 The cover system surface is water shedding and does not display surface ponding.
4.5 The cover system displays erosional stability, is geotechnically stable and supports the PMLU.
4.6 An independent AQP has certified that RM4.1-4.5 have been achieved.</t>
  </si>
  <si>
    <t>5.1 Assessment of growth media characteristics and the development of an amelioration and physical treatment plan is completed by an AQP.
5.2 Ameliorant and physical treatments such as fertilisers, lime, gypsum and/or organic matter, are applied as identified in criteria RM5.1.
5.3 Topsoil/growth media placement of a minimum 200mm.
5.4 Deep ripping of compacted surfaces at least 300mm, (or refusal) into soil/subsoil profile along contour of slopes.
5.5 Following amelioration as per criteria RM5.1 and RM5.2, representative soil testing of growth media confirms:
(a) pH in the range of 6-8.5;
(b) Electrical Conductivity (saturated extract) (dS/m) ≤2 (2,000 µS/cm);
(c) Exchangeable sodium percentage (ESP) (%) &lt; 6; and
(d) Emerson aggregate class: ≥ 4.
5.6 Growth media and suitability is assessed and documented by an AQP as suitable for the PMLU and target vegetation establishment.
5.7 The surface and groundwater monitoring network are installed, and monitoring is underway (one year of sampling undertaken).
5.8 Independent AQP has certified the plan in RM5.1 and achievement of RM5.2-5.7.</t>
  </si>
  <si>
    <r>
      <t xml:space="preserve">6.1 Seeding has been completed using recommended seeding mix in </t>
    </r>
    <r>
      <rPr>
        <b/>
        <sz val="11"/>
        <color theme="1"/>
        <rFont val="Calibri"/>
        <family val="2"/>
        <scheme val="minor"/>
      </rPr>
      <t>Appendix 1 - Revegetation Species List</t>
    </r>
    <r>
      <rPr>
        <sz val="11"/>
        <color theme="1"/>
        <rFont val="Calibri"/>
        <family val="2"/>
        <scheme val="minor"/>
      </rPr>
      <t xml:space="preserve"> at a rate of 1-2kg/ha for tree species and 7-9kg/ha for grass/shrub/forb species, or as otherwise specified by the AQP.
6.2 Species chosen reflect Regional Ecosystems (REs) 2.10.5a, 9.5.10a or 9.12.11.
6.3 Non-native seeds must not be used for the revegetation (except when sterile cover crops are used).
6.4 Timing of seeding aligned with wet weather to coincide with elevated levels of soil moisture.
6.5 Stock exclusion fencing installed around all areas that have been seeded.
6.6 Independent AQP certifies achievement of RM6.1-6.5.</t>
    </r>
  </si>
  <si>
    <t>Revegetation</t>
  </si>
  <si>
    <t>Achievement of surface requirements</t>
  </si>
  <si>
    <t>Achievement of post-mining land use to a stable condition</t>
  </si>
  <si>
    <r>
      <rPr>
        <vertAlign val="superscript"/>
        <sz val="11"/>
        <color theme="1"/>
        <rFont val="Calibri"/>
        <family val="2"/>
        <scheme val="minor"/>
      </rPr>
      <t>1</t>
    </r>
    <r>
      <rPr>
        <sz val="11"/>
        <color theme="1"/>
        <rFont val="Calibri"/>
        <family val="2"/>
        <scheme val="minor"/>
      </rPr>
      <t>For pH and electrical conductivity, the quality result measured at the downstream location must be within the prescribed range. However, where pH or electrical conductivity at the downstream location is greater-than (&gt;) the highest limit in the range, the pH or electrical conductivity at the applicable upstream location must be greater-than or equal-to (≥) the downstream location. Conversely, where pH at the downstream location is less than (&lt;) the lowest limit in the range, the upstream pH at the applicable upstream location must be less-than or equal-to (≤) the downstream location.</t>
    </r>
  </si>
  <si>
    <t>Appendix 1 - Revegetation Species List</t>
  </si>
  <si>
    <t>Appendix 3 - Surface Water Quality Limits</t>
  </si>
  <si>
    <t>Appendix 4 – PRCP Benchmarks for Rehabilitation Areas</t>
  </si>
  <si>
    <t>Appendix 5 – Surface water monitoring locations</t>
  </si>
  <si>
    <t>Appendix 6 – Groundwater monitoring locations</t>
  </si>
  <si>
    <t>Appendix 7 – Groundwater quality limits</t>
  </si>
  <si>
    <t>Commencement of first milestone: RM1</t>
  </si>
  <si>
    <r>
      <t xml:space="preserve">2.1 Contaminated land investigations (investigation, remediation and validation) completed by a suitably qualified person (SQP) in accordance with appropriate guidance, including but not limited to the </t>
    </r>
    <r>
      <rPr>
        <i/>
        <sz val="11"/>
        <color theme="1"/>
        <rFont val="Calibri"/>
        <family val="2"/>
        <scheme val="minor"/>
      </rPr>
      <t>National Environment Protection (Assessment of Site Contamination) Measure</t>
    </r>
    <r>
      <rPr>
        <sz val="11"/>
        <color theme="1"/>
        <rFont val="Calibri"/>
        <family val="2"/>
        <scheme val="minor"/>
      </rPr>
      <t xml:space="preserve"> (ASC NEPM) and National Remediation Framework (NRF). 
2.2 Contaminated water and sediment removed from dams.
2.3 Contaminated and hazardous material either remediated in-situ or removed/transported to facility lawfully able to accept the material.
2.4 Validation sampling determines that contaminant removal has been successful to the extent that no contamination unsuitable for the PMLU remains or is occurring
2.5 Contaminated Land Auditor certifies that no contamination unsuitable for the PMLU remains or is occurring.</t>
    </r>
  </si>
  <si>
    <r>
      <t xml:space="preserve">7.1 Species used in revegetation remain present and show evidence of natural recruitment. Evidence of flora recruitment from rehabilitation monitoring data. 
7.2 Weed presence is less than 5% of total vegetative cover;
7.3 Absence of ecosystem altering weeds.
7.4 Total vegetative groundcover ≥ 60%.
7.5 Total groundcover (combination of vegetative cover, other organic material (i.e., sticks, leaf litter) and inorganic material (i.e., rocks) ≥ 70%.
7.6 No evidence of erosion classified as ‘moderate’ or ‘severe’ as defined by </t>
    </r>
    <r>
      <rPr>
        <b/>
        <sz val="11"/>
        <color theme="1"/>
        <rFont val="Calibri"/>
        <family val="2"/>
        <scheme val="minor"/>
      </rPr>
      <t>Appendix 2 – Erosion classification framework</t>
    </r>
    <r>
      <rPr>
        <sz val="11"/>
        <color theme="1"/>
        <rFont val="Calibri"/>
        <family val="2"/>
        <scheme val="minor"/>
      </rPr>
      <t xml:space="preserve">.
7.7 Any erosion present will not compromise the achievement of a PMLU to a stable condition.
7.8 Erosion requiring intervention has been remediated and does not impact achieving the PMLU.
7.9 Corrective actions arising from the routine inspections program have been undertaken and recorded.
7.10 Surface water runoff has been collected across representative areas of rehabilitation when surface flows occur, and it is safe to do so.
7.11 Surface water runoff complies with </t>
    </r>
    <r>
      <rPr>
        <b/>
        <sz val="11"/>
        <color theme="1"/>
        <rFont val="Calibri"/>
        <family val="2"/>
        <scheme val="minor"/>
      </rPr>
      <t>Appendix 3 – Surface water quality limits</t>
    </r>
    <r>
      <rPr>
        <sz val="11"/>
        <color theme="1"/>
        <rFont val="Calibri"/>
        <family val="2"/>
        <scheme val="minor"/>
      </rPr>
      <t xml:space="preserve">.
7.12 The growth media (topsoil and subsoil) physical, chemical and biological properties do not limit vegetation cover performance or restrict the potential effective depth of rooting.
7.13 A BioCondition assessment is completed by an AQP using the methodology outlined in the latest version of the Queensland Herbarium’s ‘BioCondition Assessment Manual’.
7.14 The BioCondition assessment completed under RM7.13 complies with the PRCP Benchmark for the PMLU, as per </t>
    </r>
    <r>
      <rPr>
        <b/>
        <sz val="11"/>
        <color theme="1"/>
        <rFont val="Calibri"/>
        <family val="2"/>
        <scheme val="minor"/>
      </rPr>
      <t>Appendix 4 – PRCP Benchmarks for Rehabilitation Areas</t>
    </r>
    <r>
      <rPr>
        <sz val="11"/>
        <color theme="1"/>
        <rFont val="Calibri"/>
        <family val="2"/>
        <scheme val="minor"/>
      </rPr>
      <t>.
7.15 Independent AQP certifies achievement of RM7.1-7.14.</t>
    </r>
  </si>
  <si>
    <r>
      <t>8.1 Safety hazards in the rehabilitation area are not significantly different to surrounding unmined landscapes subject to the same land use.
8.2 The land is structurally and erosionally stable. 
8.3 The final landform is geotechnically stable and achieved a FOS ≥ 1.5.
8.4 A BioCondition Assessment is completed by an AQP using the methodology outlined in the latest version of the Queensland Herbarium’s ‘BioCondition Assessment Manual’
8.5 The BioCondition assessment completed under RM8.4 complies with the PRCP Benchmark for the PMLU, as per</t>
    </r>
    <r>
      <rPr>
        <sz val="11"/>
        <color theme="1"/>
        <rFont val="Calibri"/>
        <family val="2"/>
        <scheme val="minor"/>
      </rPr>
      <t xml:space="preserve"> </t>
    </r>
    <r>
      <rPr>
        <b/>
        <sz val="11"/>
        <color theme="1"/>
        <rFont val="Calibri"/>
        <family val="2"/>
        <scheme val="minor"/>
      </rPr>
      <t>Appendix 4 – PRCP Benchmarks for Rehabilitation Areas</t>
    </r>
    <r>
      <rPr>
        <sz val="11"/>
        <color theme="1"/>
        <rFont val="Calibri"/>
        <family val="2"/>
        <scheme val="minor"/>
      </rPr>
      <t xml:space="preserve">.
8.6 Total vegetative ground ≥ 60 %.
8.7 Weed presence is a maximum of 5% of total vegetative cover as confirmed by an AQP in annual monitoring. 
8.8 Restricted invasive plants (as defined in the </t>
    </r>
    <r>
      <rPr>
        <i/>
        <sz val="11"/>
        <color theme="1"/>
        <rFont val="Calibri"/>
        <family val="2"/>
        <scheme val="minor"/>
      </rPr>
      <t>Biosecurity Act 2014</t>
    </r>
    <r>
      <rPr>
        <sz val="11"/>
        <color theme="1"/>
        <rFont val="Calibri"/>
        <family val="2"/>
        <scheme val="minor"/>
      </rPr>
      <t xml:space="preserve">) comprise ≤ 5% of vegetation groundcover.
8.9 Absence of ecosystem altering weeds.
8.10 No evidence of erosion classified as ‘moderate’ or ‘severe’ as defined by </t>
    </r>
    <r>
      <rPr>
        <b/>
        <sz val="11"/>
        <color theme="1"/>
        <rFont val="Calibri"/>
        <family val="2"/>
        <scheme val="minor"/>
      </rPr>
      <t>Appendix 2 - Erosion classification framework</t>
    </r>
    <r>
      <rPr>
        <sz val="11"/>
        <color theme="1"/>
        <rFont val="Calibri"/>
        <family val="2"/>
        <scheme val="minor"/>
      </rPr>
      <t xml:space="preserve">. 
8.11 Any erosion present will not compromise the achievement of a PMLU to a stable condition.
8.12 No evidence of scouring, overtopping, sedimentation or destabilisation in or associated with erosion and sediment control and engineered drainage structures.
8.13 Total ground cover (combination of vegetative cover, other organic material (i.e. sticks, leaf litter) and inorganic material (i.e. rocks)) ≥ 70% for erosional stability.
8.14 Sediment and erosion control structures removed as certified by AQP and rehabilitated consistent with the PMLU.
8.15 Stock exclusion fencing removed from around revegetation areas.
8.16 Surface water runoff complies with </t>
    </r>
    <r>
      <rPr>
        <b/>
        <sz val="11"/>
        <color theme="1"/>
        <rFont val="Calibri"/>
        <family val="2"/>
        <scheme val="minor"/>
      </rPr>
      <t>Appendix 3 – Surface water quality limits</t>
    </r>
    <r>
      <rPr>
        <sz val="11"/>
        <color theme="1"/>
        <rFont val="Calibri"/>
        <family val="2"/>
        <scheme val="minor"/>
      </rPr>
      <t xml:space="preserve">.
8.17 Surface water quality results monitored monthly during flow, but not limited to, downstream at the locations listed in </t>
    </r>
    <r>
      <rPr>
        <b/>
        <sz val="11"/>
        <color theme="1"/>
        <rFont val="Calibri"/>
        <family val="2"/>
        <scheme val="minor"/>
      </rPr>
      <t>Appendix 5 – Surface water monitoring locations</t>
    </r>
    <r>
      <rPr>
        <sz val="11"/>
        <color theme="1"/>
        <rFont val="Calibri"/>
        <family val="2"/>
        <scheme val="minor"/>
      </rPr>
      <t xml:space="preserve">, must not exceed the limits in </t>
    </r>
    <r>
      <rPr>
        <b/>
        <sz val="11"/>
        <color theme="1"/>
        <rFont val="Calibri"/>
        <family val="2"/>
        <scheme val="minor"/>
      </rPr>
      <t>Appendix 3 – Surface water quality limits</t>
    </r>
    <r>
      <rPr>
        <sz val="11"/>
        <color theme="1"/>
        <rFont val="Calibri"/>
        <family val="2"/>
        <scheme val="minor"/>
      </rPr>
      <t>, for a minimum of 3 consecutive years. 
8.18 If the surface water quality exceeds the criteria RM8.17, the applicable upstream site must be compared to the downstream site result; and the quality result measured at a downstream site must be equal to or less than the quality result measured at the applicable upstream site</t>
    </r>
    <r>
      <rPr>
        <vertAlign val="superscript"/>
        <sz val="11"/>
        <color theme="1"/>
        <rFont val="Calibri"/>
        <family val="2"/>
        <scheme val="minor"/>
      </rPr>
      <t>1</t>
    </r>
    <r>
      <rPr>
        <sz val="11"/>
        <color theme="1"/>
        <rFont val="Calibri"/>
        <family val="2"/>
        <scheme val="minor"/>
      </rPr>
      <t xml:space="preserve">. 
8.19 For a minimum of 3 consecutive years groundwater quality, must be monitored quarterly, but not limited to, locations specified in </t>
    </r>
    <r>
      <rPr>
        <b/>
        <sz val="11"/>
        <color theme="1"/>
        <rFont val="Calibri"/>
        <family val="2"/>
        <scheme val="minor"/>
      </rPr>
      <t>Appendix 6 – Groundwater monitoring locations</t>
    </r>
    <r>
      <rPr>
        <sz val="11"/>
        <color theme="1"/>
        <rFont val="Calibri"/>
        <family val="2"/>
        <scheme val="minor"/>
      </rPr>
      <t xml:space="preserve">, for all quality characteristics listed in </t>
    </r>
    <r>
      <rPr>
        <b/>
        <sz val="11"/>
        <color theme="1"/>
        <rFont val="Calibri"/>
        <family val="2"/>
        <scheme val="minor"/>
      </rPr>
      <t>Appendix 7 – Groundwater quality limits</t>
    </r>
    <r>
      <rPr>
        <sz val="11"/>
        <color theme="1"/>
        <rFont val="Calibri"/>
        <family val="2"/>
        <scheme val="minor"/>
      </rPr>
      <t xml:space="preserve">. 
8.20 Groundwater quality results must not exceed the limits specified in </t>
    </r>
    <r>
      <rPr>
        <b/>
        <sz val="11"/>
        <color theme="1"/>
        <rFont val="Calibri"/>
        <family val="2"/>
        <scheme val="minor"/>
      </rPr>
      <t>Appendix 7 – Groundwater quality limits</t>
    </r>
    <r>
      <rPr>
        <sz val="11"/>
        <color theme="1"/>
        <rFont val="Calibri"/>
        <family val="2"/>
        <scheme val="minor"/>
      </rPr>
      <t>, for 3 consecutive results.
8.21 Groundwater level is monitored quarterly and for a minimum of 3 consecutive years.
8.22 Soil testing of growth media confirms the topsoil and subsoil physical, chemical and biological properties are not limiting vegetation cover performance (e.g. nutrient availability, drought stress).
8.23 Final landform survey confirms no built structures remain
8.24 There is no evidence indicating an adverse change to the contaminated land status has occurred post the completion of RM2.
8.25 Independent AQP certifies achievement of RM8.1-8.24.</t>
    </r>
  </si>
  <si>
    <t>Appendix 2 - Erosion Classification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</si>
</sst>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7" x14ac:knownFonts="1">
    <font>
      <sz val="11"/>
      <color theme="1"/>
      <name val="Calibri"/>
      <family val="2"/>
      <scheme val="minor"/>
    </font>
    <font>
      <b/>
      <sz val="11"/>
      <color theme="1"/>
      <name val="Calibri"/>
      <family val="2"/>
      <scheme val="minor"/>
    </font>
    <font>
      <b/>
      <sz val="14"/>
      <color theme="1"/>
      <name val="Calibri"/>
      <family val="2"/>
      <scheme val="minor"/>
    </font>
    <font>
      <vertAlign val="superscript"/>
      <sz val="11"/>
      <color theme="1"/>
      <name val="Calibri"/>
      <family val="2"/>
      <scheme val="minor"/>
    </font>
    <font>
      <i/>
      <sz val="11"/>
      <color theme="1"/>
      <name val="Calibri"/>
      <family val="2"/>
      <scheme val="minor"/>
    </font>
    <font>
      <sz val="9"/>
      <color theme="1"/>
      <name val="Calibri"/>
      <family val="2"/>
    </font>
    <font>
      <sz val="9"/>
      <color rgb="FFFF0000"/>
      <name val="Segoe UI"/>
      <family val="2"/>
    </font>
  </fonts>
  <fills count="8">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43">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16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164" fontId="0" fillId="6" borderId="10"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7" borderId="10" xfId="0" applyFill="1" applyBorder="1" applyAlignment="1">
      <alignment horizontal="center" vertical="center"/>
    </xf>
    <xf numFmtId="0" fontId="0" fillId="7" borderId="5" xfId="0" applyFill="1" applyBorder="1" applyAlignment="1">
      <alignment horizontal="center" vertical="center"/>
    </xf>
    <xf numFmtId="0" fontId="0" fillId="0" borderId="2" xfId="0" applyBorder="1" applyAlignment="1">
      <alignment horizontal="left" vertical="center" wrapText="1"/>
    </xf>
    <xf numFmtId="0" fontId="0" fillId="2" borderId="1" xfId="0" applyFill="1" applyBorder="1" applyAlignment="1">
      <alignment horizontal="left" vertical="center" wrapText="1"/>
    </xf>
    <xf numFmtId="0" fontId="0" fillId="2" borderId="10" xfId="0" applyFill="1" applyBorder="1" applyAlignment="1">
      <alignment horizontal="left" vertical="center" wrapText="1"/>
    </xf>
    <xf numFmtId="0" fontId="5" fillId="0" borderId="0" xfId="0" applyFont="1" applyAlignment="1">
      <alignment vertical="center"/>
    </xf>
    <xf numFmtId="0" fontId="1" fillId="5" borderId="4" xfId="0" applyFont="1" applyFill="1" applyBorder="1" applyAlignment="1">
      <alignment horizontal="left" vertical="center"/>
    </xf>
    <xf numFmtId="0" fontId="1" fillId="5" borderId="4" xfId="0" applyFont="1" applyFill="1" applyBorder="1" applyAlignment="1">
      <alignment vertical="center"/>
    </xf>
    <xf numFmtId="0" fontId="1" fillId="5" borderId="6" xfId="0" applyFont="1" applyFill="1" applyBorder="1" applyAlignment="1">
      <alignment vertical="center"/>
    </xf>
    <xf numFmtId="0" fontId="6" fillId="0" borderId="0" xfId="0" applyFont="1" applyAlignment="1">
      <alignment vertical="center"/>
    </xf>
    <xf numFmtId="0" fontId="0" fillId="0" borderId="5" xfId="0" applyBorder="1" applyAlignment="1">
      <alignment horizontal="left" vertical="center" wrapText="1"/>
    </xf>
    <xf numFmtId="0" fontId="0" fillId="0" borderId="0" xfId="0" applyAlignment="1">
      <alignment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4" fontId="0" fillId="2" borderId="1" xfId="0" applyNumberForma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0" fillId="2" borderId="1" xfId="0" applyFill="1" applyBorder="1" applyAlignment="1">
      <alignment horizontal="center" wrapText="1"/>
    </xf>
  </cellXfs>
  <cellStyles count="1">
    <cellStyle name="Normal" xfId="0" builtinId="0"/>
  </cellStyles>
  <dxfs count="457">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top style="medium">
          <color auto="1"/>
        </top>
        <bottom/>
        <vertical/>
        <horizontal/>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456"/>
      <tableStyleElement type="firstColumn" dxfId="455"/>
    </tableStyle>
    <tableStyle name="Table Style 2" pivot="0" count="2" xr9:uid="{00000000-0011-0000-FFFF-FFFF01000000}">
      <tableStyleElement type="wholeTable" dxfId="454"/>
      <tableStyleElement type="firstColumn" dxfId="453"/>
    </tableStyle>
    <tableStyle name="Table Style 3" pivot="0" count="4" xr9:uid="{00000000-0011-0000-FFFF-FFFF02000000}">
      <tableStyleElement type="wholeTable" dxfId="452"/>
      <tableStyleElement type="headerRow" dxfId="451"/>
      <tableStyleElement type="firstColumn" dxfId="450"/>
      <tableStyleElement type="secondColumnStripe" dxfId="44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40</xdr:row>
      <xdr:rowOff>76200</xdr:rowOff>
    </xdr:from>
    <xdr:to>
      <xdr:col>2</xdr:col>
      <xdr:colOff>2077054</xdr:colOff>
      <xdr:row>50</xdr:row>
      <xdr:rowOff>175434</xdr:rowOff>
    </xdr:to>
    <xdr:pic>
      <xdr:nvPicPr>
        <xdr:cNvPr id="2" name="Picture 1">
          <a:extLst>
            <a:ext uri="{FF2B5EF4-FFF2-40B4-BE49-F238E27FC236}">
              <a16:creationId xmlns:a16="http://schemas.microsoft.com/office/drawing/2014/main" id="{FC7E18CA-40A7-63D4-8B35-F0211E74EBB6}"/>
            </a:ext>
          </a:extLst>
        </xdr:cNvPr>
        <xdr:cNvPicPr>
          <a:picLocks noChangeAspect="1"/>
        </xdr:cNvPicPr>
      </xdr:nvPicPr>
      <xdr:blipFill>
        <a:blip xmlns:r="http://schemas.openxmlformats.org/officeDocument/2006/relationships" r:embed="rId1"/>
        <a:stretch>
          <a:fillRect/>
        </a:stretch>
      </xdr:blipFill>
      <xdr:spPr>
        <a:xfrm>
          <a:off x="0" y="27193875"/>
          <a:ext cx="6972904" cy="2004234"/>
        </a:xfrm>
        <a:prstGeom prst="rect">
          <a:avLst/>
        </a:prstGeom>
      </xdr:spPr>
    </xdr:pic>
    <xdr:clientData/>
  </xdr:twoCellAnchor>
  <xdr:twoCellAnchor editAs="oneCell">
    <xdr:from>
      <xdr:col>0</xdr:col>
      <xdr:colOff>19050</xdr:colOff>
      <xdr:row>14</xdr:row>
      <xdr:rowOff>47625</xdr:rowOff>
    </xdr:from>
    <xdr:to>
      <xdr:col>2</xdr:col>
      <xdr:colOff>924735</xdr:colOff>
      <xdr:row>36</xdr:row>
      <xdr:rowOff>181579</xdr:rowOff>
    </xdr:to>
    <xdr:pic>
      <xdr:nvPicPr>
        <xdr:cNvPr id="3" name="Picture 2">
          <a:extLst>
            <a:ext uri="{FF2B5EF4-FFF2-40B4-BE49-F238E27FC236}">
              <a16:creationId xmlns:a16="http://schemas.microsoft.com/office/drawing/2014/main" id="{C8675834-D965-0ED9-7878-4FD95775CF10}"/>
            </a:ext>
          </a:extLst>
        </xdr:cNvPr>
        <xdr:cNvPicPr>
          <a:picLocks noChangeAspect="1"/>
        </xdr:cNvPicPr>
      </xdr:nvPicPr>
      <xdr:blipFill>
        <a:blip xmlns:r="http://schemas.openxmlformats.org/officeDocument/2006/relationships" r:embed="rId2"/>
        <a:stretch>
          <a:fillRect/>
        </a:stretch>
      </xdr:blipFill>
      <xdr:spPr>
        <a:xfrm>
          <a:off x="19050" y="22212300"/>
          <a:ext cx="5801535" cy="4324954"/>
        </a:xfrm>
        <a:prstGeom prst="rect">
          <a:avLst/>
        </a:prstGeom>
      </xdr:spPr>
    </xdr:pic>
    <xdr:clientData/>
  </xdr:twoCellAnchor>
  <xdr:twoCellAnchor editAs="oneCell">
    <xdr:from>
      <xdr:col>0</xdr:col>
      <xdr:colOff>0</xdr:colOff>
      <xdr:row>54</xdr:row>
      <xdr:rowOff>66675</xdr:rowOff>
    </xdr:from>
    <xdr:to>
      <xdr:col>1</xdr:col>
      <xdr:colOff>2556915</xdr:colOff>
      <xdr:row>75</xdr:row>
      <xdr:rowOff>158470</xdr:rowOff>
    </xdr:to>
    <xdr:pic>
      <xdr:nvPicPr>
        <xdr:cNvPr id="4" name="Picture 3">
          <a:extLst>
            <a:ext uri="{FF2B5EF4-FFF2-40B4-BE49-F238E27FC236}">
              <a16:creationId xmlns:a16="http://schemas.microsoft.com/office/drawing/2014/main" id="{4CA3DAC2-2174-B368-EC22-0514060150FC}"/>
            </a:ext>
          </a:extLst>
        </xdr:cNvPr>
        <xdr:cNvPicPr>
          <a:picLocks noChangeAspect="1"/>
        </xdr:cNvPicPr>
      </xdr:nvPicPr>
      <xdr:blipFill>
        <a:blip xmlns:r="http://schemas.openxmlformats.org/officeDocument/2006/relationships" r:embed="rId3"/>
        <a:stretch>
          <a:fillRect/>
        </a:stretch>
      </xdr:blipFill>
      <xdr:spPr>
        <a:xfrm>
          <a:off x="0" y="29851350"/>
          <a:ext cx="4671465" cy="4092295"/>
        </a:xfrm>
        <a:prstGeom prst="rect">
          <a:avLst/>
        </a:prstGeom>
      </xdr:spPr>
    </xdr:pic>
    <xdr:clientData/>
  </xdr:twoCellAnchor>
  <xdr:twoCellAnchor editAs="oneCell">
    <xdr:from>
      <xdr:col>0</xdr:col>
      <xdr:colOff>0</xdr:colOff>
      <xdr:row>115</xdr:row>
      <xdr:rowOff>152400</xdr:rowOff>
    </xdr:from>
    <xdr:to>
      <xdr:col>1</xdr:col>
      <xdr:colOff>2511191</xdr:colOff>
      <xdr:row>123</xdr:row>
      <xdr:rowOff>99187</xdr:rowOff>
    </xdr:to>
    <xdr:pic>
      <xdr:nvPicPr>
        <xdr:cNvPr id="5" name="Picture 4">
          <a:extLst>
            <a:ext uri="{FF2B5EF4-FFF2-40B4-BE49-F238E27FC236}">
              <a16:creationId xmlns:a16="http://schemas.microsoft.com/office/drawing/2014/main" id="{84D90079-1294-121F-A36F-18FB947F679D}"/>
            </a:ext>
          </a:extLst>
        </xdr:cNvPr>
        <xdr:cNvPicPr>
          <a:picLocks noChangeAspect="1"/>
        </xdr:cNvPicPr>
      </xdr:nvPicPr>
      <xdr:blipFill>
        <a:blip xmlns:r="http://schemas.openxmlformats.org/officeDocument/2006/relationships" r:embed="rId4"/>
        <a:stretch>
          <a:fillRect/>
        </a:stretch>
      </xdr:blipFill>
      <xdr:spPr>
        <a:xfrm>
          <a:off x="0" y="41748075"/>
          <a:ext cx="4625741" cy="1470787"/>
        </a:xfrm>
        <a:prstGeom prst="rect">
          <a:avLst/>
        </a:prstGeom>
      </xdr:spPr>
    </xdr:pic>
    <xdr:clientData/>
  </xdr:twoCellAnchor>
  <xdr:twoCellAnchor editAs="oneCell">
    <xdr:from>
      <xdr:col>0</xdr:col>
      <xdr:colOff>0</xdr:colOff>
      <xdr:row>152</xdr:row>
      <xdr:rowOff>133350</xdr:rowOff>
    </xdr:from>
    <xdr:to>
      <xdr:col>2</xdr:col>
      <xdr:colOff>3082981</xdr:colOff>
      <xdr:row>173</xdr:row>
      <xdr:rowOff>110835</xdr:rowOff>
    </xdr:to>
    <xdr:pic>
      <xdr:nvPicPr>
        <xdr:cNvPr id="6" name="Picture 5">
          <a:extLst>
            <a:ext uri="{FF2B5EF4-FFF2-40B4-BE49-F238E27FC236}">
              <a16:creationId xmlns:a16="http://schemas.microsoft.com/office/drawing/2014/main" id="{6280DE2F-1D35-7B55-1699-5018A0AA4A79}"/>
            </a:ext>
          </a:extLst>
        </xdr:cNvPr>
        <xdr:cNvPicPr>
          <a:picLocks noChangeAspect="1"/>
        </xdr:cNvPicPr>
      </xdr:nvPicPr>
      <xdr:blipFill>
        <a:blip xmlns:r="http://schemas.openxmlformats.org/officeDocument/2006/relationships" r:embed="rId5"/>
        <a:stretch>
          <a:fillRect/>
        </a:stretch>
      </xdr:blipFill>
      <xdr:spPr>
        <a:xfrm>
          <a:off x="0" y="48777525"/>
          <a:ext cx="7978831" cy="3977985"/>
        </a:xfrm>
        <a:prstGeom prst="rect">
          <a:avLst/>
        </a:prstGeom>
      </xdr:spPr>
    </xdr:pic>
    <xdr:clientData/>
  </xdr:twoCellAnchor>
  <xdr:twoCellAnchor editAs="oneCell">
    <xdr:from>
      <xdr:col>0</xdr:col>
      <xdr:colOff>0</xdr:colOff>
      <xdr:row>126</xdr:row>
      <xdr:rowOff>104775</xdr:rowOff>
    </xdr:from>
    <xdr:to>
      <xdr:col>2</xdr:col>
      <xdr:colOff>2282812</xdr:colOff>
      <xdr:row>148</xdr:row>
      <xdr:rowOff>13690</xdr:rowOff>
    </xdr:to>
    <xdr:pic>
      <xdr:nvPicPr>
        <xdr:cNvPr id="7" name="Picture 6">
          <a:extLst>
            <a:ext uri="{FF2B5EF4-FFF2-40B4-BE49-F238E27FC236}">
              <a16:creationId xmlns:a16="http://schemas.microsoft.com/office/drawing/2014/main" id="{F5761386-F4A1-D58D-48A2-A2BA6BC1E877}"/>
            </a:ext>
          </a:extLst>
        </xdr:cNvPr>
        <xdr:cNvPicPr>
          <a:picLocks noChangeAspect="1"/>
        </xdr:cNvPicPr>
      </xdr:nvPicPr>
      <xdr:blipFill>
        <a:blip xmlns:r="http://schemas.openxmlformats.org/officeDocument/2006/relationships" r:embed="rId6"/>
        <a:stretch>
          <a:fillRect/>
        </a:stretch>
      </xdr:blipFill>
      <xdr:spPr>
        <a:xfrm>
          <a:off x="0" y="43795950"/>
          <a:ext cx="7178662" cy="4099915"/>
        </a:xfrm>
        <a:prstGeom prst="rect">
          <a:avLst/>
        </a:prstGeom>
      </xdr:spPr>
    </xdr:pic>
    <xdr:clientData/>
  </xdr:twoCellAnchor>
  <xdr:twoCellAnchor editAs="oneCell">
    <xdr:from>
      <xdr:col>0</xdr:col>
      <xdr:colOff>0</xdr:colOff>
      <xdr:row>78</xdr:row>
      <xdr:rowOff>133350</xdr:rowOff>
    </xdr:from>
    <xdr:to>
      <xdr:col>2</xdr:col>
      <xdr:colOff>4907549</xdr:colOff>
      <xdr:row>112</xdr:row>
      <xdr:rowOff>99060</xdr:rowOff>
    </xdr:to>
    <xdr:pic>
      <xdr:nvPicPr>
        <xdr:cNvPr id="9" name="Picture 8">
          <a:extLst>
            <a:ext uri="{FF2B5EF4-FFF2-40B4-BE49-F238E27FC236}">
              <a16:creationId xmlns:a16="http://schemas.microsoft.com/office/drawing/2014/main" id="{4A8E66D9-6DD4-9B00-D225-076B1BD32D13}"/>
            </a:ext>
          </a:extLst>
        </xdr:cNvPr>
        <xdr:cNvPicPr>
          <a:picLocks noChangeAspect="1"/>
        </xdr:cNvPicPr>
      </xdr:nvPicPr>
      <xdr:blipFill>
        <a:blip xmlns:r="http://schemas.openxmlformats.org/officeDocument/2006/relationships" r:embed="rId7"/>
        <a:stretch>
          <a:fillRect/>
        </a:stretch>
      </xdr:blipFill>
      <xdr:spPr>
        <a:xfrm>
          <a:off x="0" y="34674810"/>
          <a:ext cx="9807209" cy="64427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448" headerRowBorderDxfId="447" tableBorderDxfId="446" totalsRowBorderDxfId="445">
  <tableColumns count="11">
    <tableColumn id="1" xr3:uid="{00000000-0010-0000-0000-000001000000}" name="Column1" headerRowDxfId="444" dataDxfId="443"/>
    <tableColumn id="2" xr3:uid="{00000000-0010-0000-0000-000002000000}" name="Column2" headerRowDxfId="442" dataDxfId="441"/>
    <tableColumn id="3" xr3:uid="{00000000-0010-0000-0000-000003000000}" name="Column3" headerRowDxfId="440" dataDxfId="439"/>
    <tableColumn id="4" xr3:uid="{00000000-0010-0000-0000-000004000000}" name="Column4" headerRowDxfId="438" dataDxfId="437"/>
    <tableColumn id="5" xr3:uid="{00000000-0010-0000-0000-000005000000}" name="Column5" headerRowDxfId="436" dataDxfId="435"/>
    <tableColumn id="6" xr3:uid="{00000000-0010-0000-0000-000006000000}" name="Column6" headerRowDxfId="434" dataDxfId="433"/>
    <tableColumn id="7" xr3:uid="{00000000-0010-0000-0000-000007000000}" name="Column7" headerRowDxfId="432" dataDxfId="431"/>
    <tableColumn id="8" xr3:uid="{00000000-0010-0000-0000-000008000000}" name="Column8" headerRowDxfId="430" dataDxfId="429"/>
    <tableColumn id="9" xr3:uid="{00000000-0010-0000-0000-000009000000}" name="Column9" headerRowDxfId="428" dataDxfId="427"/>
    <tableColumn id="10" xr3:uid="{00000000-0010-0000-0000-00000A000000}" name="Column10" headerRowDxfId="426" dataDxfId="425"/>
    <tableColumn id="11" xr3:uid="{00000000-0010-0000-0000-00000B000000}" name="Column11" headerRowDxfId="424" dataDxfId="42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6" headerRowCount="0" totalsRowShown="0" headerRowDxfId="422" headerRowBorderDxfId="421" tableBorderDxfId="420" totalsRowBorderDxfId="419">
  <tableColumns count="11">
    <tableColumn id="1" xr3:uid="{00000000-0010-0000-0100-000001000000}" name="Column1" headerRowDxfId="418" dataDxfId="417"/>
    <tableColumn id="2" xr3:uid="{00000000-0010-0000-0100-000002000000}" name="Column2" headerRowDxfId="416" dataDxfId="415"/>
    <tableColumn id="3" xr3:uid="{00000000-0010-0000-0100-000003000000}" name="Column3" headerRowDxfId="414" dataDxfId="413"/>
    <tableColumn id="4" xr3:uid="{00000000-0010-0000-0100-000004000000}" name="Column4" headerRowDxfId="412" dataDxfId="411"/>
    <tableColumn id="5" xr3:uid="{00000000-0010-0000-0100-000005000000}" name="Column5" headerRowDxfId="410" dataDxfId="409"/>
    <tableColumn id="6" xr3:uid="{00000000-0010-0000-0100-000006000000}" name="Column6" headerRowDxfId="408" dataDxfId="407"/>
    <tableColumn id="7" xr3:uid="{00000000-0010-0000-0100-000007000000}" name="Column7" headerRowDxfId="406" dataDxfId="405"/>
    <tableColumn id="8" xr3:uid="{00000000-0010-0000-0100-000008000000}" name="Column8" headerRowDxfId="404" dataDxfId="403"/>
    <tableColumn id="9" xr3:uid="{00000000-0010-0000-0100-000009000000}" name="Column9" headerRowDxfId="402" dataDxfId="401"/>
    <tableColumn id="10" xr3:uid="{00000000-0010-0000-0100-00000A000000}" name="Column10" headerRowDxfId="400" dataDxfId="399"/>
    <tableColumn id="11" xr3:uid="{00000000-0010-0000-0100-00000B000000}" name="Column11" headerRowDxfId="398" dataDxfId="397"/>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D494F1-B316-47F8-92E7-58ACD5A39D4C}" name="Table22" displayName="Table22" ref="A7:K9" headerRowCount="0" totalsRowShown="0" headerRowDxfId="396" headerRowBorderDxfId="395" tableBorderDxfId="394" totalsRowBorderDxfId="393">
  <tableColumns count="11">
    <tableColumn id="1" xr3:uid="{C9ED1BF1-FB43-497B-88E5-3C9A92657336}" name="Column1" headerRowDxfId="392" dataDxfId="391"/>
    <tableColumn id="2" xr3:uid="{5B69CC2B-5474-44F5-A28D-BC3597291DD6}" name="Column2" headerRowDxfId="390" dataDxfId="389"/>
    <tableColumn id="3" xr3:uid="{81CC1E81-9A78-4AE2-B69F-630759308BF6}" name="Column3" headerRowDxfId="388" dataDxfId="387"/>
    <tableColumn id="4" xr3:uid="{0A9CB699-77CC-483A-B2E3-275442510003}" name="Column4" headerRowDxfId="386" dataDxfId="385"/>
    <tableColumn id="5" xr3:uid="{A566B27B-2F81-4979-A194-3A214F536287}" name="Column5" headerRowDxfId="384" dataDxfId="383"/>
    <tableColumn id="6" xr3:uid="{030BFC00-98DA-48AC-B5FC-BF9589F47B68}" name="Column6" headerRowDxfId="382" dataDxfId="381"/>
    <tableColumn id="7" xr3:uid="{93F3E738-36C5-47A1-A7DA-C4AB7E323AF4}" name="Column7" headerRowDxfId="380" dataDxfId="379"/>
    <tableColumn id="8" xr3:uid="{C274EC48-3704-47E3-A2FF-C49DFFD7F104}" name="Column8" headerRowDxfId="378" dataDxfId="377"/>
    <tableColumn id="9" xr3:uid="{BF5AE79A-D2F2-43F9-A939-1ED69593279D}" name="Column9" headerRowDxfId="376" dataDxfId="375"/>
    <tableColumn id="10" xr3:uid="{749F86FD-9BAD-4BB1-B739-0F1FF0933E79}" name="Column10" headerRowDxfId="374" dataDxfId="373"/>
    <tableColumn id="11" xr3:uid="{523652FE-DE31-4467-B8AD-3D07BB92AAF3}" name="Column11" headerRowDxfId="372" dataDxfId="371"/>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00C2E80-2961-42BA-BBF9-0D00BBD9235A}" name="Table35" displayName="Table35" ref="A11:K16" headerRowCount="0" totalsRowShown="0" headerRowDxfId="370" headerRowBorderDxfId="369" tableBorderDxfId="368" totalsRowBorderDxfId="367">
  <tableColumns count="11">
    <tableColumn id="1" xr3:uid="{3C336A60-FE50-4213-B446-EE51DC3F885B}" name="Column1" headerRowDxfId="366" dataDxfId="365"/>
    <tableColumn id="2" xr3:uid="{8480ED51-063C-4B20-BB83-D7270A5353CC}" name="Column2" headerRowDxfId="364" dataDxfId="363"/>
    <tableColumn id="3" xr3:uid="{42BA2E49-D527-4504-9879-72BF1A5073E3}" name="Column3" headerRowDxfId="362" dataDxfId="361"/>
    <tableColumn id="4" xr3:uid="{D887BF9C-3977-407F-8D64-2ABD2F360421}" name="Column4" headerRowDxfId="360" dataDxfId="359"/>
    <tableColumn id="5" xr3:uid="{4F155219-0B63-4388-8C6D-F46BD60438B1}" name="Column5" headerRowDxfId="358" dataDxfId="357"/>
    <tableColumn id="6" xr3:uid="{E19E3C6A-4A10-4029-AC62-62E7CE9BA0C4}" name="Column6" headerRowDxfId="356" dataDxfId="355"/>
    <tableColumn id="7" xr3:uid="{E8136D21-C614-4B58-8774-F85E260DE19B}" name="Column7" headerRowDxfId="354" dataDxfId="353"/>
    <tableColumn id="8" xr3:uid="{33AC28B5-FDBD-4CEC-86B2-F5BE7EE354B3}" name="Column8" headerRowDxfId="352" dataDxfId="351"/>
    <tableColumn id="9" xr3:uid="{27CC9E65-999B-4E96-9EF1-69E3CB786A9D}" name="Column9" headerRowDxfId="350" dataDxfId="349"/>
    <tableColumn id="10" xr3:uid="{EBCA73FD-87CD-4720-9A1B-DD1A238C7AB0}" name="Column10" headerRowDxfId="348" dataDxfId="347"/>
    <tableColumn id="11" xr3:uid="{6812EBF7-4DCA-4345-ABFD-6C01C4D38268}" name="Column11" headerRowDxfId="346" dataDxfId="345"/>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CC6858C-FE00-42CA-9CAC-570334226E2F}" name="Table226" displayName="Table226" ref="A7:K9" headerRowCount="0" totalsRowShown="0" headerRowDxfId="344" headerRowBorderDxfId="343" tableBorderDxfId="342" totalsRowBorderDxfId="341">
  <tableColumns count="11">
    <tableColumn id="1" xr3:uid="{69CECAC1-44F9-4774-85C2-CFD2D71B46DE}" name="Column1" headerRowDxfId="340" dataDxfId="339"/>
    <tableColumn id="2" xr3:uid="{76C04F99-0A16-486D-9E85-3A1537C788FC}" name="Column2" headerRowDxfId="338" dataDxfId="337"/>
    <tableColumn id="3" xr3:uid="{F4D0A103-0DA2-4DF8-BC87-28BCA4C30D46}" name="Column3" headerRowDxfId="336" dataDxfId="335"/>
    <tableColumn id="4" xr3:uid="{F9533703-E8FF-4FB9-A258-18C5C4897433}" name="Column4" headerRowDxfId="334" dataDxfId="333"/>
    <tableColumn id="5" xr3:uid="{00F6A561-CDED-4809-BEB2-2BE2D8CF8477}" name="Column5" headerRowDxfId="332" dataDxfId="331"/>
    <tableColumn id="6" xr3:uid="{D22B336F-1E73-4CF3-A649-4C4A3DD67125}" name="Column6" headerRowDxfId="330" dataDxfId="329"/>
    <tableColumn id="7" xr3:uid="{9B695055-2F2B-406B-AD3E-F4ECA32B0C85}" name="Column7" headerRowDxfId="328" dataDxfId="327"/>
    <tableColumn id="8" xr3:uid="{6678709E-9EFC-4F1B-B05A-FBE98C95D34E}" name="Column8" headerRowDxfId="326" dataDxfId="325"/>
    <tableColumn id="9" xr3:uid="{A72D1564-022A-4698-B95D-7FFCEB7A20FD}" name="Column9" headerRowDxfId="324" dataDxfId="323"/>
    <tableColumn id="10" xr3:uid="{DA83D248-3465-4E5F-A711-32D4B7892F48}" name="Column10" headerRowDxfId="322" dataDxfId="321"/>
    <tableColumn id="11" xr3:uid="{8AC2CBC1-AFB0-4579-A24F-D66AE028B2C1}" name="Column11" headerRowDxfId="320" dataDxfId="31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4CF2AA2-35E5-4706-92E7-ACB5CA7A71FF}" name="Table357" displayName="Table357" ref="A11:K17" headerRowCount="0" totalsRowShown="0" headerRowDxfId="318" headerRowBorderDxfId="317" tableBorderDxfId="316" totalsRowBorderDxfId="315">
  <tableColumns count="11">
    <tableColumn id="1" xr3:uid="{F3A820D3-EB2C-4500-B8F2-77D5DB4500F3}" name="Column1" headerRowDxfId="314" dataDxfId="313"/>
    <tableColumn id="2" xr3:uid="{A978C57D-FB78-496A-9D21-CF403752745A}" name="Column2" headerRowDxfId="312" dataDxfId="311"/>
    <tableColumn id="3" xr3:uid="{80D4E571-236A-437A-9D77-0E8EBA9DB5F7}" name="Column3" headerRowDxfId="310" dataDxfId="309"/>
    <tableColumn id="4" xr3:uid="{3B88266B-AA2A-4243-A974-E6790A648B18}" name="Column4" headerRowDxfId="308" dataDxfId="307"/>
    <tableColumn id="5" xr3:uid="{78D162FB-EE77-4AB2-AEAB-66638A8840CB}" name="Column5" headerRowDxfId="306" dataDxfId="305"/>
    <tableColumn id="6" xr3:uid="{EADF108A-082F-4F48-9B19-6F0FF15B0318}" name="Column6" headerRowDxfId="304" dataDxfId="303"/>
    <tableColumn id="7" xr3:uid="{BCE18FAF-5C35-4521-B551-41A30CEFE8F1}" name="Column7" headerRowDxfId="302" dataDxfId="301"/>
    <tableColumn id="8" xr3:uid="{F62A664B-476C-4AAE-8D1F-AEC8B9E4D268}" name="Column8" headerRowDxfId="300" dataDxfId="299"/>
    <tableColumn id="9" xr3:uid="{9984A574-D978-4ECD-AB4E-0141F7B6026E}" name="Column9" headerRowDxfId="298" dataDxfId="297"/>
    <tableColumn id="10" xr3:uid="{7EA7C214-A102-4A7B-9E09-5E0BDFD88465}" name="Column10" headerRowDxfId="296" dataDxfId="295"/>
    <tableColumn id="11" xr3:uid="{75690E90-EC8F-46FC-958A-BE7B13076A20}" name="Column11" headerRowDxfId="294" dataDxfId="293"/>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02578E3-A938-4C53-BA40-630D03892809}" name="Table226810" displayName="Table226810" ref="A7:K9" headerRowCount="0" totalsRowShown="0" headerRowDxfId="292" headerRowBorderDxfId="291" tableBorderDxfId="290" totalsRowBorderDxfId="289">
  <tableColumns count="11">
    <tableColumn id="1" xr3:uid="{7C28DD7F-C8FB-425E-88C3-C1CE16A87514}" name="Column1" headerRowDxfId="288" dataDxfId="287"/>
    <tableColumn id="2" xr3:uid="{8C600AD1-7A3F-49EA-A48E-7B66F6C5092C}" name="Column2" headerRowDxfId="286" dataDxfId="285"/>
    <tableColumn id="3" xr3:uid="{84041338-2006-4A61-B09F-81F7C3AEF32F}" name="Column3" headerRowDxfId="284" dataDxfId="283"/>
    <tableColumn id="4" xr3:uid="{A47FF0BD-74C7-4EE8-8B7D-F8DD971B16FD}" name="Column4" headerRowDxfId="282" dataDxfId="281"/>
    <tableColumn id="5" xr3:uid="{C056CBC9-02D1-4115-B25F-AB1E978C8431}" name="Column5" headerRowDxfId="280" dataDxfId="279"/>
    <tableColumn id="6" xr3:uid="{39756333-8BB9-4F0A-ADD4-7C56B0CA4094}" name="Column6" headerRowDxfId="278" dataDxfId="277"/>
    <tableColumn id="7" xr3:uid="{BBCC60D7-3847-4CCF-85B0-DDDA51CA6177}" name="Column7" headerRowDxfId="276" dataDxfId="275"/>
    <tableColumn id="8" xr3:uid="{0FE88CA7-6247-49A7-881C-97582C831459}" name="Column8" headerRowDxfId="274" dataDxfId="273"/>
    <tableColumn id="9" xr3:uid="{D3ADA9A8-7ABA-4FDB-9BDD-1D5D92D607D6}" name="Column9" headerRowDxfId="272" dataDxfId="271"/>
    <tableColumn id="10" xr3:uid="{3FAF0161-D2E4-4686-BD1F-EA8FE3770803}" name="Column10" headerRowDxfId="270" dataDxfId="269"/>
    <tableColumn id="11" xr3:uid="{AB094AE0-524E-436E-B1AF-230CCC8B0D3C}" name="Column11" headerRowDxfId="268" dataDxfId="267"/>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53C846-F664-4A3D-9F7C-DFB14819B9A5}" name="Table357911" displayName="Table357911" ref="A11:K17" headerRowCount="0" totalsRowShown="0" headerRowDxfId="266" headerRowBorderDxfId="265" tableBorderDxfId="264" totalsRowBorderDxfId="263">
  <tableColumns count="11">
    <tableColumn id="1" xr3:uid="{D09002FC-6AAE-42BF-8134-4E5459390173}" name="Column1" headerRowDxfId="262" dataDxfId="261"/>
    <tableColumn id="2" xr3:uid="{AF7E169F-323B-4EC5-AFE0-4A9A716C5091}" name="Column2" headerRowDxfId="260" dataDxfId="259"/>
    <tableColumn id="3" xr3:uid="{E4DD9521-C294-4EA7-86BA-50E2D305CA19}" name="Column3" headerRowDxfId="258" dataDxfId="257"/>
    <tableColumn id="4" xr3:uid="{FF59B010-C95A-4D23-8BC5-101F74CCB8E3}" name="Column4" headerRowDxfId="256" dataDxfId="255"/>
    <tableColumn id="5" xr3:uid="{DD77BB98-3DA9-49E7-AF93-3AAB888BE06C}" name="Column5" headerRowDxfId="254" dataDxfId="253"/>
    <tableColumn id="6" xr3:uid="{0EABD954-E671-4C3D-B8A6-0B8D0563895F}" name="Column6" headerRowDxfId="252" dataDxfId="251"/>
    <tableColumn id="7" xr3:uid="{2F9984C8-0D4F-4DAD-B225-7D333851825B}" name="Column7" headerRowDxfId="250" dataDxfId="249"/>
    <tableColumn id="8" xr3:uid="{A9AB6CEC-052E-4C9D-BDBB-642D15651353}" name="Column8" headerRowDxfId="248" dataDxfId="247"/>
    <tableColumn id="9" xr3:uid="{869E5C5D-60C6-44F1-9223-4F6CA749D34F}" name="Column9" headerRowDxfId="246" dataDxfId="245"/>
    <tableColumn id="10" xr3:uid="{CB73FD6F-30D6-48BE-A10C-7EC2D5706F1F}" name="Column10" headerRowDxfId="244" dataDxfId="243"/>
    <tableColumn id="11" xr3:uid="{24B3BE0A-354D-4ED6-B207-6FEABDE2D7BE}" name="Column11" headerRowDxfId="242" dataDxfId="241"/>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FF63CF-F523-400C-911C-71FAA6937096}" name="Table2268" displayName="Table2268" ref="A7:K9" headerRowCount="0" totalsRowShown="0" headerRowDxfId="240" headerRowBorderDxfId="239" tableBorderDxfId="238" totalsRowBorderDxfId="237">
  <tableColumns count="11">
    <tableColumn id="1" xr3:uid="{BCB4DA3C-DCF3-4857-B207-3AB9A29B28A9}" name="Column1" headerRowDxfId="236" dataDxfId="235"/>
    <tableColumn id="2" xr3:uid="{D2AFD033-94E6-49A6-A489-39A10C609CB5}" name="Column2" headerRowDxfId="234" dataDxfId="233"/>
    <tableColumn id="3" xr3:uid="{EA4AA150-B80F-4E97-908A-E2BE394BED10}" name="Column3" headerRowDxfId="232" dataDxfId="231"/>
    <tableColumn id="4" xr3:uid="{447EC52D-0A2D-480E-BF23-1D4610748E13}" name="Column4" headerRowDxfId="230" dataDxfId="229"/>
    <tableColumn id="5" xr3:uid="{C98B7BA9-5BDF-40DA-9A2B-A5ED93603EFB}" name="Column5" headerRowDxfId="228" dataDxfId="227"/>
    <tableColumn id="6" xr3:uid="{8010370A-0661-4193-84E4-9D7EC0634268}" name="Column6" headerRowDxfId="226" dataDxfId="225"/>
    <tableColumn id="7" xr3:uid="{355FC4D0-C641-4EBB-A96E-07FECD974E00}" name="Column7" headerRowDxfId="224" dataDxfId="223"/>
    <tableColumn id="8" xr3:uid="{5AF816F6-9878-4F28-812F-9E86C9ED0B15}" name="Column8" headerRowDxfId="222" dataDxfId="221"/>
    <tableColumn id="9" xr3:uid="{F8568208-2E56-4017-9622-71E777487B29}" name="Column9" headerRowDxfId="220" dataDxfId="219"/>
    <tableColumn id="10" xr3:uid="{0E8A7F32-C59E-4E0D-AAAB-7FABD1C6D08D}" name="Column10" headerRowDxfId="218" dataDxfId="217"/>
    <tableColumn id="11" xr3:uid="{7B572B31-CC2B-4596-B97B-A64BD9D9D521}" name="Column11" headerRowDxfId="216" dataDxfId="215"/>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40DDCFB-186F-4E92-9F1A-18F1BF3BD35E}" name="Table3579" displayName="Table3579" ref="A11:K16" headerRowCount="0" totalsRowShown="0" headerRowDxfId="214" headerRowBorderDxfId="213" tableBorderDxfId="212" totalsRowBorderDxfId="211">
  <tableColumns count="11">
    <tableColumn id="1" xr3:uid="{204851F9-D6E8-4630-8028-FBD241DAA7E9}" name="Column1" headerRowDxfId="210" dataDxfId="209"/>
    <tableColumn id="2" xr3:uid="{80F59DF6-687F-464C-90BA-2F9A83296B7B}" name="Column2" headerRowDxfId="208" dataDxfId="207"/>
    <tableColumn id="3" xr3:uid="{793DE18A-7481-4918-86B3-AD33163BA8E8}" name="Column3" headerRowDxfId="206" dataDxfId="205"/>
    <tableColumn id="4" xr3:uid="{DB798FFF-9689-42FE-993B-981FE28BEDC6}" name="Column4" headerRowDxfId="204" dataDxfId="203"/>
    <tableColumn id="5" xr3:uid="{EBC8511B-D25B-4477-8C9A-942857AEABEC}" name="Column5" headerRowDxfId="202" dataDxfId="201"/>
    <tableColumn id="6" xr3:uid="{A2AC8EB8-CE06-4573-9D41-3DE4DEA1E6B4}" name="Column6" headerRowDxfId="200" dataDxfId="199"/>
    <tableColumn id="7" xr3:uid="{93335BB1-5A75-4B35-8078-95A4974942C5}" name="Column7" headerRowDxfId="198" dataDxfId="197"/>
    <tableColumn id="8" xr3:uid="{75599F62-5E91-497E-A28D-696DF324202D}" name="Column8" headerRowDxfId="196" dataDxfId="195"/>
    <tableColumn id="9" xr3:uid="{E6304261-F5FE-487B-AF5A-E3F65E4DCE1E}" name="Column9" headerRowDxfId="194" dataDxfId="193"/>
    <tableColumn id="10" xr3:uid="{B04BB24C-B606-4073-803F-8BBF04D71D30}" name="Column10" headerRowDxfId="192" dataDxfId="191"/>
    <tableColumn id="11" xr3:uid="{842F3049-C590-4C47-8686-2FF83929490E}" name="Column11" headerRowDxfId="190" dataDxfId="189"/>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CE2E8D3-96D8-4981-8F05-973C671082F5}" name="Table22681220" displayName="Table22681220" ref="A7:K9" headerRowCount="0" totalsRowShown="0" headerRowDxfId="188" headerRowBorderDxfId="187" tableBorderDxfId="186" totalsRowBorderDxfId="185">
  <tableColumns count="11">
    <tableColumn id="1" xr3:uid="{43619564-B40D-4448-9D71-FFC7BB7065E4}" name="Column1" headerRowDxfId="184" dataDxfId="183"/>
    <tableColumn id="2" xr3:uid="{220C2ED6-ACE9-4D4A-A068-25FF4B7D9F76}" name="Column2" headerRowDxfId="182" dataDxfId="181"/>
    <tableColumn id="3" xr3:uid="{8BC19E0F-66B5-4801-8FEC-D40C5D3CEE68}" name="Column3" headerRowDxfId="180" dataDxfId="179"/>
    <tableColumn id="4" xr3:uid="{92CFDAAA-9403-422D-8819-F428DB4803D8}" name="Column4" headerRowDxfId="178" dataDxfId="177"/>
    <tableColumn id="5" xr3:uid="{86650B5D-63A4-4ED8-A31B-154B7F0E1CB3}" name="Column5" headerRowDxfId="176" dataDxfId="175"/>
    <tableColumn id="6" xr3:uid="{827F6E42-04CB-4AB7-9F64-0D7D6C9F33E2}" name="Column6" headerRowDxfId="174" dataDxfId="173"/>
    <tableColumn id="7" xr3:uid="{9481F00C-EA09-4D7D-BE19-1104D202471F}" name="Column7" headerRowDxfId="172" dataDxfId="171"/>
    <tableColumn id="8" xr3:uid="{BA6283D7-58F5-47F3-8244-A61A115ADB76}" name="Column8" headerRowDxfId="170" dataDxfId="169"/>
    <tableColumn id="9" xr3:uid="{CCDD0E5D-46BE-4061-9F55-C6A337EF698A}" name="Column9" headerRowDxfId="168" dataDxfId="167"/>
    <tableColumn id="10" xr3:uid="{BB4FEA43-FE47-48A9-82AB-A3E870BD70ED}" name="Column10" headerRowDxfId="166" dataDxfId="165"/>
    <tableColumn id="11" xr3:uid="{C32C05B6-A9A8-4CE1-BE1C-2BF08141FB99}" name="Column11" headerRowDxfId="164" dataDxfId="16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AB431BA-3D88-495E-8038-41DA52BF17B2}" name="Table35793031" displayName="Table35793031" ref="A11:K16" headerRowCount="0" totalsRowShown="0" headerRowDxfId="162" headerRowBorderDxfId="161" tableBorderDxfId="160" totalsRowBorderDxfId="159">
  <tableColumns count="11">
    <tableColumn id="1" xr3:uid="{E1D7409D-E0D2-400A-B952-28A3F724250E}" name="Column1" headerRowDxfId="158" dataDxfId="157"/>
    <tableColumn id="2" xr3:uid="{AEA2428C-228F-4B06-8106-2E7963A84F59}" name="Column2" headerRowDxfId="156" dataDxfId="155"/>
    <tableColumn id="3" xr3:uid="{9575B178-3F56-4AF8-A519-014256FA6757}" name="Column3" headerRowDxfId="154" dataDxfId="153"/>
    <tableColumn id="4" xr3:uid="{B3F62033-A348-48AE-8AD8-6EBBCFC4C1BB}" name="Column4" headerRowDxfId="152" dataDxfId="151"/>
    <tableColumn id="5" xr3:uid="{83703AE1-9FC5-4FFB-8AFD-96379A0EC2B9}" name="Column5" headerRowDxfId="150" dataDxfId="149"/>
    <tableColumn id="6" xr3:uid="{507A0DBD-30AE-459A-921C-B73B01A8D736}" name="Column6" headerRowDxfId="148" dataDxfId="147"/>
    <tableColumn id="7" xr3:uid="{86280A5A-5DD0-459B-90A0-60451DED161B}" name="Column7" headerRowDxfId="146" dataDxfId="145"/>
    <tableColumn id="8" xr3:uid="{1D067D95-A9DE-4FB2-83B8-4280C575D562}" name="Column8" headerRowDxfId="144" dataDxfId="143"/>
    <tableColumn id="9" xr3:uid="{B3DC8ADD-5C99-4610-837B-E3BC84866D4B}" name="Column9" headerRowDxfId="142" dataDxfId="141"/>
    <tableColumn id="10" xr3:uid="{968A0004-71B9-4A79-971F-5AAB93455CFF}" name="Column10" headerRowDxfId="140" dataDxfId="139"/>
    <tableColumn id="11" xr3:uid="{9E573537-A81D-462A-A497-38800B82D56B}" name="Column11" headerRowDxfId="138" dataDxfId="137"/>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04F7F5A-775B-4810-B55C-79E0B1B1146A}" name="Table2268122012" displayName="Table2268122012" ref="A7:K9" headerRowCount="0" totalsRowShown="0" headerRowDxfId="136" headerRowBorderDxfId="135" tableBorderDxfId="134" totalsRowBorderDxfId="133">
  <tableColumns count="11">
    <tableColumn id="1" xr3:uid="{AACDD66C-098A-44D8-9641-AE475CBECA21}" name="Column1" headerRowDxfId="132" dataDxfId="131"/>
    <tableColumn id="2" xr3:uid="{FE4B3F84-0306-4BD7-98CA-0B6BDE8472C1}" name="Column2" headerRowDxfId="130" dataDxfId="129"/>
    <tableColumn id="3" xr3:uid="{FFA2756B-A9F4-4236-83CF-91FC82A571C9}" name="Column3" headerRowDxfId="128" dataDxfId="127"/>
    <tableColumn id="4" xr3:uid="{42075512-1186-4AD7-A819-A29FAC9610DD}" name="Column4" headerRowDxfId="126" dataDxfId="125"/>
    <tableColumn id="5" xr3:uid="{7014EF0A-415B-4C00-9D2E-3265A7519D86}" name="Column5" headerRowDxfId="124" dataDxfId="123"/>
    <tableColumn id="6" xr3:uid="{BEAEF80E-B2A9-43DF-9736-714E42178E33}" name="Column6" headerRowDxfId="122" dataDxfId="121"/>
    <tableColumn id="7" xr3:uid="{9C6988F1-C86C-444C-9E43-406D53004C7A}" name="Column7" headerRowDxfId="120" dataDxfId="119"/>
    <tableColumn id="8" xr3:uid="{7DB5719F-BB74-46B8-AAF8-3A1C73792D8D}" name="Column8" headerRowDxfId="118" dataDxfId="117"/>
    <tableColumn id="9" xr3:uid="{CAD37E58-BD16-4638-A36A-4B847D51F124}" name="Column9" headerRowDxfId="116" dataDxfId="115"/>
    <tableColumn id="10" xr3:uid="{73DFDB61-DB0A-4F4B-9A03-2CE21CA75C43}" name="Column10" headerRowDxfId="114" dataDxfId="113"/>
    <tableColumn id="11" xr3:uid="{80A4A126-627D-4F98-B8CC-913BB92FAB95}" name="Column11" headerRowDxfId="112" dataDxfId="11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D62F13A-7093-41A9-85F1-B70AE68782A9}" name="Table3579303113" displayName="Table3579303113" ref="A11:K16" headerRowCount="0" totalsRowShown="0" headerRowDxfId="110" headerRowBorderDxfId="109" tableBorderDxfId="108" totalsRowBorderDxfId="107">
  <tableColumns count="11">
    <tableColumn id="1" xr3:uid="{C01C0875-5FE9-4A4E-82D5-09D37F8AE42F}" name="Column1" headerRowDxfId="106" dataDxfId="105"/>
    <tableColumn id="2" xr3:uid="{04CC41E1-C98D-4186-A77B-E735552805A9}" name="Column2" headerRowDxfId="104" dataDxfId="103"/>
    <tableColumn id="3" xr3:uid="{319EBFCA-C572-40CE-8DDB-28E2833DD6F1}" name="Column3" headerRowDxfId="102" dataDxfId="101"/>
    <tableColumn id="4" xr3:uid="{9423B24E-C7F7-4C0D-B911-DB7814B5FB04}" name="Column4" headerRowDxfId="100" dataDxfId="99"/>
    <tableColumn id="5" xr3:uid="{2C3A561E-AB7B-4356-963E-721A3B6D3DBD}" name="Column5" headerRowDxfId="98" dataDxfId="97"/>
    <tableColumn id="6" xr3:uid="{EC2E368E-8E82-4F0B-9AAE-213EB345BCDC}" name="Column6" headerRowDxfId="96" dataDxfId="95"/>
    <tableColumn id="7" xr3:uid="{B2CFEC46-19FC-428B-80CC-40818A731CCF}" name="Column7" headerRowDxfId="94" dataDxfId="93"/>
    <tableColumn id="8" xr3:uid="{CED5E0E5-4B8B-42B5-AA62-D9B065D72663}" name="Column8" headerRowDxfId="92" dataDxfId="91"/>
    <tableColumn id="9" xr3:uid="{8D053816-AF68-4359-A058-02CE54686DC6}" name="Column9" headerRowDxfId="90" dataDxfId="89"/>
    <tableColumn id="10" xr3:uid="{00119822-07F0-48AE-894F-E6CD27142160}" name="Column10" headerRowDxfId="88" dataDxfId="87"/>
    <tableColumn id="11" xr3:uid="{AECC1C74-BFBC-4D82-8289-085ED292194C}" name="Column11" headerRowDxfId="86" dataDxfId="85"/>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9" totalsRowShown="0" headerRowDxfId="84" headerRowBorderDxfId="83" tableBorderDxfId="82" totalsRowBorderDxfId="81">
  <autoFilter ref="A1:C9" xr:uid="{00000000-0009-0000-0100-00000E000000}">
    <filterColumn colId="0" hiddenButton="1"/>
    <filterColumn colId="1" hiddenButton="1"/>
    <filterColumn colId="2" hiddenButton="1"/>
  </autoFilter>
  <tableColumns count="3">
    <tableColumn id="1" xr3:uid="{00000000-0010-0000-0400-000001000000}" name="Milestone reference" dataDxfId="80"/>
    <tableColumn id="2" xr3:uid="{00000000-0010-0000-0400-000002000000}" name="Rehabilitation milestone" dataDxfId="79"/>
    <tableColumn id="3" xr3:uid="{00000000-0010-0000-0400-000003000000}" name="Milestone criteria" dataDxfId="78"/>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7"/>
  <sheetViews>
    <sheetView workbookViewId="0">
      <selection activeCell="P10" sqref="P10"/>
    </sheetView>
  </sheetViews>
  <sheetFormatPr defaultColWidth="12.28515625" defaultRowHeight="15" x14ac:dyDescent="0.25"/>
  <cols>
    <col min="1" max="1" width="15.7109375" style="2" customWidth="1"/>
    <col min="3" max="3" width="13.85546875" customWidth="1"/>
    <col min="4" max="4" width="13.140625" bestFit="1"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14</v>
      </c>
      <c r="F2" s="35"/>
      <c r="G2" s="35"/>
      <c r="H2" s="35"/>
      <c r="I2" s="35"/>
      <c r="J2" s="35"/>
      <c r="K2" s="35"/>
    </row>
    <row r="3" spans="1:11" ht="16.149999999999999" customHeight="1" thickBot="1" x14ac:dyDescent="0.3">
      <c r="A3" s="41" t="s">
        <v>1</v>
      </c>
      <c r="B3" s="41"/>
      <c r="C3" s="41"/>
      <c r="D3" s="41"/>
      <c r="E3" s="35" t="s">
        <v>34</v>
      </c>
      <c r="F3" s="35"/>
      <c r="G3" s="35"/>
      <c r="H3" s="35"/>
      <c r="I3" s="35"/>
      <c r="J3" s="35"/>
      <c r="K3" s="35"/>
    </row>
    <row r="4" spans="1:11" ht="16.149999999999999" customHeight="1" thickBot="1" x14ac:dyDescent="0.3">
      <c r="A4" s="41" t="s">
        <v>21</v>
      </c>
      <c r="B4" s="41"/>
      <c r="C4" s="41"/>
      <c r="D4" s="41"/>
      <c r="E4" s="35">
        <f>5.89+1.06+1.68+4.7</f>
        <v>13.329999999999998</v>
      </c>
      <c r="F4" s="35"/>
      <c r="G4" s="35"/>
      <c r="H4" s="35"/>
      <c r="I4" s="35"/>
      <c r="J4" s="35"/>
      <c r="K4" s="35"/>
    </row>
    <row r="5" spans="1:11" ht="15.75" thickBot="1" x14ac:dyDescent="0.3">
      <c r="A5" s="40" t="s">
        <v>58</v>
      </c>
      <c r="B5" s="40"/>
      <c r="C5" s="40"/>
      <c r="D5" s="40"/>
      <c r="E5" s="36">
        <v>46327</v>
      </c>
      <c r="F5" s="35"/>
      <c r="G5" s="35"/>
      <c r="H5" s="35"/>
      <c r="I5" s="35"/>
      <c r="J5" s="35"/>
      <c r="K5" s="35"/>
    </row>
    <row r="6" spans="1:11" ht="16.149999999999999" customHeight="1" thickBot="1" x14ac:dyDescent="0.3">
      <c r="A6" s="41" t="s">
        <v>23</v>
      </c>
      <c r="B6" s="41"/>
      <c r="C6" s="41"/>
      <c r="D6" s="41"/>
      <c r="E6" s="37" t="s">
        <v>33</v>
      </c>
      <c r="F6" s="38"/>
      <c r="G6" s="38"/>
      <c r="H6" s="38"/>
      <c r="I6" s="38"/>
      <c r="J6" s="38"/>
      <c r="K6" s="39"/>
    </row>
    <row r="7" spans="1:11" ht="30.75" thickBot="1" x14ac:dyDescent="0.3">
      <c r="A7" s="3" t="s">
        <v>2</v>
      </c>
      <c r="B7" s="11">
        <v>46327</v>
      </c>
      <c r="C7" s="11">
        <v>47097</v>
      </c>
      <c r="D7" s="14">
        <v>47462</v>
      </c>
      <c r="E7" s="14">
        <v>48192</v>
      </c>
      <c r="F7" s="14">
        <v>47097</v>
      </c>
      <c r="G7" s="14">
        <v>47827</v>
      </c>
      <c r="H7" s="14">
        <v>48558</v>
      </c>
      <c r="I7" s="14">
        <v>49653</v>
      </c>
      <c r="J7" s="14">
        <v>50384</v>
      </c>
      <c r="K7" s="14">
        <v>51114</v>
      </c>
    </row>
    <row r="8" spans="1:11" ht="31.15" customHeight="1" thickBot="1" x14ac:dyDescent="0.3">
      <c r="A8" s="3" t="s">
        <v>15</v>
      </c>
      <c r="B8" s="12">
        <v>1.06</v>
      </c>
      <c r="C8" s="12">
        <f>1.06+5.89</f>
        <v>6.9499999999999993</v>
      </c>
      <c r="D8" s="12">
        <f t="shared" ref="D8:K8" si="0">5.89+1.06+1.68+4.7</f>
        <v>13.329999999999998</v>
      </c>
      <c r="E8" s="12">
        <f t="shared" si="0"/>
        <v>13.329999999999998</v>
      </c>
      <c r="F8" s="12">
        <f t="shared" si="0"/>
        <v>13.329999999999998</v>
      </c>
      <c r="G8" s="12">
        <f t="shared" si="0"/>
        <v>13.329999999999998</v>
      </c>
      <c r="H8" s="12">
        <f t="shared" si="0"/>
        <v>13.329999999999998</v>
      </c>
      <c r="I8" s="12">
        <f t="shared" si="0"/>
        <v>13.329999999999998</v>
      </c>
      <c r="J8" s="12">
        <f t="shared" si="0"/>
        <v>13.329999999999998</v>
      </c>
      <c r="K8" s="13">
        <f t="shared" si="0"/>
        <v>13.329999999999998</v>
      </c>
    </row>
    <row r="9" spans="1:11" ht="31.15" customHeight="1" thickBot="1" x14ac:dyDescent="0.3">
      <c r="A9" s="4" t="s">
        <v>3</v>
      </c>
      <c r="B9" s="14">
        <v>47097</v>
      </c>
      <c r="C9" s="14">
        <v>47827</v>
      </c>
      <c r="D9" s="14">
        <v>48192</v>
      </c>
      <c r="E9" s="14">
        <v>48558</v>
      </c>
      <c r="F9" s="14">
        <v>49653</v>
      </c>
      <c r="G9" s="14">
        <v>50384</v>
      </c>
      <c r="H9" s="14">
        <v>51114</v>
      </c>
      <c r="I9" s="14">
        <v>52575</v>
      </c>
      <c r="J9" s="14">
        <v>16781</v>
      </c>
      <c r="K9" s="14">
        <v>54036</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f>1.06</f>
        <v>1.06</v>
      </c>
      <c r="C11" s="15">
        <f>1.06+5.89</f>
        <v>6.9499999999999993</v>
      </c>
      <c r="D11" s="15">
        <f>5.89+1.06+1.68+4.7</f>
        <v>13.329999999999998</v>
      </c>
      <c r="E11" s="15"/>
      <c r="F11" s="15"/>
      <c r="G11" s="15"/>
      <c r="H11" s="15"/>
      <c r="I11" s="15"/>
      <c r="J11" s="15"/>
      <c r="K11" s="16"/>
    </row>
    <row r="12" spans="1:11" ht="15.75" thickBot="1" x14ac:dyDescent="0.3">
      <c r="A12" s="5" t="s">
        <v>11</v>
      </c>
      <c r="B12" s="15">
        <f>1.06</f>
        <v>1.06</v>
      </c>
      <c r="C12" s="15">
        <f>1.06+5.89</f>
        <v>6.9499999999999993</v>
      </c>
      <c r="D12" s="15">
        <f>5.89+1.06+1.68+4.7</f>
        <v>13.329999999999998</v>
      </c>
      <c r="E12" s="15"/>
      <c r="F12" s="15"/>
      <c r="G12" s="15"/>
      <c r="H12" s="15"/>
      <c r="I12" s="15"/>
      <c r="J12" s="15"/>
      <c r="K12" s="16"/>
    </row>
    <row r="13" spans="1:11" ht="15.75" thickBot="1" x14ac:dyDescent="0.3">
      <c r="A13" s="5" t="s">
        <v>13</v>
      </c>
      <c r="B13" s="15">
        <f>1.06</f>
        <v>1.06</v>
      </c>
      <c r="C13" s="15">
        <f>1.06+5.89</f>
        <v>6.9499999999999993</v>
      </c>
      <c r="D13" s="15">
        <f>5.89+1.06+1.68+4.7</f>
        <v>13.329999999999998</v>
      </c>
      <c r="E13" s="15"/>
      <c r="F13" s="15"/>
      <c r="G13" s="15"/>
      <c r="H13" s="15"/>
      <c r="I13" s="15"/>
      <c r="J13" s="15"/>
      <c r="K13" s="16"/>
    </row>
    <row r="14" spans="1:11" ht="15.75" thickBot="1" x14ac:dyDescent="0.3">
      <c r="A14" s="5" t="s">
        <v>16</v>
      </c>
      <c r="B14" s="15">
        <v>1.06</v>
      </c>
      <c r="C14" s="15"/>
      <c r="D14" s="15">
        <f>1.06+5.89</f>
        <v>6.9499999999999993</v>
      </c>
      <c r="E14" s="15">
        <f>5.89+1.06+1.68+4.7</f>
        <v>13.329999999999998</v>
      </c>
      <c r="F14" s="15"/>
      <c r="G14" s="15"/>
      <c r="H14" s="15"/>
      <c r="I14" s="15"/>
      <c r="J14" s="15"/>
      <c r="K14" s="16"/>
    </row>
    <row r="15" spans="1:11" ht="15.75" thickBot="1" x14ac:dyDescent="0.3">
      <c r="A15" s="6" t="s">
        <v>17</v>
      </c>
      <c r="B15" s="17"/>
      <c r="C15" s="17"/>
      <c r="D15" s="17"/>
      <c r="E15" s="17"/>
      <c r="F15" s="15">
        <v>1.06</v>
      </c>
      <c r="G15" s="17">
        <f>1.06+5.89</f>
        <v>6.9499999999999993</v>
      </c>
      <c r="H15" s="17">
        <f>5.89+1.06+1.68+4.7</f>
        <v>13.329999999999998</v>
      </c>
      <c r="I15" s="17"/>
      <c r="J15" s="17"/>
      <c r="K15" s="18"/>
    </row>
    <row r="16" spans="1:11" ht="15.75" thickBot="1" x14ac:dyDescent="0.3">
      <c r="A16" s="5" t="s">
        <v>18</v>
      </c>
      <c r="B16" s="15"/>
      <c r="C16" s="15"/>
      <c r="D16" s="15"/>
      <c r="E16" s="15"/>
      <c r="F16" s="15"/>
      <c r="G16" s="15"/>
      <c r="H16" s="15"/>
      <c r="I16" s="15">
        <v>1.06</v>
      </c>
      <c r="J16" s="17">
        <f>1.06+5.89</f>
        <v>6.9499999999999993</v>
      </c>
      <c r="K16" s="17">
        <f>5.89+1.06+1.68+4.7</f>
        <v>13.329999999999998</v>
      </c>
    </row>
    <row r="17" spans="1:1" x14ac:dyDescent="0.25">
      <c r="A17"/>
    </row>
  </sheetData>
  <mergeCells count="12">
    <mergeCell ref="B10:K10"/>
    <mergeCell ref="A1:K1"/>
    <mergeCell ref="E3:K3"/>
    <mergeCell ref="E4:K4"/>
    <mergeCell ref="E5:K5"/>
    <mergeCell ref="E6:K6"/>
    <mergeCell ref="A5:D5"/>
    <mergeCell ref="A6:D6"/>
    <mergeCell ref="A2:D2"/>
    <mergeCell ref="E2:K2"/>
    <mergeCell ref="A3:D3"/>
    <mergeCell ref="A4:D4"/>
  </mergeCells>
  <conditionalFormatting sqref="B7:C7">
    <cfRule type="containsText" dxfId="77" priority="14" operator="containsText" text="10/12/xxxx">
      <formula>NOT(ISERROR(SEARCH("10/12/xxxx",B7)))</formula>
    </cfRule>
  </conditionalFormatting>
  <conditionalFormatting sqref="B9:E9 G9:K9">
    <cfRule type="containsText" dxfId="76" priority="13" operator="containsText" text="xx/xx/xxxx">
      <formula>NOT(ISERROR(SEARCH("xx/xx/xxxx",B9)))</formula>
    </cfRule>
  </conditionalFormatting>
  <conditionalFormatting sqref="D7">
    <cfRule type="containsText" dxfId="75" priority="12" operator="containsText" text="xx/xx/xxxx">
      <formula>NOT(ISERROR(SEARCH("xx/xx/xxxx",D7)))</formula>
    </cfRule>
  </conditionalFormatting>
  <conditionalFormatting sqref="E7">
    <cfRule type="containsText" dxfId="74" priority="11" operator="containsText" text="xx/xx/xxxx">
      <formula>NOT(ISERROR(SEARCH("xx/xx/xxxx",E7)))</formula>
    </cfRule>
  </conditionalFormatting>
  <conditionalFormatting sqref="F7">
    <cfRule type="containsText" dxfId="73" priority="8" operator="containsText" text="xx/xx/xxxx">
      <formula>NOT(ISERROR(SEARCH("xx/xx/xxxx",F7)))</formula>
    </cfRule>
  </conditionalFormatting>
  <conditionalFormatting sqref="F9">
    <cfRule type="containsText" dxfId="72" priority="7" operator="containsText" text="xx/xx/xxxx">
      <formula>NOT(ISERROR(SEARCH("xx/xx/xxxx",F9)))</formula>
    </cfRule>
  </conditionalFormatting>
  <conditionalFormatting sqref="G7">
    <cfRule type="containsText" dxfId="71" priority="6" operator="containsText" text="xx/xx/xxxx">
      <formula>NOT(ISERROR(SEARCH("xx/xx/xxxx",G7)))</formula>
    </cfRule>
  </conditionalFormatting>
  <conditionalFormatting sqref="H7">
    <cfRule type="containsText" dxfId="70" priority="3" operator="containsText" text="xx/xx/xxxx">
      <formula>NOT(ISERROR(SEARCH("xx/xx/xxxx",H7)))</formula>
    </cfRule>
  </conditionalFormatting>
  <conditionalFormatting sqref="I7">
    <cfRule type="containsText" dxfId="69" priority="2" operator="containsText" text="xx/xx/xxxx">
      <formula>NOT(ISERROR(SEARCH("xx/xx/xxxx",I7)))</formula>
    </cfRule>
  </conditionalFormatting>
  <conditionalFormatting sqref="J7:K7">
    <cfRule type="containsText" dxfId="68" priority="1" operator="containsText" text="xx/xx/xxxx">
      <formula>NOT(ISERROR(SEARCH("xx/xx/xxxx",J7)))</formula>
    </cfRule>
  </conditionalFormatting>
  <dataValidations xWindow="277" yWindow="440" count="6">
    <dataValidation allowBlank="1" showInputMessage="1" showErrorMessage="1" promptTitle="Rehabilitation Milestone" prompt="Insert the Rehabilitation Milestone number here (RM#)" sqref="A11:A16" xr:uid="{00000000-0002-0000-0100-000000000000}"/>
    <dataValidation allowBlank="1" showInputMessage="1" showErrorMessage="1" promptTitle="Insert Date" prompt="Please insert the date the area is available for rehabilitation" sqref="B7:C7" xr:uid="{00000000-0002-0000-0100-000001000000}"/>
    <dataValidation allowBlank="1" showInputMessage="1" showErrorMessage="1" promptTitle="Insert Date" prompt="Please insert the data the milestone is to be completed by" sqref="D7:K7 B9:K9"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6"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C0047-307F-46EF-A2C5-3A1BB1D8C9FC}">
  <dimension ref="A1:K19"/>
  <sheetViews>
    <sheetView workbookViewId="0">
      <selection activeCell="R10" sqref="R10"/>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26</v>
      </c>
      <c r="F2" s="35"/>
      <c r="G2" s="35"/>
      <c r="H2" s="35"/>
      <c r="I2" s="35"/>
      <c r="J2" s="35"/>
      <c r="K2" s="35"/>
    </row>
    <row r="3" spans="1:11" ht="16.149999999999999" customHeight="1" thickBot="1" x14ac:dyDescent="0.3">
      <c r="A3" s="41" t="s">
        <v>1</v>
      </c>
      <c r="B3" s="41"/>
      <c r="C3" s="41"/>
      <c r="D3" s="41"/>
      <c r="E3" s="35" t="s">
        <v>32</v>
      </c>
      <c r="F3" s="35"/>
      <c r="G3" s="35"/>
      <c r="H3" s="35"/>
      <c r="I3" s="35"/>
      <c r="J3" s="35"/>
      <c r="K3" s="35"/>
    </row>
    <row r="4" spans="1:11" ht="16.149999999999999" customHeight="1" thickBot="1" x14ac:dyDescent="0.3">
      <c r="A4" s="41" t="s">
        <v>21</v>
      </c>
      <c r="B4" s="41"/>
      <c r="C4" s="41"/>
      <c r="D4" s="41"/>
      <c r="E4" s="35">
        <f>3.32+2.16+4.26+7.05</f>
        <v>16.79</v>
      </c>
      <c r="F4" s="35"/>
      <c r="G4" s="35"/>
      <c r="H4" s="35"/>
      <c r="I4" s="35"/>
      <c r="J4" s="35"/>
      <c r="K4" s="35"/>
    </row>
    <row r="5" spans="1:11" ht="15.75" thickBot="1" x14ac:dyDescent="0.3">
      <c r="A5" s="40" t="s">
        <v>58</v>
      </c>
      <c r="B5" s="40"/>
      <c r="C5" s="40"/>
      <c r="D5" s="40"/>
      <c r="E5" s="36">
        <v>47097</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1">
        <v>47097</v>
      </c>
      <c r="C7" s="14">
        <v>47827</v>
      </c>
      <c r="D7" s="14">
        <v>48558</v>
      </c>
      <c r="E7" s="14">
        <v>48558</v>
      </c>
      <c r="F7" s="14">
        <v>48923</v>
      </c>
      <c r="G7" s="14">
        <v>51114</v>
      </c>
      <c r="H7" s="14">
        <v>51480</v>
      </c>
      <c r="I7" s="14"/>
      <c r="J7" s="11" t="s">
        <v>19</v>
      </c>
      <c r="K7" s="11" t="s">
        <v>19</v>
      </c>
    </row>
    <row r="8" spans="1:11" ht="31.15" customHeight="1" thickBot="1" x14ac:dyDescent="0.3">
      <c r="A8" s="3" t="s">
        <v>15</v>
      </c>
      <c r="B8" s="12">
        <f>2.16+4.26</f>
        <v>6.42</v>
      </c>
      <c r="C8" s="12">
        <f t="shared" ref="C8:H8" si="0">3.32+2.16+4.26+7.05</f>
        <v>16.79</v>
      </c>
      <c r="D8" s="12">
        <f t="shared" si="0"/>
        <v>16.79</v>
      </c>
      <c r="E8" s="12">
        <f t="shared" si="0"/>
        <v>16.79</v>
      </c>
      <c r="F8" s="12">
        <f t="shared" si="0"/>
        <v>16.79</v>
      </c>
      <c r="G8" s="12">
        <f t="shared" si="0"/>
        <v>16.79</v>
      </c>
      <c r="H8" s="12">
        <f t="shared" si="0"/>
        <v>16.79</v>
      </c>
      <c r="I8" s="12"/>
      <c r="J8" s="12"/>
      <c r="K8" s="13"/>
    </row>
    <row r="9" spans="1:11" ht="31.15" customHeight="1" thickBot="1" x14ac:dyDescent="0.3">
      <c r="A9" s="4" t="s">
        <v>3</v>
      </c>
      <c r="B9" s="14">
        <v>47827</v>
      </c>
      <c r="C9" s="14">
        <v>48558</v>
      </c>
      <c r="D9" s="14">
        <v>48923</v>
      </c>
      <c r="E9" s="14">
        <v>51114</v>
      </c>
      <c r="F9" s="14">
        <v>51480</v>
      </c>
      <c r="G9" s="14">
        <v>54036</v>
      </c>
      <c r="H9" s="14">
        <v>54402</v>
      </c>
      <c r="I9" s="14"/>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f>2.16+4.26</f>
        <v>6.42</v>
      </c>
      <c r="C11" s="15">
        <f>3.32+2.16+4.26+7.05</f>
        <v>16.79</v>
      </c>
      <c r="D11" s="15"/>
      <c r="E11" s="15"/>
      <c r="F11" s="15"/>
      <c r="G11" s="15"/>
      <c r="H11" s="15"/>
      <c r="I11" s="15"/>
      <c r="J11" s="15"/>
      <c r="K11" s="16"/>
    </row>
    <row r="12" spans="1:11" ht="15.75" thickBot="1" x14ac:dyDescent="0.3">
      <c r="A12" s="5" t="s">
        <v>11</v>
      </c>
      <c r="B12" s="15">
        <f>2.16+4.26</f>
        <v>6.42</v>
      </c>
      <c r="C12" s="15">
        <f>3.32+2.16+4.26+7.05</f>
        <v>16.79</v>
      </c>
      <c r="D12" s="15"/>
      <c r="E12" s="15"/>
      <c r="F12" s="15"/>
      <c r="G12" s="15"/>
      <c r="H12" s="15"/>
      <c r="I12" s="15"/>
      <c r="J12" s="15"/>
      <c r="K12" s="16"/>
    </row>
    <row r="13" spans="1:11" ht="15.75" thickBot="1" x14ac:dyDescent="0.3">
      <c r="A13" s="5" t="s">
        <v>13</v>
      </c>
      <c r="B13" s="15">
        <f>2.16+4.26</f>
        <v>6.42</v>
      </c>
      <c r="C13" s="15">
        <f>3.32+2.16+4.26+7.05</f>
        <v>16.79</v>
      </c>
      <c r="D13" s="15"/>
      <c r="E13" s="15"/>
      <c r="F13" s="15"/>
      <c r="G13" s="15"/>
      <c r="H13" s="15"/>
      <c r="I13" s="15"/>
      <c r="J13" s="15"/>
      <c r="K13" s="16"/>
    </row>
    <row r="14" spans="1:11" ht="15.75" thickBot="1" x14ac:dyDescent="0.3">
      <c r="A14" s="5" t="s">
        <v>16</v>
      </c>
      <c r="B14" s="15"/>
      <c r="C14" s="15">
        <f>2.16+4.26</f>
        <v>6.42</v>
      </c>
      <c r="D14" s="15">
        <f>3.32+2.16+4.26+7.05</f>
        <v>16.79</v>
      </c>
      <c r="E14" s="15"/>
      <c r="F14" s="15"/>
      <c r="G14" s="15"/>
      <c r="H14" s="15"/>
      <c r="I14" s="15"/>
      <c r="J14" s="15"/>
      <c r="K14" s="16"/>
    </row>
    <row r="15" spans="1:11" ht="15.75" thickBot="1" x14ac:dyDescent="0.3">
      <c r="A15" s="6" t="s">
        <v>17</v>
      </c>
      <c r="B15" s="17"/>
      <c r="C15" s="17"/>
      <c r="D15" s="17"/>
      <c r="E15" s="15">
        <f>2.16+4.26</f>
        <v>6.42</v>
      </c>
      <c r="F15" s="15">
        <f>3.32+2.16+4.26+7.05</f>
        <v>16.79</v>
      </c>
      <c r="G15" s="17"/>
      <c r="H15" s="17"/>
      <c r="I15" s="17"/>
      <c r="J15" s="17"/>
      <c r="K15" s="18"/>
    </row>
    <row r="16" spans="1:11" ht="15.75" thickBot="1" x14ac:dyDescent="0.3">
      <c r="A16" s="5" t="s">
        <v>18</v>
      </c>
      <c r="B16" s="15"/>
      <c r="C16" s="15"/>
      <c r="D16" s="15"/>
      <c r="E16" s="15"/>
      <c r="F16" s="15"/>
      <c r="G16" s="15">
        <f>2.16+4.26</f>
        <v>6.42</v>
      </c>
      <c r="H16" s="15">
        <f>3.32+2.16+4.26+7.05</f>
        <v>16.79</v>
      </c>
      <c r="I16" s="15"/>
      <c r="J16" s="15"/>
      <c r="K16" s="16"/>
    </row>
    <row r="17" spans="1:3" x14ac:dyDescent="0.25">
      <c r="A17"/>
    </row>
    <row r="19" spans="1:3" ht="83.25" customHeight="1" x14ac:dyDescent="0.25">
      <c r="B19" s="28"/>
      <c r="C19" s="28"/>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67" priority="2" operator="containsText" text="10/12/xxxx">
      <formula>NOT(ISERROR(SEARCH("10/12/xxxx",B7)))</formula>
    </cfRule>
  </conditionalFormatting>
  <conditionalFormatting sqref="B9">
    <cfRule type="containsText" dxfId="66" priority="1" operator="containsText" text="xx/xx/xxxx">
      <formula>NOT(ISERROR(SEARCH("xx/xx/xxxx",B9)))</formula>
    </cfRule>
  </conditionalFormatting>
  <conditionalFormatting sqref="C7">
    <cfRule type="containsText" dxfId="65" priority="11" operator="containsText" text="10/12/xxxx">
      <formula>NOT(ISERROR(SEARCH("10/12/xxxx",C7)))</formula>
    </cfRule>
  </conditionalFormatting>
  <conditionalFormatting sqref="C7:D7">
    <cfRule type="containsText" dxfId="64" priority="9" operator="containsText" text="xx/xx/xxxx">
      <formula>NOT(ISERROR(SEARCH("xx/xx/xxxx",C7)))</formula>
    </cfRule>
  </conditionalFormatting>
  <conditionalFormatting sqref="D7">
    <cfRule type="containsText" dxfId="63" priority="8" operator="containsText" text="xx/xx/xxxx">
      <formula>NOT(ISERROR(SEARCH("xx/xx/xxxx",D7)))</formula>
    </cfRule>
  </conditionalFormatting>
  <conditionalFormatting sqref="E7">
    <cfRule type="containsText" dxfId="62" priority="5" operator="containsText" text="xx/xx/xxxx">
      <formula>NOT(ISERROR(SEARCH("xx/xx/xxxx",E7)))</formula>
    </cfRule>
  </conditionalFormatting>
  <conditionalFormatting sqref="E7:I7 C9:I9">
    <cfRule type="containsText" dxfId="61" priority="10" operator="containsText" text="xx/xx/xxxx">
      <formula>NOT(ISERROR(SEARCH("xx/xx/xxxx",C7)))</formula>
    </cfRule>
  </conditionalFormatting>
  <conditionalFormatting sqref="G7:H7">
    <cfRule type="containsText" dxfId="60" priority="4" operator="containsText" text="xx/xx/xxxx">
      <formula>NOT(ISERROR(SEARCH("xx/xx/xxxx",G7)))</formula>
    </cfRule>
  </conditionalFormatting>
  <conditionalFormatting sqref="J7:K7">
    <cfRule type="containsText" dxfId="59" priority="17" operator="containsText" text="10/12/xxxx">
      <formula>NOT(ISERROR(SEARCH("10/12/xxxx",J7)))</formula>
    </cfRule>
  </conditionalFormatting>
  <conditionalFormatting sqref="J9:K9">
    <cfRule type="containsText" dxfId="58" priority="16" operator="containsText" text="xx/xx/xxxx">
      <formula>NOT(ISERROR(SEARCH("xx/xx/xxxx",J9)))</formula>
    </cfRule>
  </conditionalFormatting>
  <dataValidations count="6">
    <dataValidation allowBlank="1" showInputMessage="1" showErrorMessage="1" prompt="Please input the correct Rehabilitation Area number (RA#)" sqref="E2:K2" xr:uid="{5CBB46DA-A178-4C1A-9CB0-E7FC4CFB3421}"/>
    <dataValidation allowBlank="1" showInputMessage="1" showErrorMessage="1" promptTitle="Insert Date" prompt="Please insert the date the area is available for rehabilitation" sqref="J7:K7 B7" xr:uid="{8F9D713B-AD12-4777-B310-F74C6559CB70}"/>
    <dataValidation allowBlank="1" showInputMessage="1" showErrorMessage="1" promptTitle="Rehabilitation Milestone" prompt="Insert the Rehabilitation Milestone number here (RM#)" sqref="A11:A16" xr:uid="{FF2229BA-0A97-4713-B431-3848E581CA6E}"/>
    <dataValidation allowBlank="1" showInputMessage="1" showErrorMessage="1" promptTitle="Insert Area (ha)" prompt="Please insert the cumulative area available in hectares (ha)" sqref="B8:K8" xr:uid="{61546D36-13A5-4B4C-88B2-7DA583F65BA4}"/>
    <dataValidation allowBlank="1" showInputMessage="1" showErrorMessage="1" promptTitle="Insert Date" prompt="Please insert the data the milestone is to be completed by" sqref="C7:I7 B9:K9" xr:uid="{48E0B154-66CD-41FB-A15F-95D2EC8D887C}"/>
    <dataValidation allowBlank="1" showInputMessage="1" showErrorMessage="1" promptTitle="Insert Area (ha)" prompt="Please insert the cumulative area achieved in hectares (ha) as required" sqref="B11:K16" xr:uid="{688ADD49-56C5-4461-90B5-4C194222FA0A}"/>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0EFE-8BAB-4364-A922-3B660E0FE72B}">
  <dimension ref="A1:K28"/>
  <sheetViews>
    <sheetView workbookViewId="0">
      <selection activeCell="M21" sqref="M21"/>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27</v>
      </c>
      <c r="F2" s="35"/>
      <c r="G2" s="35"/>
      <c r="H2" s="35"/>
      <c r="I2" s="35"/>
      <c r="J2" s="35"/>
      <c r="K2" s="35"/>
    </row>
    <row r="3" spans="1:11" ht="16.149999999999999" customHeight="1" thickBot="1" x14ac:dyDescent="0.3">
      <c r="A3" s="41" t="s">
        <v>1</v>
      </c>
      <c r="B3" s="41"/>
      <c r="C3" s="41"/>
      <c r="D3" s="41"/>
      <c r="E3" s="35" t="s">
        <v>31</v>
      </c>
      <c r="F3" s="35"/>
      <c r="G3" s="35"/>
      <c r="H3" s="35"/>
      <c r="I3" s="35"/>
      <c r="J3" s="35"/>
      <c r="K3" s="35"/>
    </row>
    <row r="4" spans="1:11" ht="16.149999999999999" customHeight="1" thickBot="1" x14ac:dyDescent="0.3">
      <c r="A4" s="41" t="s">
        <v>21</v>
      </c>
      <c r="B4" s="41"/>
      <c r="C4" s="41"/>
      <c r="D4" s="41"/>
      <c r="E4" s="35">
        <v>5.1100000000000003</v>
      </c>
      <c r="F4" s="35"/>
      <c r="G4" s="35"/>
      <c r="H4" s="35"/>
      <c r="I4" s="35"/>
      <c r="J4" s="35"/>
      <c r="K4" s="35"/>
    </row>
    <row r="5" spans="1:11" ht="15.75" thickBot="1" x14ac:dyDescent="0.3">
      <c r="A5" s="40" t="s">
        <v>58</v>
      </c>
      <c r="B5" s="40"/>
      <c r="C5" s="40"/>
      <c r="D5" s="40"/>
      <c r="E5" s="36">
        <v>47827</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1">
        <v>47827</v>
      </c>
      <c r="C7" s="14">
        <v>48192</v>
      </c>
      <c r="D7" s="14">
        <v>48558</v>
      </c>
      <c r="E7" s="14">
        <v>48923</v>
      </c>
      <c r="F7" s="14">
        <v>49288</v>
      </c>
      <c r="G7" s="14">
        <v>49653</v>
      </c>
      <c r="H7" s="14">
        <v>52210</v>
      </c>
      <c r="I7" s="11" t="s">
        <v>19</v>
      </c>
      <c r="J7" s="11" t="s">
        <v>19</v>
      </c>
      <c r="K7" s="11" t="s">
        <v>19</v>
      </c>
    </row>
    <row r="8" spans="1:11" ht="31.15" customHeight="1" thickBot="1" x14ac:dyDescent="0.3">
      <c r="A8" s="3" t="s">
        <v>15</v>
      </c>
      <c r="B8" s="12">
        <v>5.1100000000000003</v>
      </c>
      <c r="C8" s="12">
        <v>5.1100000000000003</v>
      </c>
      <c r="D8" s="12">
        <v>5.1100000000000003</v>
      </c>
      <c r="E8" s="12">
        <v>5.1100000000000003</v>
      </c>
      <c r="F8" s="12">
        <v>5.1100000000000003</v>
      </c>
      <c r="G8" s="12">
        <v>5.1100000000000003</v>
      </c>
      <c r="H8" s="12">
        <v>5.1100000000000003</v>
      </c>
      <c r="I8" s="12"/>
      <c r="J8" s="12"/>
      <c r="K8" s="13"/>
    </row>
    <row r="9" spans="1:11" ht="31.15" customHeight="1" thickBot="1" x14ac:dyDescent="0.3">
      <c r="A9" s="4" t="s">
        <v>3</v>
      </c>
      <c r="B9" s="14">
        <v>48192</v>
      </c>
      <c r="C9" s="14">
        <v>48558</v>
      </c>
      <c r="D9" s="14">
        <v>48923</v>
      </c>
      <c r="E9" s="14">
        <v>49288</v>
      </c>
      <c r="F9" s="14">
        <v>49653</v>
      </c>
      <c r="G9" s="14">
        <v>52210</v>
      </c>
      <c r="H9" s="14">
        <v>55132</v>
      </c>
      <c r="I9" s="14" t="s">
        <v>20</v>
      </c>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v>5.1100000000000003</v>
      </c>
      <c r="C11" s="15"/>
      <c r="D11" s="15"/>
      <c r="E11" s="15"/>
      <c r="F11" s="15"/>
      <c r="G11" s="15"/>
      <c r="H11" s="15"/>
      <c r="I11" s="15"/>
      <c r="J11" s="15"/>
      <c r="K11" s="16"/>
    </row>
    <row r="12" spans="1:11" ht="15.75" thickBot="1" x14ac:dyDescent="0.3">
      <c r="A12" s="5" t="s">
        <v>11</v>
      </c>
      <c r="B12" s="15"/>
      <c r="C12" s="15">
        <v>5.1100000000000003</v>
      </c>
      <c r="D12" s="15"/>
      <c r="E12" s="15"/>
      <c r="F12" s="15"/>
      <c r="G12" s="15"/>
      <c r="H12" s="15"/>
      <c r="I12" s="15"/>
      <c r="J12" s="15"/>
      <c r="K12" s="16"/>
    </row>
    <row r="13" spans="1:11" ht="15.75" thickBot="1" x14ac:dyDescent="0.3">
      <c r="A13" s="5" t="s">
        <v>12</v>
      </c>
      <c r="B13" s="15"/>
      <c r="C13" s="15"/>
      <c r="D13" s="15">
        <v>5.1100000000000003</v>
      </c>
      <c r="E13" s="15"/>
      <c r="F13" s="15"/>
      <c r="G13" s="15"/>
      <c r="H13" s="15"/>
      <c r="I13" s="15"/>
      <c r="J13" s="15"/>
      <c r="K13" s="16"/>
    </row>
    <row r="14" spans="1:11" ht="15.75" thickBot="1" x14ac:dyDescent="0.3">
      <c r="A14" s="5" t="s">
        <v>13</v>
      </c>
      <c r="B14" s="15"/>
      <c r="C14" s="15"/>
      <c r="D14" s="15"/>
      <c r="E14" s="15">
        <v>5.1100000000000003</v>
      </c>
      <c r="F14" s="15"/>
      <c r="G14" s="15"/>
      <c r="H14" s="15"/>
      <c r="I14" s="15"/>
      <c r="J14" s="15"/>
      <c r="K14" s="16"/>
    </row>
    <row r="15" spans="1:11" ht="15.75" thickBot="1" x14ac:dyDescent="0.3">
      <c r="A15" s="5" t="s">
        <v>16</v>
      </c>
      <c r="B15" s="17"/>
      <c r="C15" s="17"/>
      <c r="D15" s="17"/>
      <c r="E15" s="17"/>
      <c r="F15" s="15">
        <v>5.1100000000000003</v>
      </c>
      <c r="G15" s="17"/>
      <c r="H15" s="17"/>
      <c r="I15" s="17"/>
      <c r="J15" s="17"/>
      <c r="K15" s="18"/>
    </row>
    <row r="16" spans="1:11" ht="15.75" thickBot="1" x14ac:dyDescent="0.3">
      <c r="A16" s="5" t="s">
        <v>17</v>
      </c>
      <c r="B16" s="15"/>
      <c r="C16" s="15"/>
      <c r="D16" s="15"/>
      <c r="E16" s="15"/>
      <c r="F16" s="15"/>
      <c r="G16" s="15">
        <v>5.1100000000000003</v>
      </c>
      <c r="H16" s="15"/>
      <c r="I16" s="15"/>
      <c r="J16" s="15"/>
      <c r="K16" s="16"/>
    </row>
    <row r="17" spans="1:11" ht="15.75" thickBot="1" x14ac:dyDescent="0.3">
      <c r="A17" s="5" t="s">
        <v>18</v>
      </c>
      <c r="B17" s="15"/>
      <c r="C17" s="15"/>
      <c r="D17" s="15"/>
      <c r="E17" s="15"/>
      <c r="F17" s="15"/>
      <c r="G17" s="15"/>
      <c r="H17" s="15">
        <v>5.1100000000000003</v>
      </c>
      <c r="I17" s="15"/>
      <c r="J17" s="15"/>
      <c r="K17" s="16"/>
    </row>
    <row r="18" spans="1:11" x14ac:dyDescent="0.25">
      <c r="A18"/>
    </row>
    <row r="20" spans="1:11" x14ac:dyDescent="0.25">
      <c r="A20"/>
    </row>
    <row r="21" spans="1:11" x14ac:dyDescent="0.25">
      <c r="A21"/>
    </row>
    <row r="22" spans="1:11" x14ac:dyDescent="0.25">
      <c r="A22"/>
    </row>
    <row r="23" spans="1:11" x14ac:dyDescent="0.25">
      <c r="A23"/>
    </row>
    <row r="24" spans="1:11" x14ac:dyDescent="0.25">
      <c r="A24"/>
    </row>
    <row r="25" spans="1:11" x14ac:dyDescent="0.25">
      <c r="A25"/>
    </row>
    <row r="26" spans="1:11" x14ac:dyDescent="0.25">
      <c r="A26"/>
    </row>
    <row r="27" spans="1:11" x14ac:dyDescent="0.25">
      <c r="A27"/>
    </row>
    <row r="28" spans="1:11" x14ac:dyDescent="0.25">
      <c r="A28"/>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57" priority="11" operator="containsText" text="10/12/xxxx">
      <formula>NOT(ISERROR(SEARCH("10/12/xxxx",B7)))</formula>
    </cfRule>
  </conditionalFormatting>
  <conditionalFormatting sqref="B9:H9">
    <cfRule type="containsText" dxfId="56" priority="4" operator="containsText" text="xx/xx/xxxx">
      <formula>NOT(ISERROR(SEARCH("xx/xx/xxxx",B9)))</formula>
    </cfRule>
  </conditionalFormatting>
  <conditionalFormatting sqref="C7">
    <cfRule type="containsText" dxfId="55" priority="10" operator="containsText" text="xx/xx/xxxx">
      <formula>NOT(ISERROR(SEARCH("xx/xx/xxxx",C7)))</formula>
    </cfRule>
  </conditionalFormatting>
  <conditionalFormatting sqref="D7">
    <cfRule type="containsText" dxfId="54" priority="9" operator="containsText" text="xx/xx/xxxx">
      <formula>NOT(ISERROR(SEARCH("xx/xx/xxxx",D7)))</formula>
    </cfRule>
  </conditionalFormatting>
  <conditionalFormatting sqref="E7">
    <cfRule type="containsText" dxfId="53" priority="3" operator="containsText" text="xx/xx/xxxx">
      <formula>NOT(ISERROR(SEARCH("xx/xx/xxxx",E7)))</formula>
    </cfRule>
  </conditionalFormatting>
  <conditionalFormatting sqref="F7">
    <cfRule type="containsText" dxfId="52" priority="7" operator="containsText" text="xx/xx/xxxx">
      <formula>NOT(ISERROR(SEARCH("xx/xx/xxxx",F7)))</formula>
    </cfRule>
  </conditionalFormatting>
  <conditionalFormatting sqref="G7">
    <cfRule type="containsText" dxfId="51" priority="2" operator="containsText" text="xx/xx/xxxx">
      <formula>NOT(ISERROR(SEARCH("xx/xx/xxxx",G7)))</formula>
    </cfRule>
  </conditionalFormatting>
  <conditionalFormatting sqref="H7">
    <cfRule type="containsText" dxfId="50" priority="1" operator="containsText" text="xx/xx/xxxx">
      <formula>NOT(ISERROR(SEARCH("xx/xx/xxxx",H7)))</formula>
    </cfRule>
  </conditionalFormatting>
  <conditionalFormatting sqref="I7:K7">
    <cfRule type="containsText" dxfId="49" priority="16" operator="containsText" text="10/12/xxxx">
      <formula>NOT(ISERROR(SEARCH("10/12/xxxx",I7)))</formula>
    </cfRule>
  </conditionalFormatting>
  <conditionalFormatting sqref="I9:K9">
    <cfRule type="containsText" dxfId="48" priority="15" operator="containsText" text="xx/xx/xxxx">
      <formula>NOT(ISERROR(SEARCH("xx/xx/xxxx",I9)))</formula>
    </cfRule>
  </conditionalFormatting>
  <dataValidations count="6">
    <dataValidation allowBlank="1" showInputMessage="1" showErrorMessage="1" promptTitle="Insert Date" prompt="Please insert the date the area is available for rehabilitation" sqref="I7:K7 B7" xr:uid="{C045CD1B-4226-4A95-8881-04887CA6E563}"/>
    <dataValidation allowBlank="1" showInputMessage="1" showErrorMessage="1" promptTitle="Insert Date" prompt="Please insert the data the milestone is to be completed by" sqref="B9:K9 C7:H7" xr:uid="{224AB9FB-5F1C-4112-9AFF-87BE5107239F}"/>
    <dataValidation allowBlank="1" showInputMessage="1" showErrorMessage="1" promptTitle="Insert Area (ha)" prompt="Please insert the cumulative area available in hectares (ha)" sqref="B8:K8" xr:uid="{25B464D7-5AC6-4C37-B249-2B0C6BC30A9F}"/>
    <dataValidation allowBlank="1" showInputMessage="1" showErrorMessage="1" promptTitle="Insert Area (ha)" prompt="Please insert the cumulative area achieved in hectares (ha) as required" sqref="B11:K17" xr:uid="{CD3D5DFC-FCFF-4E30-B693-7FF74BC59C22}"/>
    <dataValidation allowBlank="1" showInputMessage="1" showErrorMessage="1" prompt="Please input the correct Rehabilitation Area number (RA#)" sqref="E2:K2" xr:uid="{FBBE85C3-A98A-4128-A0CA-4066812A10CA}"/>
    <dataValidation allowBlank="1" showInputMessage="1" showErrorMessage="1" promptTitle="Rehabilitation Milestone" prompt="Insert the Rehabilitation Milestone number here (RM#)" sqref="A11 A13:A17" xr:uid="{8223D913-1474-4556-81ED-8256A7DEEB1C}"/>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EED4-54E3-40A5-9DB6-BAD57B27243C}">
  <dimension ref="A1:K30"/>
  <sheetViews>
    <sheetView workbookViewId="0">
      <selection activeCell="A30" sqref="A30"/>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28</v>
      </c>
      <c r="F2" s="35"/>
      <c r="G2" s="35"/>
      <c r="H2" s="35"/>
      <c r="I2" s="35"/>
      <c r="J2" s="35"/>
      <c r="K2" s="35"/>
    </row>
    <row r="3" spans="1:11" ht="29.45" customHeight="1" thickBot="1" x14ac:dyDescent="0.3">
      <c r="A3" s="41" t="s">
        <v>1</v>
      </c>
      <c r="B3" s="41"/>
      <c r="C3" s="41"/>
      <c r="D3" s="41"/>
      <c r="E3" s="42" t="s">
        <v>39</v>
      </c>
      <c r="F3" s="42"/>
      <c r="G3" s="42"/>
      <c r="H3" s="42"/>
      <c r="I3" s="42"/>
      <c r="J3" s="42"/>
      <c r="K3" s="42"/>
    </row>
    <row r="4" spans="1:11" ht="16.149999999999999" customHeight="1" thickBot="1" x14ac:dyDescent="0.3">
      <c r="A4" s="41" t="s">
        <v>21</v>
      </c>
      <c r="B4" s="41"/>
      <c r="C4" s="41"/>
      <c r="D4" s="41"/>
      <c r="E4" s="35">
        <f>1.34+1.26+0.08+0.12+0.84</f>
        <v>3.64</v>
      </c>
      <c r="F4" s="35"/>
      <c r="G4" s="35"/>
      <c r="H4" s="35"/>
      <c r="I4" s="35"/>
      <c r="J4" s="35"/>
      <c r="K4" s="35"/>
    </row>
    <row r="5" spans="1:11" ht="15.75" thickBot="1" x14ac:dyDescent="0.3">
      <c r="A5" s="40" t="s">
        <v>58</v>
      </c>
      <c r="B5" s="40"/>
      <c r="C5" s="40"/>
      <c r="D5" s="40"/>
      <c r="E5" s="36">
        <v>47827</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1">
        <v>47827</v>
      </c>
      <c r="C7" s="14">
        <v>48192</v>
      </c>
      <c r="D7" s="14">
        <v>48558</v>
      </c>
      <c r="E7" s="14">
        <v>48923</v>
      </c>
      <c r="F7" s="14">
        <v>49288</v>
      </c>
      <c r="G7" s="14">
        <v>49653</v>
      </c>
      <c r="H7" s="14">
        <v>52210</v>
      </c>
      <c r="I7" s="11" t="s">
        <v>19</v>
      </c>
      <c r="J7" s="11" t="s">
        <v>19</v>
      </c>
      <c r="K7" s="11" t="s">
        <v>19</v>
      </c>
    </row>
    <row r="8" spans="1:11" ht="31.15" customHeight="1" thickBot="1" x14ac:dyDescent="0.3">
      <c r="A8" s="3" t="s">
        <v>15</v>
      </c>
      <c r="B8" s="12">
        <f>1.34+1.26+0.08+0.12+0.84</f>
        <v>3.64</v>
      </c>
      <c r="C8" s="12">
        <f t="shared" ref="C8:H8" si="0">1.34+1.26+0.08+0.12+0.84</f>
        <v>3.64</v>
      </c>
      <c r="D8" s="12">
        <f t="shared" si="0"/>
        <v>3.64</v>
      </c>
      <c r="E8" s="12">
        <f t="shared" si="0"/>
        <v>3.64</v>
      </c>
      <c r="F8" s="12">
        <f t="shared" si="0"/>
        <v>3.64</v>
      </c>
      <c r="G8" s="12">
        <f t="shared" si="0"/>
        <v>3.64</v>
      </c>
      <c r="H8" s="12">
        <f t="shared" si="0"/>
        <v>3.64</v>
      </c>
      <c r="I8" s="12"/>
      <c r="J8" s="12"/>
      <c r="K8" s="13"/>
    </row>
    <row r="9" spans="1:11" ht="31.15" customHeight="1" thickBot="1" x14ac:dyDescent="0.3">
      <c r="A9" s="4" t="s">
        <v>3</v>
      </c>
      <c r="B9" s="14">
        <v>48192</v>
      </c>
      <c r="C9" s="14">
        <v>48558</v>
      </c>
      <c r="D9" s="14">
        <v>48923</v>
      </c>
      <c r="E9" s="14">
        <v>49288</v>
      </c>
      <c r="F9" s="14">
        <v>49653</v>
      </c>
      <c r="G9" s="14">
        <v>52210</v>
      </c>
      <c r="H9" s="14">
        <v>55132</v>
      </c>
      <c r="I9" s="14" t="s">
        <v>20</v>
      </c>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f>1.34+1.26+0.08+0.12+0.84</f>
        <v>3.64</v>
      </c>
      <c r="C11" s="15"/>
      <c r="D11" s="15"/>
      <c r="E11" s="15"/>
      <c r="F11" s="15"/>
      <c r="G11" s="15"/>
      <c r="H11" s="15"/>
      <c r="I11" s="15"/>
      <c r="J11" s="15"/>
      <c r="K11" s="16"/>
    </row>
    <row r="12" spans="1:11" ht="15.75" thickBot="1" x14ac:dyDescent="0.3">
      <c r="A12" s="5" t="s">
        <v>10</v>
      </c>
      <c r="B12" s="15"/>
      <c r="C12" s="15">
        <f>1.34+1.26+0.08+0.12+0.84</f>
        <v>3.64</v>
      </c>
      <c r="D12" s="15"/>
      <c r="E12" s="15"/>
      <c r="F12" s="15"/>
      <c r="G12" s="15"/>
      <c r="H12" s="15"/>
      <c r="I12" s="15"/>
      <c r="J12" s="15"/>
      <c r="K12" s="16"/>
    </row>
    <row r="13" spans="1:11" ht="15.75" thickBot="1" x14ac:dyDescent="0.3">
      <c r="A13" s="5" t="s">
        <v>11</v>
      </c>
      <c r="B13" s="15"/>
      <c r="C13" s="15"/>
      <c r="D13" s="15">
        <f>1.34+1.26+0.08+0.12+0.84</f>
        <v>3.64</v>
      </c>
      <c r="E13" s="15"/>
      <c r="F13" s="15"/>
      <c r="G13" s="15"/>
      <c r="H13" s="15"/>
      <c r="I13" s="15"/>
      <c r="J13" s="15"/>
      <c r="K13" s="16"/>
    </row>
    <row r="14" spans="1:11" ht="15.75" thickBot="1" x14ac:dyDescent="0.3">
      <c r="A14" s="5" t="s">
        <v>13</v>
      </c>
      <c r="B14" s="15"/>
      <c r="C14" s="15"/>
      <c r="D14" s="15"/>
      <c r="E14" s="15">
        <f>1.34+1.26+0.08+0.12+0.84</f>
        <v>3.64</v>
      </c>
      <c r="F14" s="15"/>
      <c r="G14" s="15"/>
      <c r="H14" s="15"/>
      <c r="I14" s="15"/>
      <c r="J14" s="15"/>
      <c r="K14" s="16"/>
    </row>
    <row r="15" spans="1:11" ht="15.75" thickBot="1" x14ac:dyDescent="0.3">
      <c r="A15" s="6" t="s">
        <v>16</v>
      </c>
      <c r="B15" s="17"/>
      <c r="C15" s="17"/>
      <c r="D15" s="17"/>
      <c r="E15" s="17"/>
      <c r="F15" s="15">
        <f>1.34+1.26+0.08+0.12+0.84</f>
        <v>3.64</v>
      </c>
      <c r="G15" s="15"/>
      <c r="H15" s="17"/>
      <c r="I15" s="17"/>
      <c r="J15" s="17"/>
      <c r="K15" s="18"/>
    </row>
    <row r="16" spans="1:11" ht="15.75" thickBot="1" x14ac:dyDescent="0.3">
      <c r="A16" s="5" t="s">
        <v>17</v>
      </c>
      <c r="B16" s="15"/>
      <c r="C16" s="15"/>
      <c r="D16" s="15"/>
      <c r="E16" s="15"/>
      <c r="F16" s="15"/>
      <c r="G16" s="15">
        <f>1.34+1.26+0.08+0.12+0.84</f>
        <v>3.64</v>
      </c>
      <c r="H16" s="15"/>
      <c r="I16" s="15"/>
      <c r="J16" s="15"/>
      <c r="K16" s="16"/>
    </row>
    <row r="17" spans="1:11" ht="15.75" thickBot="1" x14ac:dyDescent="0.3">
      <c r="A17" s="5" t="s">
        <v>18</v>
      </c>
      <c r="B17" s="15"/>
      <c r="C17" s="15"/>
      <c r="D17" s="15"/>
      <c r="E17" s="15"/>
      <c r="F17" s="15"/>
      <c r="G17" s="15"/>
      <c r="H17" s="15">
        <f>1.34+1.26+0.08+0.12+0.84</f>
        <v>3.64</v>
      </c>
      <c r="I17" s="15"/>
      <c r="J17" s="15"/>
      <c r="K17" s="16"/>
    </row>
    <row r="18" spans="1:11" x14ac:dyDescent="0.25">
      <c r="A18"/>
    </row>
    <row r="20" spans="1:11" x14ac:dyDescent="0.25">
      <c r="A20"/>
    </row>
    <row r="21" spans="1:11" x14ac:dyDescent="0.25">
      <c r="A21"/>
    </row>
    <row r="22" spans="1:11" x14ac:dyDescent="0.25">
      <c r="A22"/>
    </row>
    <row r="23" spans="1:11" x14ac:dyDescent="0.25">
      <c r="A23"/>
    </row>
    <row r="24" spans="1:11" x14ac:dyDescent="0.25">
      <c r="A24"/>
    </row>
    <row r="25" spans="1:11" x14ac:dyDescent="0.25">
      <c r="A25"/>
    </row>
    <row r="26" spans="1:11" x14ac:dyDescent="0.25">
      <c r="A26"/>
    </row>
    <row r="27" spans="1:11" x14ac:dyDescent="0.25">
      <c r="A27"/>
    </row>
    <row r="28" spans="1:11" x14ac:dyDescent="0.25">
      <c r="A28"/>
    </row>
    <row r="29" spans="1:11" x14ac:dyDescent="0.25">
      <c r="A29"/>
    </row>
    <row r="30" spans="1:11" x14ac:dyDescent="0.25">
      <c r="A30"/>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47" priority="8" operator="containsText" text="10/12/xxxx">
      <formula>NOT(ISERROR(SEARCH("10/12/xxxx",B7)))</formula>
    </cfRule>
  </conditionalFormatting>
  <conditionalFormatting sqref="B9:H9">
    <cfRule type="containsText" dxfId="46" priority="1" operator="containsText" text="xx/xx/xxxx">
      <formula>NOT(ISERROR(SEARCH("xx/xx/xxxx",B9)))</formula>
    </cfRule>
  </conditionalFormatting>
  <conditionalFormatting sqref="C7">
    <cfRule type="containsText" dxfId="45" priority="7" operator="containsText" text="xx/xx/xxxx">
      <formula>NOT(ISERROR(SEARCH("xx/xx/xxxx",C7)))</formula>
    </cfRule>
  </conditionalFormatting>
  <conditionalFormatting sqref="D7">
    <cfRule type="containsText" dxfId="44" priority="6" operator="containsText" text="xx/xx/xxxx">
      <formula>NOT(ISERROR(SEARCH("xx/xx/xxxx",D7)))</formula>
    </cfRule>
  </conditionalFormatting>
  <conditionalFormatting sqref="E7">
    <cfRule type="containsText" dxfId="43" priority="4" operator="containsText" text="xx/xx/xxxx">
      <formula>NOT(ISERROR(SEARCH("xx/xx/xxxx",E7)))</formula>
    </cfRule>
  </conditionalFormatting>
  <conditionalFormatting sqref="F7">
    <cfRule type="containsText" dxfId="42" priority="5" operator="containsText" text="xx/xx/xxxx">
      <formula>NOT(ISERROR(SEARCH("xx/xx/xxxx",F7)))</formula>
    </cfRule>
  </conditionalFormatting>
  <conditionalFormatting sqref="G7">
    <cfRule type="containsText" dxfId="41" priority="3" operator="containsText" text="xx/xx/xxxx">
      <formula>NOT(ISERROR(SEARCH("xx/xx/xxxx",G7)))</formula>
    </cfRule>
  </conditionalFormatting>
  <conditionalFormatting sqref="H7">
    <cfRule type="containsText" dxfId="40" priority="2" operator="containsText" text="xx/xx/xxxx">
      <formula>NOT(ISERROR(SEARCH("xx/xx/xxxx",H7)))</formula>
    </cfRule>
  </conditionalFormatting>
  <conditionalFormatting sqref="I7:K7">
    <cfRule type="containsText" dxfId="39" priority="18" operator="containsText" text="10/12/xxxx">
      <formula>NOT(ISERROR(SEARCH("10/12/xxxx",I7)))</formula>
    </cfRule>
  </conditionalFormatting>
  <conditionalFormatting sqref="I9:K9">
    <cfRule type="containsText" dxfId="38" priority="17" operator="containsText" text="xx/xx/xxxx">
      <formula>NOT(ISERROR(SEARCH("xx/xx/xxxx",I9)))</formula>
    </cfRule>
  </conditionalFormatting>
  <dataValidations count="6">
    <dataValidation allowBlank="1" showInputMessage="1" showErrorMessage="1" promptTitle="Rehabilitation Milestone" prompt="Insert the Rehabilitation Milestone number here (RM#)" sqref="A11:A17" xr:uid="{2950D73C-0180-4B05-988F-BB54963DA62A}"/>
    <dataValidation allowBlank="1" showInputMessage="1" showErrorMessage="1" promptTitle="Insert Date" prompt="Please insert the date the area is available for rehabilitation" sqref="I7:K7 B7" xr:uid="{BF9881B6-DB57-4163-A110-51402A93CA34}"/>
    <dataValidation allowBlank="1" showInputMessage="1" showErrorMessage="1" promptTitle="Insert Date" prompt="Please insert the data the milestone is to be completed by" sqref="C7:H7 B9:K9" xr:uid="{776DA1B3-FE0E-4862-8BC2-F564E6FB4F3F}"/>
    <dataValidation allowBlank="1" showInputMessage="1" showErrorMessage="1" promptTitle="Insert Area (ha)" prompt="Please insert the cumulative area available in hectares (ha)" sqref="B8:K8" xr:uid="{0F334C6B-9074-44D3-881A-5406C9675929}"/>
    <dataValidation allowBlank="1" showInputMessage="1" showErrorMessage="1" promptTitle="Insert Area (ha)" prompt="Please insert the cumulative area achieved in hectares (ha) as required" sqref="B11:K17" xr:uid="{5D3A687E-15E7-4E75-85B4-A4C3B3AABB92}"/>
    <dataValidation allowBlank="1" showInputMessage="1" showErrorMessage="1" prompt="Please input the correct Rehabilitation Area number (RA#)" sqref="E2:K2" xr:uid="{B27889E3-DBB5-4CE1-BC00-4F765CFE9A06}"/>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923A-D4EE-41AF-9D37-BDCA8E3A4D0F}">
  <dimension ref="A1:K17"/>
  <sheetViews>
    <sheetView workbookViewId="0">
      <selection activeCell="H24" sqref="H24"/>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29</v>
      </c>
      <c r="F2" s="35"/>
      <c r="G2" s="35"/>
      <c r="H2" s="35"/>
      <c r="I2" s="35"/>
      <c r="J2" s="35"/>
      <c r="K2" s="35"/>
    </row>
    <row r="3" spans="1:11" ht="16.149999999999999" customHeight="1" thickBot="1" x14ac:dyDescent="0.3">
      <c r="A3" s="41" t="s">
        <v>1</v>
      </c>
      <c r="B3" s="41"/>
      <c r="C3" s="41"/>
      <c r="D3" s="41"/>
      <c r="E3" s="35" t="s">
        <v>35</v>
      </c>
      <c r="F3" s="35"/>
      <c r="G3" s="35"/>
      <c r="H3" s="35"/>
      <c r="I3" s="35"/>
      <c r="J3" s="35"/>
      <c r="K3" s="35"/>
    </row>
    <row r="4" spans="1:11" ht="16.149999999999999" customHeight="1" thickBot="1" x14ac:dyDescent="0.3">
      <c r="A4" s="41" t="s">
        <v>21</v>
      </c>
      <c r="B4" s="41"/>
      <c r="C4" s="41"/>
      <c r="D4" s="41"/>
      <c r="E4" s="35">
        <f>5.26+1.58+6.1+0.01</f>
        <v>12.95</v>
      </c>
      <c r="F4" s="35"/>
      <c r="G4" s="35"/>
      <c r="H4" s="35"/>
      <c r="I4" s="35"/>
      <c r="J4" s="35"/>
      <c r="K4" s="35"/>
    </row>
    <row r="5" spans="1:11" ht="15.75" thickBot="1" x14ac:dyDescent="0.3">
      <c r="A5" s="40" t="s">
        <v>58</v>
      </c>
      <c r="B5" s="40"/>
      <c r="C5" s="40"/>
      <c r="D5" s="40"/>
      <c r="E5" s="36">
        <v>47939</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1">
        <v>47939</v>
      </c>
      <c r="C7" s="14">
        <v>48192</v>
      </c>
      <c r="D7" s="14">
        <v>48558</v>
      </c>
      <c r="E7" s="14">
        <v>48923</v>
      </c>
      <c r="F7" s="14">
        <v>49288</v>
      </c>
      <c r="G7" s="14">
        <v>51845</v>
      </c>
      <c r="H7" s="14"/>
      <c r="I7" s="11" t="s">
        <v>19</v>
      </c>
      <c r="J7" s="11" t="s">
        <v>19</v>
      </c>
      <c r="K7" s="11" t="s">
        <v>19</v>
      </c>
    </row>
    <row r="8" spans="1:11" ht="31.15" customHeight="1" thickBot="1" x14ac:dyDescent="0.3">
      <c r="A8" s="3" t="s">
        <v>15</v>
      </c>
      <c r="B8" s="12">
        <f>5.26+1.58+6.1+0.01</f>
        <v>12.95</v>
      </c>
      <c r="C8" s="12">
        <f t="shared" ref="C8:G8" si="0">5.26+1.58+6.1+0.01</f>
        <v>12.95</v>
      </c>
      <c r="D8" s="12">
        <f t="shared" si="0"/>
        <v>12.95</v>
      </c>
      <c r="E8" s="12">
        <f t="shared" si="0"/>
        <v>12.95</v>
      </c>
      <c r="F8" s="12">
        <f t="shared" si="0"/>
        <v>12.95</v>
      </c>
      <c r="G8" s="12">
        <f t="shared" si="0"/>
        <v>12.95</v>
      </c>
      <c r="H8" s="12"/>
      <c r="I8" s="12"/>
      <c r="J8" s="12"/>
      <c r="K8" s="13"/>
    </row>
    <row r="9" spans="1:11" ht="31.15" customHeight="1" thickBot="1" x14ac:dyDescent="0.3">
      <c r="A9" s="4" t="s">
        <v>3</v>
      </c>
      <c r="B9" s="14">
        <v>48192</v>
      </c>
      <c r="C9" s="14">
        <v>48558</v>
      </c>
      <c r="D9" s="14">
        <v>48923</v>
      </c>
      <c r="E9" s="14">
        <v>49288</v>
      </c>
      <c r="F9" s="14">
        <v>51845</v>
      </c>
      <c r="G9" s="14">
        <v>54767</v>
      </c>
      <c r="H9" s="14"/>
      <c r="I9" s="14" t="s">
        <v>20</v>
      </c>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f>5.26+1.58+6.1+0.01</f>
        <v>12.95</v>
      </c>
      <c r="C11" s="15"/>
      <c r="D11" s="15"/>
      <c r="E11" s="15"/>
      <c r="F11" s="15"/>
      <c r="G11" s="15"/>
      <c r="H11" s="15"/>
      <c r="I11" s="15"/>
      <c r="J11" s="15"/>
      <c r="K11" s="16"/>
    </row>
    <row r="12" spans="1:11" ht="15.75" thickBot="1" x14ac:dyDescent="0.3">
      <c r="A12" s="5" t="s">
        <v>11</v>
      </c>
      <c r="B12" s="15"/>
      <c r="C12" s="15">
        <f>5.26+1.58+6.1+0.01</f>
        <v>12.95</v>
      </c>
      <c r="D12" s="15"/>
      <c r="E12" s="15"/>
      <c r="F12" s="15"/>
      <c r="G12" s="15"/>
      <c r="H12" s="15"/>
      <c r="I12" s="15"/>
      <c r="J12" s="15"/>
      <c r="K12" s="16"/>
    </row>
    <row r="13" spans="1:11" ht="15.75" thickBot="1" x14ac:dyDescent="0.3">
      <c r="A13" s="5" t="s">
        <v>13</v>
      </c>
      <c r="B13" s="15"/>
      <c r="C13" s="15"/>
      <c r="D13" s="15">
        <f>5.26+1.58+6.1+0.01</f>
        <v>12.95</v>
      </c>
      <c r="E13" s="15"/>
      <c r="F13" s="15"/>
      <c r="G13" s="15"/>
      <c r="H13" s="15"/>
      <c r="I13" s="15"/>
      <c r="J13" s="15"/>
      <c r="K13" s="16"/>
    </row>
    <row r="14" spans="1:11" ht="15.75" thickBot="1" x14ac:dyDescent="0.3">
      <c r="A14" s="6" t="s">
        <v>16</v>
      </c>
      <c r="B14" s="17"/>
      <c r="C14" s="17"/>
      <c r="D14" s="17"/>
      <c r="E14" s="15">
        <f>5.26+1.58+6.1+0.01</f>
        <v>12.95</v>
      </c>
      <c r="F14" s="17"/>
      <c r="G14" s="17"/>
      <c r="H14" s="17"/>
      <c r="I14" s="17"/>
      <c r="J14" s="17"/>
      <c r="K14" s="18"/>
    </row>
    <row r="15" spans="1:11" ht="15.75" thickBot="1" x14ac:dyDescent="0.3">
      <c r="A15" s="5" t="s">
        <v>17</v>
      </c>
      <c r="B15" s="15"/>
      <c r="C15" s="15"/>
      <c r="D15" s="15"/>
      <c r="E15" s="15"/>
      <c r="F15" s="15">
        <f>5.26+1.58+6.1+0.01</f>
        <v>12.95</v>
      </c>
      <c r="G15" s="15"/>
      <c r="H15" s="15"/>
      <c r="I15" s="15"/>
      <c r="J15" s="15"/>
      <c r="K15" s="16"/>
    </row>
    <row r="16" spans="1:11" ht="15.75" thickBot="1" x14ac:dyDescent="0.3">
      <c r="A16" s="5" t="s">
        <v>18</v>
      </c>
      <c r="B16" s="15"/>
      <c r="C16" s="15"/>
      <c r="D16" s="15"/>
      <c r="E16" s="15"/>
      <c r="F16" s="15"/>
      <c r="G16" s="15">
        <f>5.26+1.58+6.1+0.01</f>
        <v>12.95</v>
      </c>
      <c r="H16" s="15"/>
      <c r="I16" s="15"/>
      <c r="J16" s="15"/>
      <c r="K16" s="16"/>
    </row>
    <row r="17" spans="1:1" x14ac:dyDescent="0.25">
      <c r="A17"/>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37" priority="20" operator="containsText" text="10/12/xxxx">
      <formula>NOT(ISERROR(SEARCH("10/12/xxxx",B7)))</formula>
    </cfRule>
  </conditionalFormatting>
  <conditionalFormatting sqref="B9:H9">
    <cfRule type="containsText" dxfId="36" priority="7" operator="containsText" text="xx/xx/xxxx">
      <formula>NOT(ISERROR(SEARCH("xx/xx/xxxx",B9)))</formula>
    </cfRule>
  </conditionalFormatting>
  <conditionalFormatting sqref="C7">
    <cfRule type="containsText" dxfId="35" priority="6" operator="containsText" text="xx/xx/xxxx">
      <formula>NOT(ISERROR(SEARCH("xx/xx/xxxx",C7)))</formula>
    </cfRule>
  </conditionalFormatting>
  <conditionalFormatting sqref="D7">
    <cfRule type="containsText" dxfId="34" priority="5" operator="containsText" text="xx/xx/xxxx">
      <formula>NOT(ISERROR(SEARCH("xx/xx/xxxx",D7)))</formula>
    </cfRule>
  </conditionalFormatting>
  <conditionalFormatting sqref="E7">
    <cfRule type="containsText" dxfId="33" priority="3" operator="containsText" text="xx/xx/xxxx">
      <formula>NOT(ISERROR(SEARCH("xx/xx/xxxx",E7)))</formula>
    </cfRule>
  </conditionalFormatting>
  <conditionalFormatting sqref="F7">
    <cfRule type="containsText" dxfId="32" priority="4" operator="containsText" text="xx/xx/xxxx">
      <formula>NOT(ISERROR(SEARCH("xx/xx/xxxx",F7)))</formula>
    </cfRule>
  </conditionalFormatting>
  <conditionalFormatting sqref="G7">
    <cfRule type="containsText" dxfId="31" priority="2" operator="containsText" text="xx/xx/xxxx">
      <formula>NOT(ISERROR(SEARCH("xx/xx/xxxx",G7)))</formula>
    </cfRule>
  </conditionalFormatting>
  <conditionalFormatting sqref="H7">
    <cfRule type="containsText" dxfId="30" priority="1" operator="containsText" text="xx/xx/xxxx">
      <formula>NOT(ISERROR(SEARCH("xx/xx/xxxx",H7)))</formula>
    </cfRule>
  </conditionalFormatting>
  <conditionalFormatting sqref="I7:K7">
    <cfRule type="containsText" dxfId="29" priority="23" operator="containsText" text="10/12/xxxx">
      <formula>NOT(ISERROR(SEARCH("10/12/xxxx",I7)))</formula>
    </cfRule>
  </conditionalFormatting>
  <conditionalFormatting sqref="I9:K9">
    <cfRule type="containsText" dxfId="28" priority="22" operator="containsText" text="xx/xx/xxxx">
      <formula>NOT(ISERROR(SEARCH("xx/xx/xxxx",I9)))</formula>
    </cfRule>
  </conditionalFormatting>
  <dataValidations count="6">
    <dataValidation allowBlank="1" showInputMessage="1" showErrorMessage="1" prompt="Please input the correct Rehabilitation Area number (RA#)" sqref="E2:K2" xr:uid="{292DD0D0-16BB-4855-8C0D-9B1AE0AFE652}"/>
    <dataValidation allowBlank="1" showInputMessage="1" showErrorMessage="1" promptTitle="Insert Area (ha)" prompt="Please insert the cumulative area available in hectares (ha)" sqref="B8:K8" xr:uid="{23AA5716-DF56-4CEB-BD81-00A7DBB5E8B1}"/>
    <dataValidation allowBlank="1" showInputMessage="1" showErrorMessage="1" promptTitle="Insert Date" prompt="Please insert the data the milestone is to be completed by" sqref="B9:K9 C7:H7" xr:uid="{44B67C2E-6435-4463-B7FB-A0C098139408}"/>
    <dataValidation allowBlank="1" showInputMessage="1" showErrorMessage="1" promptTitle="Insert Date" prompt="Please insert the date the area is available for rehabilitation" sqref="I7:K7 B7" xr:uid="{DC0F46BB-9A3F-480C-94C5-B48AA213F016}"/>
    <dataValidation allowBlank="1" showInputMessage="1" showErrorMessage="1" promptTitle="Insert Area (ha)" prompt="Please insert the cumulative area achieved in hectares (ha) as required" sqref="B11:K16" xr:uid="{BFCA9DDD-FE69-443B-9615-671C7D7914F5}"/>
    <dataValidation allowBlank="1" showInputMessage="1" showErrorMessage="1" promptTitle="Rehabilitation Milestone" prompt="Insert the Rehabilitation Milestone number here (RM#)" sqref="A11:A16" xr:uid="{7BE1C49E-0934-4571-838D-C66B662DC9D9}"/>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DC08D-8BD1-4D2E-9635-28784DEB87A5}">
  <dimension ref="A1:K20"/>
  <sheetViews>
    <sheetView workbookViewId="0">
      <selection activeCell="R13" sqref="R13"/>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30</v>
      </c>
      <c r="F2" s="35"/>
      <c r="G2" s="35"/>
      <c r="H2" s="35"/>
      <c r="I2" s="35"/>
      <c r="J2" s="35"/>
      <c r="K2" s="35"/>
    </row>
    <row r="3" spans="1:11" ht="16.149999999999999" customHeight="1" thickBot="1" x14ac:dyDescent="0.3">
      <c r="A3" s="41" t="s">
        <v>1</v>
      </c>
      <c r="B3" s="41"/>
      <c r="C3" s="41"/>
      <c r="D3" s="41"/>
      <c r="E3" s="35" t="s">
        <v>36</v>
      </c>
      <c r="F3" s="35"/>
      <c r="G3" s="35"/>
      <c r="H3" s="35"/>
      <c r="I3" s="35"/>
      <c r="J3" s="35"/>
      <c r="K3" s="35"/>
    </row>
    <row r="4" spans="1:11" ht="16.149999999999999" customHeight="1" thickBot="1" x14ac:dyDescent="0.3">
      <c r="A4" s="41" t="s">
        <v>21</v>
      </c>
      <c r="B4" s="41"/>
      <c r="C4" s="41"/>
      <c r="D4" s="41"/>
      <c r="E4" s="35">
        <f>9.59</f>
        <v>9.59</v>
      </c>
      <c r="F4" s="35"/>
      <c r="G4" s="35"/>
      <c r="H4" s="35"/>
      <c r="I4" s="35"/>
      <c r="J4" s="35"/>
      <c r="K4" s="35"/>
    </row>
    <row r="5" spans="1:11" ht="15.75" thickBot="1" x14ac:dyDescent="0.3">
      <c r="A5" s="40" t="s">
        <v>58</v>
      </c>
      <c r="B5" s="40"/>
      <c r="C5" s="40"/>
      <c r="D5" s="40"/>
      <c r="E5" s="36">
        <v>49288</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4">
        <v>49288</v>
      </c>
      <c r="C7" s="14">
        <v>49653</v>
      </c>
      <c r="D7" s="14">
        <v>50019</v>
      </c>
      <c r="E7" s="14">
        <v>50384</v>
      </c>
      <c r="F7" s="14">
        <v>50749</v>
      </c>
      <c r="G7" s="14">
        <v>53306</v>
      </c>
      <c r="H7" s="11" t="s">
        <v>19</v>
      </c>
      <c r="I7" s="11" t="s">
        <v>19</v>
      </c>
      <c r="J7" s="11" t="s">
        <v>19</v>
      </c>
      <c r="K7" s="11" t="s">
        <v>19</v>
      </c>
    </row>
    <row r="8" spans="1:11" ht="31.15" customHeight="1" thickBot="1" x14ac:dyDescent="0.3">
      <c r="A8" s="3" t="s">
        <v>15</v>
      </c>
      <c r="B8" s="12">
        <f t="shared" ref="B8:G8" si="0">9.59</f>
        <v>9.59</v>
      </c>
      <c r="C8" s="12">
        <f t="shared" si="0"/>
        <v>9.59</v>
      </c>
      <c r="D8" s="12">
        <f t="shared" si="0"/>
        <v>9.59</v>
      </c>
      <c r="E8" s="12">
        <f t="shared" si="0"/>
        <v>9.59</v>
      </c>
      <c r="F8" s="12">
        <f t="shared" si="0"/>
        <v>9.59</v>
      </c>
      <c r="G8" s="12">
        <f t="shared" si="0"/>
        <v>9.59</v>
      </c>
      <c r="H8" s="12"/>
      <c r="I8" s="12"/>
      <c r="J8" s="12"/>
      <c r="K8" s="13"/>
    </row>
    <row r="9" spans="1:11" ht="31.15" customHeight="1" thickBot="1" x14ac:dyDescent="0.3">
      <c r="A9" s="4" t="s">
        <v>3</v>
      </c>
      <c r="B9" s="14">
        <v>49653</v>
      </c>
      <c r="C9" s="14">
        <v>50019</v>
      </c>
      <c r="D9" s="14">
        <v>50384</v>
      </c>
      <c r="E9" s="14">
        <v>50749</v>
      </c>
      <c r="F9" s="14">
        <v>53306</v>
      </c>
      <c r="G9" s="14">
        <v>56228</v>
      </c>
      <c r="H9" s="14" t="s">
        <v>20</v>
      </c>
      <c r="I9" s="14" t="s">
        <v>20</v>
      </c>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f>9.59</f>
        <v>9.59</v>
      </c>
      <c r="C11" s="15"/>
      <c r="D11" s="15"/>
      <c r="E11" s="15"/>
      <c r="F11" s="15"/>
      <c r="G11" s="15"/>
      <c r="H11" s="15"/>
      <c r="I11" s="15"/>
      <c r="J11" s="15"/>
      <c r="K11" s="16"/>
    </row>
    <row r="12" spans="1:11" ht="15.75" thickBot="1" x14ac:dyDescent="0.3">
      <c r="A12" s="5" t="s">
        <v>11</v>
      </c>
      <c r="B12" s="15"/>
      <c r="C12" s="15">
        <f>9.59</f>
        <v>9.59</v>
      </c>
      <c r="D12" s="15"/>
      <c r="E12" s="15"/>
      <c r="F12" s="15"/>
      <c r="G12" s="15"/>
      <c r="H12" s="15"/>
      <c r="I12" s="15"/>
      <c r="J12" s="15"/>
      <c r="K12" s="16"/>
    </row>
    <row r="13" spans="1:11" ht="15.75" thickBot="1" x14ac:dyDescent="0.3">
      <c r="A13" s="5" t="s">
        <v>13</v>
      </c>
      <c r="B13" s="15"/>
      <c r="C13" s="15"/>
      <c r="D13" s="15">
        <f>9.59</f>
        <v>9.59</v>
      </c>
      <c r="E13" s="15"/>
      <c r="F13" s="15"/>
      <c r="G13" s="15"/>
      <c r="H13" s="15"/>
      <c r="I13" s="15"/>
      <c r="J13" s="15"/>
      <c r="K13" s="16"/>
    </row>
    <row r="14" spans="1:11" ht="15.75" thickBot="1" x14ac:dyDescent="0.3">
      <c r="A14" s="6" t="s">
        <v>16</v>
      </c>
      <c r="B14" s="17"/>
      <c r="C14" s="17"/>
      <c r="D14" s="17"/>
      <c r="E14" s="15">
        <f>9.59</f>
        <v>9.59</v>
      </c>
      <c r="F14" s="17"/>
      <c r="G14" s="17"/>
      <c r="H14" s="17"/>
      <c r="I14" s="17"/>
      <c r="J14" s="17"/>
      <c r="K14" s="18"/>
    </row>
    <row r="15" spans="1:11" ht="15.75" thickBot="1" x14ac:dyDescent="0.3">
      <c r="A15" s="5" t="s">
        <v>17</v>
      </c>
      <c r="B15" s="15"/>
      <c r="C15" s="15"/>
      <c r="D15" s="15"/>
      <c r="E15" s="15"/>
      <c r="F15" s="15">
        <f>9.59</f>
        <v>9.59</v>
      </c>
      <c r="G15" s="15"/>
      <c r="H15" s="15"/>
      <c r="I15" s="15"/>
      <c r="J15" s="15"/>
      <c r="K15" s="16"/>
    </row>
    <row r="16" spans="1:11" ht="15.75" thickBot="1" x14ac:dyDescent="0.3">
      <c r="A16" s="5" t="s">
        <v>18</v>
      </c>
      <c r="B16" s="15"/>
      <c r="C16" s="15"/>
      <c r="D16" s="15"/>
      <c r="E16" s="15"/>
      <c r="F16" s="15"/>
      <c r="G16" s="15">
        <f>9.59</f>
        <v>9.59</v>
      </c>
      <c r="H16" s="15"/>
      <c r="I16" s="15"/>
      <c r="J16" s="15"/>
      <c r="K16" s="16"/>
    </row>
    <row r="20" spans="2:2" x14ac:dyDescent="0.25">
      <c r="B20" s="26"/>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27" priority="14" operator="containsText" text="xx/xx/xxxx">
      <formula>NOT(ISERROR(SEARCH("xx/xx/xxxx",B7)))</formula>
    </cfRule>
  </conditionalFormatting>
  <conditionalFormatting sqref="B9">
    <cfRule type="containsText" dxfId="26" priority="4" operator="containsText" text="xx/xx/xxxx">
      <formula>NOT(ISERROR(SEARCH("xx/xx/xxxx",B9)))</formula>
    </cfRule>
  </conditionalFormatting>
  <conditionalFormatting sqref="C7">
    <cfRule type="containsText" dxfId="25" priority="13" operator="containsText" text="xx/xx/xxxx">
      <formula>NOT(ISERROR(SEARCH("xx/xx/xxxx",C7)))</formula>
    </cfRule>
  </conditionalFormatting>
  <conditionalFormatting sqref="C9">
    <cfRule type="containsText" dxfId="24" priority="2" operator="containsText" text="xx/xx/xxxx">
      <formula>NOT(ISERROR(SEARCH("xx/xx/xxxx",C9)))</formula>
    </cfRule>
  </conditionalFormatting>
  <conditionalFormatting sqref="D7">
    <cfRule type="containsText" dxfId="23" priority="11" operator="containsText" text="xx/xx/xxxx">
      <formula>NOT(ISERROR(SEARCH("xx/xx/xxxx",D7)))</formula>
    </cfRule>
  </conditionalFormatting>
  <conditionalFormatting sqref="D9">
    <cfRule type="containsText" dxfId="22" priority="3" operator="containsText" text="xx/xx/xxxx">
      <formula>NOT(ISERROR(SEARCH("xx/xx/xxxx",D9)))</formula>
    </cfRule>
  </conditionalFormatting>
  <conditionalFormatting sqref="E7">
    <cfRule type="containsText" dxfId="21" priority="12" operator="containsText" text="xx/xx/xxxx">
      <formula>NOT(ISERROR(SEARCH("xx/xx/xxxx",E7)))</formula>
    </cfRule>
  </conditionalFormatting>
  <conditionalFormatting sqref="E9">
    <cfRule type="containsText" dxfId="20" priority="1" operator="containsText" text="xx/xx/xxxx">
      <formula>NOT(ISERROR(SEARCH("xx/xx/xxxx",E9)))</formula>
    </cfRule>
  </conditionalFormatting>
  <conditionalFormatting sqref="F7">
    <cfRule type="containsText" dxfId="19" priority="10" operator="containsText" text="xx/xx/xxxx">
      <formula>NOT(ISERROR(SEARCH("xx/xx/xxxx",F7)))</formula>
    </cfRule>
  </conditionalFormatting>
  <conditionalFormatting sqref="F9">
    <cfRule type="containsText" dxfId="18" priority="7" operator="containsText" text="xx/xx/xxxx">
      <formula>NOT(ISERROR(SEARCH("xx/xx/xxxx",F9)))</formula>
    </cfRule>
  </conditionalFormatting>
  <conditionalFormatting sqref="G7">
    <cfRule type="containsText" dxfId="17" priority="9" operator="containsText" text="xx/xx/xxxx">
      <formula>NOT(ISERROR(SEARCH("xx/xx/xxxx",G7)))</formula>
    </cfRule>
  </conditionalFormatting>
  <conditionalFormatting sqref="G9">
    <cfRule type="containsText" dxfId="16" priority="5" operator="containsText" text="xx/xx/xxxx">
      <formula>NOT(ISERROR(SEARCH("xx/xx/xxxx",G9)))</formula>
    </cfRule>
  </conditionalFormatting>
  <conditionalFormatting sqref="H7:K7">
    <cfRule type="containsText" dxfId="15" priority="28" operator="containsText" text="10/12/xxxx">
      <formula>NOT(ISERROR(SEARCH("10/12/xxxx",H7)))</formula>
    </cfRule>
  </conditionalFormatting>
  <conditionalFormatting sqref="H9:K9">
    <cfRule type="containsText" dxfId="14" priority="27" operator="containsText" text="xx/xx/xxxx">
      <formula>NOT(ISERROR(SEARCH("xx/xx/xxxx",H9)))</formula>
    </cfRule>
  </conditionalFormatting>
  <dataValidations count="6">
    <dataValidation allowBlank="1" showInputMessage="1" showErrorMessage="1" prompt="Please input the correct Rehabilitation Area number (RA#)" sqref="E2:K2" xr:uid="{32968FE1-62CD-4A3B-81D2-57DCB4B28E92}"/>
    <dataValidation allowBlank="1" showInputMessage="1" showErrorMessage="1" promptTitle="Insert Area (ha)" prompt="Please insert the cumulative area available in hectares (ha)" sqref="B8:K8" xr:uid="{638895C8-9F32-4F79-B807-0753BD691F65}"/>
    <dataValidation allowBlank="1" showInputMessage="1" showErrorMessage="1" promptTitle="Insert Date" prompt="Please insert the data the milestone is to be completed by" sqref="B7:G7 B9:K9" xr:uid="{BBE402EC-83E2-4237-8D36-D7850996200E}"/>
    <dataValidation allowBlank="1" showInputMessage="1" showErrorMessage="1" promptTitle="Insert Date" prompt="Please insert the date the area is available for rehabilitation" sqref="H7:K7" xr:uid="{3B448673-B473-4160-B5A8-54B36F887DFB}"/>
    <dataValidation allowBlank="1" showInputMessage="1" showErrorMessage="1" promptTitle="Insert Area (ha)" prompt="Please insert the cumulative area achieved in hectares (ha) as required" sqref="B11:K16" xr:uid="{D0073E16-0CA1-44FC-81AA-F8C796D84C39}"/>
    <dataValidation allowBlank="1" showInputMessage="1" showErrorMessage="1" promptTitle="Rehabilitation Milestone" prompt="Insert the Rehabilitation Milestone number here (RM#)" sqref="A11:A16" xr:uid="{DBE4814E-4EE1-4570-8BDC-2994797E005F}"/>
  </dataValidation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206E-1DAD-466F-B00B-CFD4556433FC}">
  <dimension ref="A1:K16"/>
  <sheetViews>
    <sheetView workbookViewId="0">
      <selection activeCell="D22" sqref="D22"/>
    </sheetView>
  </sheetViews>
  <sheetFormatPr defaultColWidth="12.28515625" defaultRowHeight="15" x14ac:dyDescent="0.25"/>
  <cols>
    <col min="1" max="1" width="15.7109375" style="2" customWidth="1"/>
  </cols>
  <sheetData>
    <row r="1" spans="1:11" ht="23.25" customHeight="1" thickBot="1" x14ac:dyDescent="0.35">
      <c r="A1" s="32" t="s">
        <v>22</v>
      </c>
      <c r="B1" s="33"/>
      <c r="C1" s="33"/>
      <c r="D1" s="33"/>
      <c r="E1" s="33"/>
      <c r="F1" s="33"/>
      <c r="G1" s="33"/>
      <c r="H1" s="33"/>
      <c r="I1" s="33"/>
      <c r="J1" s="33"/>
      <c r="K1" s="34"/>
    </row>
    <row r="2" spans="1:11" ht="16.149999999999999" customHeight="1" thickBot="1" x14ac:dyDescent="0.3">
      <c r="A2" s="41" t="s">
        <v>0</v>
      </c>
      <c r="B2" s="41"/>
      <c r="C2" s="41"/>
      <c r="D2" s="41"/>
      <c r="E2" s="35" t="s">
        <v>37</v>
      </c>
      <c r="F2" s="35"/>
      <c r="G2" s="35"/>
      <c r="H2" s="35"/>
      <c r="I2" s="35"/>
      <c r="J2" s="35"/>
      <c r="K2" s="35"/>
    </row>
    <row r="3" spans="1:11" ht="16.149999999999999" customHeight="1" thickBot="1" x14ac:dyDescent="0.3">
      <c r="A3" s="41" t="s">
        <v>1</v>
      </c>
      <c r="B3" s="41"/>
      <c r="C3" s="41"/>
      <c r="D3" s="41"/>
      <c r="E3" s="35" t="s">
        <v>38</v>
      </c>
      <c r="F3" s="35"/>
      <c r="G3" s="35"/>
      <c r="H3" s="35"/>
      <c r="I3" s="35"/>
      <c r="J3" s="35"/>
      <c r="K3" s="35"/>
    </row>
    <row r="4" spans="1:11" ht="16.149999999999999" customHeight="1" thickBot="1" x14ac:dyDescent="0.3">
      <c r="A4" s="41" t="s">
        <v>21</v>
      </c>
      <c r="B4" s="41"/>
      <c r="C4" s="41"/>
      <c r="D4" s="41"/>
      <c r="E4" s="35">
        <v>1.37</v>
      </c>
      <c r="F4" s="35"/>
      <c r="G4" s="35"/>
      <c r="H4" s="35"/>
      <c r="I4" s="35"/>
      <c r="J4" s="35"/>
      <c r="K4" s="35"/>
    </row>
    <row r="5" spans="1:11" ht="15.75" thickBot="1" x14ac:dyDescent="0.3">
      <c r="A5" s="40" t="s">
        <v>58</v>
      </c>
      <c r="B5" s="40"/>
      <c r="C5" s="40"/>
      <c r="D5" s="40"/>
      <c r="E5" s="36">
        <v>48700</v>
      </c>
      <c r="F5" s="35"/>
      <c r="G5" s="35"/>
      <c r="H5" s="35"/>
      <c r="I5" s="35"/>
      <c r="J5" s="35"/>
      <c r="K5" s="35"/>
    </row>
    <row r="6" spans="1:11" ht="16.149999999999999" customHeight="1" thickBot="1" x14ac:dyDescent="0.3">
      <c r="A6" s="41" t="s">
        <v>23</v>
      </c>
      <c r="B6" s="41"/>
      <c r="C6" s="41"/>
      <c r="D6" s="41"/>
      <c r="E6" s="35" t="s">
        <v>33</v>
      </c>
      <c r="F6" s="35"/>
      <c r="G6" s="35"/>
      <c r="H6" s="35"/>
      <c r="I6" s="35"/>
      <c r="J6" s="35"/>
      <c r="K6" s="35"/>
    </row>
    <row r="7" spans="1:11" ht="31.15" customHeight="1" thickBot="1" x14ac:dyDescent="0.3">
      <c r="A7" s="3" t="s">
        <v>2</v>
      </c>
      <c r="B7" s="14">
        <v>49288</v>
      </c>
      <c r="C7" s="14">
        <v>49653</v>
      </c>
      <c r="D7" s="14">
        <v>50019</v>
      </c>
      <c r="E7" s="14">
        <v>50384</v>
      </c>
      <c r="F7" s="14">
        <v>50749</v>
      </c>
      <c r="G7" s="14">
        <v>53306</v>
      </c>
      <c r="H7" s="11" t="s">
        <v>19</v>
      </c>
      <c r="I7" s="11" t="s">
        <v>19</v>
      </c>
      <c r="J7" s="11" t="s">
        <v>19</v>
      </c>
      <c r="K7" s="11" t="s">
        <v>19</v>
      </c>
    </row>
    <row r="8" spans="1:11" ht="31.15" customHeight="1" thickBot="1" x14ac:dyDescent="0.3">
      <c r="A8" s="3" t="s">
        <v>15</v>
      </c>
      <c r="B8" s="12">
        <v>1.37</v>
      </c>
      <c r="C8" s="12">
        <v>1.37</v>
      </c>
      <c r="D8" s="12">
        <v>1.37</v>
      </c>
      <c r="E8" s="12">
        <v>1.37</v>
      </c>
      <c r="F8" s="12">
        <v>1.37</v>
      </c>
      <c r="G8" s="12">
        <v>1.37</v>
      </c>
      <c r="H8" s="12"/>
      <c r="I8" s="12"/>
      <c r="J8" s="12"/>
      <c r="K8" s="13"/>
    </row>
    <row r="9" spans="1:11" ht="31.15" customHeight="1" thickBot="1" x14ac:dyDescent="0.3">
      <c r="A9" s="4" t="s">
        <v>3</v>
      </c>
      <c r="B9" s="14">
        <v>49653</v>
      </c>
      <c r="C9" s="14">
        <v>50019</v>
      </c>
      <c r="D9" s="14">
        <v>50384</v>
      </c>
      <c r="E9" s="14">
        <v>50749</v>
      </c>
      <c r="F9" s="14">
        <v>53306</v>
      </c>
      <c r="G9" s="14">
        <v>56228</v>
      </c>
      <c r="H9" s="14" t="s">
        <v>20</v>
      </c>
      <c r="I9" s="14" t="s">
        <v>20</v>
      </c>
      <c r="J9" s="14" t="s">
        <v>20</v>
      </c>
      <c r="K9" s="14" t="s">
        <v>20</v>
      </c>
    </row>
    <row r="10" spans="1:11" ht="30.75" thickBot="1" x14ac:dyDescent="0.3">
      <c r="A10" s="1" t="s">
        <v>4</v>
      </c>
      <c r="B10" s="29" t="s">
        <v>5</v>
      </c>
      <c r="C10" s="30"/>
      <c r="D10" s="30"/>
      <c r="E10" s="30"/>
      <c r="F10" s="30"/>
      <c r="G10" s="30"/>
      <c r="H10" s="30"/>
      <c r="I10" s="30"/>
      <c r="J10" s="30"/>
      <c r="K10" s="31"/>
    </row>
    <row r="11" spans="1:11" ht="15.75" thickBot="1" x14ac:dyDescent="0.3">
      <c r="A11" s="5" t="s">
        <v>9</v>
      </c>
      <c r="B11" s="15">
        <v>1.37</v>
      </c>
      <c r="C11" s="15"/>
      <c r="D11" s="15"/>
      <c r="E11" s="15"/>
      <c r="F11" s="15"/>
      <c r="G11" s="15"/>
      <c r="H11" s="15"/>
      <c r="I11" s="15"/>
      <c r="J11" s="15"/>
      <c r="K11" s="16"/>
    </row>
    <row r="12" spans="1:11" ht="15.75" thickBot="1" x14ac:dyDescent="0.3">
      <c r="A12" s="5" t="s">
        <v>11</v>
      </c>
      <c r="B12" s="15"/>
      <c r="C12" s="15">
        <v>1.37</v>
      </c>
      <c r="D12" s="15"/>
      <c r="E12" s="15"/>
      <c r="F12" s="15"/>
      <c r="G12" s="15"/>
      <c r="H12" s="15"/>
      <c r="I12" s="15"/>
      <c r="J12" s="15"/>
      <c r="K12" s="16"/>
    </row>
    <row r="13" spans="1:11" ht="15.75" thickBot="1" x14ac:dyDescent="0.3">
      <c r="A13" s="5" t="s">
        <v>13</v>
      </c>
      <c r="B13" s="15"/>
      <c r="C13" s="15"/>
      <c r="D13" s="15">
        <v>1.37</v>
      </c>
      <c r="E13" s="15"/>
      <c r="F13" s="15"/>
      <c r="G13" s="15"/>
      <c r="H13" s="15"/>
      <c r="I13" s="15"/>
      <c r="J13" s="15"/>
      <c r="K13" s="16"/>
    </row>
    <row r="14" spans="1:11" ht="15.75" thickBot="1" x14ac:dyDescent="0.3">
      <c r="A14" s="6" t="s">
        <v>16</v>
      </c>
      <c r="B14" s="17"/>
      <c r="C14" s="17"/>
      <c r="D14" s="17"/>
      <c r="E14" s="15">
        <v>1.37</v>
      </c>
      <c r="F14" s="17"/>
      <c r="G14" s="17"/>
      <c r="H14" s="17"/>
      <c r="I14" s="17"/>
      <c r="J14" s="17"/>
      <c r="K14" s="18"/>
    </row>
    <row r="15" spans="1:11" ht="15.75" thickBot="1" x14ac:dyDescent="0.3">
      <c r="A15" s="5" t="s">
        <v>17</v>
      </c>
      <c r="B15" s="15"/>
      <c r="C15" s="15"/>
      <c r="D15" s="15"/>
      <c r="E15" s="15"/>
      <c r="F15" s="15">
        <v>1.37</v>
      </c>
      <c r="G15" s="15"/>
      <c r="H15" s="15"/>
      <c r="I15" s="15"/>
      <c r="J15" s="15"/>
      <c r="K15" s="16"/>
    </row>
    <row r="16" spans="1:11" ht="15.75" thickBot="1" x14ac:dyDescent="0.3">
      <c r="A16" s="5" t="s">
        <v>18</v>
      </c>
      <c r="B16" s="15"/>
      <c r="C16" s="15"/>
      <c r="D16" s="15"/>
      <c r="E16" s="15"/>
      <c r="F16" s="15"/>
      <c r="G16" s="15">
        <v>1.37</v>
      </c>
      <c r="H16" s="15"/>
      <c r="I16" s="15"/>
      <c r="J16" s="15"/>
      <c r="K16" s="16"/>
    </row>
  </sheetData>
  <mergeCells count="12">
    <mergeCell ref="A4:D4"/>
    <mergeCell ref="E4:K4"/>
    <mergeCell ref="A1:K1"/>
    <mergeCell ref="A2:D2"/>
    <mergeCell ref="E2:K2"/>
    <mergeCell ref="A3:D3"/>
    <mergeCell ref="E3:K3"/>
    <mergeCell ref="A5:D5"/>
    <mergeCell ref="E5:K5"/>
    <mergeCell ref="A6:D6"/>
    <mergeCell ref="E6:K6"/>
    <mergeCell ref="B10:K10"/>
  </mergeCells>
  <conditionalFormatting sqref="B7">
    <cfRule type="containsText" dxfId="13" priority="12" operator="containsText" text="xx/xx/xxxx">
      <formula>NOT(ISERROR(SEARCH("xx/xx/xxxx",B7)))</formula>
    </cfRule>
  </conditionalFormatting>
  <conditionalFormatting sqref="B9">
    <cfRule type="containsText" dxfId="12" priority="4" operator="containsText" text="xx/xx/xxxx">
      <formula>NOT(ISERROR(SEARCH("xx/xx/xxxx",B9)))</formula>
    </cfRule>
  </conditionalFormatting>
  <conditionalFormatting sqref="C7">
    <cfRule type="containsText" dxfId="11" priority="11" operator="containsText" text="xx/xx/xxxx">
      <formula>NOT(ISERROR(SEARCH("xx/xx/xxxx",C7)))</formula>
    </cfRule>
  </conditionalFormatting>
  <conditionalFormatting sqref="C9">
    <cfRule type="containsText" dxfId="10" priority="2" operator="containsText" text="xx/xx/xxxx">
      <formula>NOT(ISERROR(SEARCH("xx/xx/xxxx",C9)))</formula>
    </cfRule>
  </conditionalFormatting>
  <conditionalFormatting sqref="D7">
    <cfRule type="containsText" dxfId="9" priority="9" operator="containsText" text="xx/xx/xxxx">
      <formula>NOT(ISERROR(SEARCH("xx/xx/xxxx",D7)))</formula>
    </cfRule>
  </conditionalFormatting>
  <conditionalFormatting sqref="D9">
    <cfRule type="containsText" dxfId="8" priority="3" operator="containsText" text="xx/xx/xxxx">
      <formula>NOT(ISERROR(SEARCH("xx/xx/xxxx",D9)))</formula>
    </cfRule>
  </conditionalFormatting>
  <conditionalFormatting sqref="E7">
    <cfRule type="containsText" dxfId="7" priority="10" operator="containsText" text="xx/xx/xxxx">
      <formula>NOT(ISERROR(SEARCH("xx/xx/xxxx",E7)))</formula>
    </cfRule>
  </conditionalFormatting>
  <conditionalFormatting sqref="E9">
    <cfRule type="containsText" dxfId="6" priority="1" operator="containsText" text="xx/xx/xxxx">
      <formula>NOT(ISERROR(SEARCH("xx/xx/xxxx",E9)))</formula>
    </cfRule>
  </conditionalFormatting>
  <conditionalFormatting sqref="F7">
    <cfRule type="containsText" dxfId="5" priority="8" operator="containsText" text="xx/xx/xxxx">
      <formula>NOT(ISERROR(SEARCH("xx/xx/xxxx",F7)))</formula>
    </cfRule>
  </conditionalFormatting>
  <conditionalFormatting sqref="F9">
    <cfRule type="containsText" dxfId="4" priority="6" operator="containsText" text="xx/xx/xxxx">
      <formula>NOT(ISERROR(SEARCH("xx/xx/xxxx",F9)))</formula>
    </cfRule>
  </conditionalFormatting>
  <conditionalFormatting sqref="G7">
    <cfRule type="containsText" dxfId="3" priority="7" operator="containsText" text="xx/xx/xxxx">
      <formula>NOT(ISERROR(SEARCH("xx/xx/xxxx",G7)))</formula>
    </cfRule>
  </conditionalFormatting>
  <conditionalFormatting sqref="G9">
    <cfRule type="containsText" dxfId="2" priority="5" operator="containsText" text="xx/xx/xxxx">
      <formula>NOT(ISERROR(SEARCH("xx/xx/xxxx",G9)))</formula>
    </cfRule>
  </conditionalFormatting>
  <conditionalFormatting sqref="H7:K7">
    <cfRule type="containsText" dxfId="1" priority="20" operator="containsText" text="10/12/xxxx">
      <formula>NOT(ISERROR(SEARCH("10/12/xxxx",H7)))</formula>
    </cfRule>
  </conditionalFormatting>
  <conditionalFormatting sqref="H9:K9">
    <cfRule type="containsText" dxfId="0" priority="19" operator="containsText" text="xx/xx/xxxx">
      <formula>NOT(ISERROR(SEARCH("xx/xx/xxxx",H9)))</formula>
    </cfRule>
  </conditionalFormatting>
  <dataValidations count="6">
    <dataValidation allowBlank="1" showInputMessage="1" showErrorMessage="1" promptTitle="Rehabilitation Milestone" prompt="Insert the Rehabilitation Milestone number here (RM#)" sqref="A11:A16" xr:uid="{D8AC9EA4-8BF4-4F13-A5C8-429C0B9B805F}"/>
    <dataValidation allowBlank="1" showInputMessage="1" showErrorMessage="1" promptTitle="Insert Area (ha)" prompt="Please insert the cumulative area achieved in hectares (ha) as required" sqref="B11:K16" xr:uid="{953C8975-A540-407E-9968-7E9EB84E938B}"/>
    <dataValidation allowBlank="1" showInputMessage="1" showErrorMessage="1" promptTitle="Insert Date" prompt="Please insert the date the area is available for rehabilitation" sqref="H7:K7" xr:uid="{2E598044-487B-44AD-BDB6-460371031BD1}"/>
    <dataValidation allowBlank="1" showInputMessage="1" showErrorMessage="1" promptTitle="Insert Date" prompt="Please insert the data the milestone is to be completed by" sqref="B7:G7 B9:K9" xr:uid="{5580E613-FC9E-458D-8B03-32163E196FAB}"/>
    <dataValidation allowBlank="1" showInputMessage="1" showErrorMessage="1" promptTitle="Insert Area (ha)" prompt="Please insert the cumulative area available in hectares (ha)" sqref="B8:K8" xr:uid="{12415B82-E66D-4E12-A8FF-A275D3833540}"/>
    <dataValidation allowBlank="1" showInputMessage="1" showErrorMessage="1" prompt="Please input the correct Rehabilitation Area number (RA#)" sqref="E2:K2" xr:uid="{74462513-A2F2-416B-A69C-4CA2B3ABACFC}"/>
  </dataValidation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52"/>
  <sheetViews>
    <sheetView tabSelected="1" topLeftCell="A10" workbookViewId="0">
      <selection activeCell="C13" sqref="C13"/>
    </sheetView>
  </sheetViews>
  <sheetFormatPr defaultRowHeight="15" x14ac:dyDescent="0.25"/>
  <cols>
    <col min="1" max="1" width="31.7109375" customWidth="1"/>
    <col min="2" max="2" width="41.7109375" customWidth="1"/>
    <col min="3" max="3" width="120.7109375" customWidth="1"/>
  </cols>
  <sheetData>
    <row r="1" spans="1:3" ht="23.25" customHeight="1" thickBot="1" x14ac:dyDescent="0.3">
      <c r="A1" s="7" t="s">
        <v>6</v>
      </c>
      <c r="B1" s="8" t="s">
        <v>7</v>
      </c>
      <c r="C1" s="9" t="s">
        <v>8</v>
      </c>
    </row>
    <row r="2" spans="1:3" ht="195.75" thickBot="1" x14ac:dyDescent="0.3">
      <c r="A2" s="23" t="s">
        <v>9</v>
      </c>
      <c r="B2" s="10" t="s">
        <v>24</v>
      </c>
      <c r="C2" s="19" t="s">
        <v>40</v>
      </c>
    </row>
    <row r="3" spans="1:3" ht="135.75" thickBot="1" x14ac:dyDescent="0.3">
      <c r="A3" s="23" t="s">
        <v>10</v>
      </c>
      <c r="B3" s="20" t="s">
        <v>41</v>
      </c>
      <c r="C3" s="19" t="s">
        <v>59</v>
      </c>
    </row>
    <row r="4" spans="1:3" ht="165.75" thickBot="1" x14ac:dyDescent="0.3">
      <c r="A4" s="24" t="s">
        <v>11</v>
      </c>
      <c r="B4" s="20" t="s">
        <v>44</v>
      </c>
      <c r="C4" s="19" t="s">
        <v>43</v>
      </c>
    </row>
    <row r="5" spans="1:3" ht="105.75" thickBot="1" x14ac:dyDescent="0.3">
      <c r="A5" s="24" t="s">
        <v>12</v>
      </c>
      <c r="B5" s="10" t="s">
        <v>42</v>
      </c>
      <c r="C5" s="19" t="s">
        <v>45</v>
      </c>
    </row>
    <row r="6" spans="1:3" ht="225.75" thickBot="1" x14ac:dyDescent="0.3">
      <c r="A6" s="23" t="s">
        <v>13</v>
      </c>
      <c r="B6" s="10" t="s">
        <v>25</v>
      </c>
      <c r="C6" s="19" t="s">
        <v>46</v>
      </c>
    </row>
    <row r="7" spans="1:3" ht="105.75" thickBot="1" x14ac:dyDescent="0.3">
      <c r="A7" s="23" t="s">
        <v>16</v>
      </c>
      <c r="B7" s="10" t="s">
        <v>48</v>
      </c>
      <c r="C7" s="19" t="s">
        <v>47</v>
      </c>
    </row>
    <row r="8" spans="1:3" ht="315.75" thickBot="1" x14ac:dyDescent="0.3">
      <c r="A8" s="23" t="s">
        <v>17</v>
      </c>
      <c r="B8" s="20" t="s">
        <v>49</v>
      </c>
      <c r="C8" s="19" t="s">
        <v>60</v>
      </c>
    </row>
    <row r="9" spans="1:3" ht="409.5" x14ac:dyDescent="0.25">
      <c r="A9" s="25" t="s">
        <v>18</v>
      </c>
      <c r="B9" s="21" t="s">
        <v>50</v>
      </c>
      <c r="C9" s="27" t="s">
        <v>61</v>
      </c>
    </row>
    <row r="11" spans="1:3" ht="17.25" x14ac:dyDescent="0.25">
      <c r="A11" t="s">
        <v>51</v>
      </c>
    </row>
    <row r="14" spans="1:3" x14ac:dyDescent="0.25">
      <c r="A14" s="2" t="s">
        <v>52</v>
      </c>
    </row>
    <row r="40" spans="1:1" x14ac:dyDescent="0.25">
      <c r="A40" s="2" t="s">
        <v>62</v>
      </c>
    </row>
    <row r="46" spans="1:1" x14ac:dyDescent="0.25">
      <c r="A46" s="22"/>
    </row>
    <row r="54" spans="1:1" x14ac:dyDescent="0.25">
      <c r="A54" s="2" t="s">
        <v>53</v>
      </c>
    </row>
    <row r="78" spans="1:1" x14ac:dyDescent="0.25">
      <c r="A78" s="2" t="s">
        <v>54</v>
      </c>
    </row>
    <row r="112" spans="1:1" x14ac:dyDescent="0.25">
      <c r="A112" s="2"/>
    </row>
    <row r="115" spans="1:1" x14ac:dyDescent="0.25">
      <c r="A115" s="2" t="s">
        <v>55</v>
      </c>
    </row>
    <row r="118" spans="1:1" x14ac:dyDescent="0.25">
      <c r="A118" s="2"/>
    </row>
    <row r="126" spans="1:1" x14ac:dyDescent="0.25">
      <c r="A126" s="2" t="s">
        <v>56</v>
      </c>
    </row>
    <row r="152" spans="1:1" x14ac:dyDescent="0.25">
      <c r="A152" s="2" t="s">
        <v>57</v>
      </c>
    </row>
  </sheetData>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89F9ED3AA73E4AA540DC49247935BF" ma:contentTypeVersion="36" ma:contentTypeDescription="Create a new document." ma:contentTypeScope="" ma:versionID="eba1fd5b732b55352f8a90091f7e6b7c">
  <xsd:schema xmlns:xsd="http://www.w3.org/2001/XMLSchema" xmlns:xs="http://www.w3.org/2001/XMLSchema" xmlns:p="http://schemas.microsoft.com/office/2006/metadata/properties" xmlns:ns2="a6eb6d0f-3f21-4dd7-afed-8d5f3983301e" xmlns:ns3="36c4576f-a6df-4ec9-86f2-9e3472ddee8f" xmlns:ns4="2782494e-2240-44a0-8d37-a0cdd89a0522" targetNamespace="http://schemas.microsoft.com/office/2006/metadata/properties" ma:root="true" ma:fieldsID="2e6337d63c10c7f63887abc44c8b8b2e" ns2:_="" ns3:_="" ns4:_="">
    <xsd:import namespace="a6eb6d0f-3f21-4dd7-afed-8d5f3983301e"/>
    <xsd:import namespace="36c4576f-a6df-4ec9-86f2-9e3472ddee8f"/>
    <xsd:import namespace="2782494e-2240-44a0-8d37-a0cdd89a0522"/>
    <xsd:element name="properties">
      <xsd:complexType>
        <xsd:sequence>
          <xsd:element name="documentManagement">
            <xsd:complexType>
              <xsd:all>
                <xsd:element ref="ns2:Description0" minOccurs="0"/>
                <xsd:element ref="ns2:DocumentType"/>
                <xsd:element ref="ns2:Status"/>
                <xsd:element ref="ns2:DocumentVersion"/>
                <xsd:element ref="ns2:Theme"/>
                <xsd:element ref="ns2:EndorsedDate" minOccurs="0"/>
                <xsd:element ref="ns2:LastReviewed"/>
                <xsd:element ref="ns2:ReviewDate"/>
                <xsd:element ref="ns2:ReviewCycle" minOccurs="0"/>
                <xsd:element ref="ns2:InternetPresenceType"/>
                <xsd:element ref="ns2:BusLevelChoice"/>
                <xsd:element ref="ns2:BusinessAreaUnit" minOccurs="0"/>
                <xsd:element ref="ns2:Old_x002d_PR_x002d_Reference" minOccurs="0"/>
                <xsd:element ref="ns2:Legislation" minOccurs="0"/>
                <xsd:element ref="ns2:FileReference" minOccurs="0"/>
                <xsd:element ref="ns2:eDRMSReference" minOccurs="0"/>
                <xsd:element ref="ns2:CTS_x002d_MECSReference" minOccurs="0"/>
                <xsd:element ref="ns2:Comment" minOccurs="0"/>
                <xsd:element ref="ns3:_dlc_DocId" minOccurs="0"/>
                <xsd:element ref="ns3:_dlc_DocIdUrl" minOccurs="0"/>
                <xsd:element ref="ns3:_dlc_DocIdPersistId" minOccurs="0"/>
                <xsd:element ref="ns4:SharedWithUsers" minOccurs="0"/>
                <xsd:element ref="ns4:SharedWithDetails"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b6d0f-3f21-4dd7-afed-8d5f3983301e" elementFormDefault="qualified">
    <xsd:import namespace="http://schemas.microsoft.com/office/2006/documentManagement/types"/>
    <xsd:import namespace="http://schemas.microsoft.com/office/infopath/2007/PartnerControls"/>
    <xsd:element name="Description0" ma:index="2" nillable="true" ma:displayName="Subject" ma:internalName="Description0" ma:readOnly="false">
      <xsd:simpleType>
        <xsd:restriction base="dms:Note">
          <xsd:maxLength value="255"/>
        </xsd:restriction>
      </xsd:simpleType>
    </xsd:element>
    <xsd:element name="DocumentType" ma:index="4" ma:displayName="DocumentType" ma:list="{1c9aebb5-866f-4873-a78c-4bc770a8a1c1}" ma:internalName="DocumentType" ma:readOnly="false" ma:showField="Title">
      <xsd:simpleType>
        <xsd:restriction base="dms:Lookup"/>
      </xsd:simpleType>
    </xsd:element>
    <xsd:element name="Status" ma:index="5" ma:displayName="Status" ma:indexed="true" ma:list="{4038537c-e95c-4806-a81b-1f8222e26fec}" ma:internalName="Status" ma:readOnly="false" ma:showField="Title">
      <xsd:simpleType>
        <xsd:restriction base="dms:Lookup"/>
      </xsd:simpleType>
    </xsd:element>
    <xsd:element name="DocumentVersion" ma:index="6" ma:displayName="DocVersion" ma:decimals="2" ma:description="Version number displayed on document (Not SharePoint version number)" ma:internalName="DocumentVersion" ma:readOnly="false" ma:percentage="FALSE">
      <xsd:simpleType>
        <xsd:restriction base="dms:Number">
          <xsd:maxInclusive value="999"/>
        </xsd:restriction>
      </xsd:simpleType>
    </xsd:element>
    <xsd:element name="Theme" ma:index="7" ma:displayName="Theme" ma:indexed="true" ma:list="{440d9290-a79f-4d7d-b666-e2299f9b8423}" ma:internalName="Theme" ma:readOnly="false" ma:showField="Theme">
      <xsd:simpleType>
        <xsd:restriction base="dms:Lookup"/>
      </xsd:simpleType>
    </xsd:element>
    <xsd:element name="EndorsedDate" ma:index="9" nillable="true" ma:displayName="EffectiveDate" ma:description="Effective date for major version of document" ma:format="DateOnly" ma:internalName="EndorsedDate" ma:readOnly="false">
      <xsd:simpleType>
        <xsd:restriction base="dms:DateTime"/>
      </xsd:simpleType>
    </xsd:element>
    <xsd:element name="LastReviewed" ma:index="10" ma:displayName="LastReviewed" ma:format="DateOnly" ma:indexed="true" ma:internalName="LastReviewed" ma:readOnly="false">
      <xsd:simpleType>
        <xsd:restriction base="dms:DateTime"/>
      </xsd:simpleType>
    </xsd:element>
    <xsd:element name="ReviewDate" ma:index="11" ma:displayName="NextReviewDue" ma:format="DateOnly" ma:indexed="true" ma:internalName="ReviewDate" ma:readOnly="false">
      <xsd:simpleType>
        <xsd:restriction base="dms:DateTime"/>
      </xsd:simpleType>
    </xsd:element>
    <xsd:element name="ReviewCycle" ma:index="12" nillable="true" ma:displayName="ReviewCycle" ma:description="Prescribed duration for review of document" ma:format="Dropdown" ma:internalName="ReviewCycle" ma:readOnly="false">
      <xsd:simpleType>
        <xsd:restriction base="dms:Choice">
          <xsd:enumeration value="1 year"/>
          <xsd:enumeration value="1.5 years"/>
          <xsd:enumeration value="2 years"/>
          <xsd:enumeration value="3 years"/>
          <xsd:enumeration value="5 years"/>
          <xsd:enumeration value="10 years"/>
        </xsd:restriction>
      </xsd:simpleType>
    </xsd:element>
    <xsd:element name="InternetPresenceType" ma:index="13" ma:displayName="InternetVisibility" ma:description="Defines what material is published to the departmental Internet site" ma:list="{22773ff3-5370-4583-ae62-5f55be26bc75}" ma:internalName="InternetPresenceType" ma:readOnly="false" ma:showField="Title">
      <xsd:simpleType>
        <xsd:restriction base="dms:Lookup"/>
      </xsd:simpleType>
    </xsd:element>
    <xsd:element name="BusLevelChoice" ma:index="14" ma:displayName="BusinessArea" ma:format="Dropdown" ma:internalName="BusLevelChoice" ma:readOnly="false">
      <xsd:simpleType>
        <xsd:restriction base="dms:Choice">
          <xsd:enumeration value="AGR"/>
          <xsd:enumeration value="ASQ"/>
          <xsd:enumeration value="BQ"/>
          <xsd:enumeration value="CHA"/>
          <xsd:enumeration value="CHB"/>
          <xsd:enumeration value="CHC"/>
          <xsd:enumeration value="CHD"/>
          <xsd:enumeration value="CHE"/>
          <xsd:enumeration value="CSS"/>
          <xsd:enumeration value="ENE"/>
          <xsd:enumeration value="EPP"/>
          <xsd:enumeration value="ESR"/>
          <xsd:enumeration value="FIS"/>
          <xsd:enumeration value="FMPM"/>
          <xsd:enumeration value="GLP"/>
          <xsd:enumeration value="HHQ"/>
          <xsd:enumeration value="IHL"/>
          <xsd:enumeration value="IMP"/>
          <xsd:enumeration value="ITP"/>
          <xsd:enumeration value="LTP"/>
          <xsd:enumeration value="LND"/>
          <xsd:enumeration value="MIN"/>
          <xsd:enumeration value="NCS"/>
          <xsd:enumeration value="NRC"/>
          <xsd:enumeration value="NRO"/>
          <xsd:enumeration value="NTP"/>
          <xsd:enumeration value="ORR"/>
          <xsd:enumeration value="OSW"/>
          <xsd:enumeration value="PNA"/>
          <xsd:enumeration value="QPW"/>
          <xsd:enumeration value="QRIC"/>
          <xsd:enumeration value="RSC"/>
          <xsd:enumeration value="RED"/>
          <xsd:enumeration value="SCI"/>
          <xsd:enumeration value="SIG"/>
          <xsd:enumeration value="SLM"/>
          <xsd:enumeration value="SRV"/>
          <xsd:enumeration value="UWS"/>
          <xsd:enumeration value="VAL"/>
          <xsd:enumeration value="VEG"/>
          <xsd:enumeration value="WM"/>
          <xsd:enumeration value="WSS"/>
          <xsd:enumeration value="WTM"/>
        </xsd:restriction>
      </xsd:simpleType>
    </xsd:element>
    <xsd:element name="BusinessAreaUnit" ma:index="15" nillable="true" ma:displayName="BusinessAreaSubUnit" ma:list="{53eef7cf-c74c-49eb-9b76-5dd9e1026505}" ma:internalName="BusinessAreaUnit" ma:readOnly="false" ma:showField="Title">
      <xsd:simpleType>
        <xsd:restriction base="dms:Lookup"/>
      </xsd:simpleType>
    </xsd:element>
    <xsd:element name="Old_x002d_PR_x002d_Reference" ma:index="16" nillable="true" ma:displayName="PreviousID" ma:description="Reference or identifier used by a previous system" ma:indexed="true" ma:internalName="Old_x002d_PR_x002d_Reference" ma:readOnly="false">
      <xsd:simpleType>
        <xsd:restriction base="dms:Text">
          <xsd:maxLength value="255"/>
        </xsd:restriction>
      </xsd:simpleType>
    </xsd:element>
    <xsd:element name="Legislation" ma:index="17" nillable="true" ma:displayName="Legislation" ma:description="Select the primary authoritative acts" ma:list="{d8d5934d-cb53-4edc-99dd-c215c0dc88bc}" ma:internalName="Legislation" ma:readOnly="false" ma:showField="Title">
      <xsd:complexType>
        <xsd:complexContent>
          <xsd:extension base="dms:MultiChoiceLookup">
            <xsd:sequence>
              <xsd:element name="Value" type="dms:Lookup" maxOccurs="unbounded" minOccurs="0" nillable="true"/>
            </xsd:sequence>
          </xsd:extension>
        </xsd:complexContent>
      </xsd:complexType>
    </xsd:element>
    <xsd:element name="FileReference" ma:index="18" nillable="true" ma:displayName="NetworkPath" ma:description="Network drive and path for source folder of document file" ma:internalName="FileReference" ma:readOnly="false">
      <xsd:simpleType>
        <xsd:restriction base="dms:Text">
          <xsd:maxLength value="255"/>
        </xsd:restriction>
      </xsd:simpleType>
    </xsd:element>
    <xsd:element name="eDRMSReference" ma:index="19" nillable="true" ma:displayName="eDOCS" ma:format="Dropdown" ma:internalName="eDRMSReference" ma:percentage="FALSE">
      <xsd:simpleType>
        <xsd:restriction base="dms:Number"/>
      </xsd:simpleType>
    </xsd:element>
    <xsd:element name="CTS_x002d_MECSReference" ma:index="20" nillable="true" ma:displayName="CTS-MECSReference" ma:internalName="CTS_x002d_MECSReference" ma:readOnly="false">
      <xsd:simpleType>
        <xsd:restriction base="dms:Text">
          <xsd:maxLength value="1"/>
        </xsd:restriction>
      </xsd:simpleType>
    </xsd:element>
    <xsd:element name="Comment" ma:index="21" nillable="true" ma:displayName="Comment" ma:description="Do not use this field - to be retired" ma:internalName="Comment" ma:readOnly="false">
      <xsd:simpleType>
        <xsd:restriction base="dms:Text">
          <xsd:maxLength value="1"/>
        </xsd:restriction>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4576f-a6df-4ec9-86f2-9e3472ddee8f" elementFormDefault="qualified">
    <xsd:import namespace="http://schemas.microsoft.com/office/2006/documentManagement/types"/>
    <xsd:import namespace="http://schemas.microsoft.com/office/infopath/2007/PartnerControls"/>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782494e-2240-44a0-8d37-a0cdd89a0522"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1" ma:displayName="Title"/>
        <xsd:element ref="dc:subject" minOccurs="0" maxOccurs="1"/>
        <xsd:element ref="dc:description" minOccurs="0" maxOccurs="1"/>
        <xsd:element name="keywords" maxOccurs="1" ma:index="8" ma:displayName="Keyword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heme xmlns="a6eb6d0f-3f21-4dd7-afed-8d5f3983301e">226</Theme>
    <LastReviewed xmlns="a6eb6d0f-3f21-4dd7-afed-8d5f3983301e">2025-05-26T14:00:00+00:00</LastReviewed>
    <DocumentType xmlns="a6eb6d0f-3f21-4dd7-afed-8d5f3983301e">19</DocumentType>
    <Description0 xmlns="a6eb6d0f-3f21-4dd7-afed-8d5f3983301e">This form can be used for completing a PRCP schedule for the submission of a PRC plan.</Description0>
    <ReviewCycle xmlns="a6eb6d0f-3f21-4dd7-afed-8d5f3983301e">2 years</ReviewCycle>
    <ReviewDate xmlns="a6eb6d0f-3f21-4dd7-afed-8d5f3983301e">2027-05-26T14:00:00+00:00</ReviewDate>
    <InternetPresenceType xmlns="a6eb6d0f-3f21-4dd7-afed-8d5f3983301e">3</InternetPresenceType>
    <EndorsedDate xmlns="a6eb6d0f-3f21-4dd7-afed-8d5f3983301e">2019-10-31T14:00:00+00:00</EndorsedDate>
    <BusLevelChoice xmlns="a6eb6d0f-3f21-4dd7-afed-8d5f3983301e">ESR</BusLevelChoice>
    <Legislation xmlns="a6eb6d0f-3f21-4dd7-afed-8d5f3983301e">
      <Value>31</Value>
    </Legislation>
    <eDRMSReference xmlns="a6eb6d0f-3f21-4dd7-afed-8d5f3983301e" xsi:nil="true"/>
    <Status xmlns="a6eb6d0f-3f21-4dd7-afed-8d5f3983301e">1</Status>
    <DocumentVersion xmlns="a6eb6d0f-3f21-4dd7-afed-8d5f3983301e">1.01</DocumentVersion>
    <CTS_x002d_MECSReference xmlns="a6eb6d0f-3f21-4dd7-afed-8d5f3983301e" xsi:nil="true"/>
    <Comment xmlns="a6eb6d0f-3f21-4dd7-afed-8d5f3983301e" xsi:nil="true"/>
    <BusinessAreaUnit xmlns="a6eb6d0f-3f21-4dd7-afed-8d5f3983301e">40</BusinessAreaUnit>
    <Old_x002d_PR_x002d_Reference xmlns="a6eb6d0f-3f21-4dd7-afed-8d5f3983301e" xsi:nil="true"/>
    <FileReference xmlns="a6eb6d0f-3f21-4dd7-afed-8d5f3983301e" xsi:nil="true"/>
    <_dlc_DocId xmlns="36c4576f-a6df-4ec9-86f2-9e3472ddee8f">POLICY-7-5103</_dlc_DocId>
    <_dlc_DocIdUrl xmlns="36c4576f-a6df-4ec9-86f2-9e3472ddee8f">
      <Url>https://itpqld.sharepoint.com/sites/SPO-DAF-ITP-IM-IS/PR/_layouts/15/DocIdRedir.aspx?ID=POLICY-7-5103</Url>
      <Description>POLICY-7-5103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2.xml><?xml version="1.0" encoding="utf-8"?>
<ds:datastoreItem xmlns:ds="http://schemas.openxmlformats.org/officeDocument/2006/customXml" ds:itemID="{9D15B1F2-6A68-4A8A-B3BF-A0FDA1D7B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b6d0f-3f21-4dd7-afed-8d5f3983301e"/>
    <ds:schemaRef ds:uri="36c4576f-a6df-4ec9-86f2-9e3472ddee8f"/>
    <ds:schemaRef ds:uri="2782494e-2240-44a0-8d37-a0cdd89a05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A78E5-78C1-43F4-AA77-0C094C81D382}">
  <ds:schemaRefs>
    <ds:schemaRef ds:uri="http://schemas.openxmlformats.org/package/2006/metadata/core-properties"/>
    <ds:schemaRef ds:uri="http://schemas.microsoft.com/office/2006/metadata/properties"/>
    <ds:schemaRef ds:uri="http://purl.org/dc/terms/"/>
    <ds:schemaRef ds:uri="http://schemas.microsoft.com/office/2006/documentManagement/types"/>
    <ds:schemaRef ds:uri="2782494e-2240-44a0-8d37-a0cdd89a0522"/>
    <ds:schemaRef ds:uri="a6eb6d0f-3f21-4dd7-afed-8d5f3983301e"/>
    <ds:schemaRef ds:uri="http://schemas.microsoft.com/office/infopath/2007/PartnerControls"/>
    <ds:schemaRef ds:uri="http://purl.org/dc/dcmitype/"/>
    <ds:schemaRef ds:uri="36c4576f-a6df-4ec9-86f2-9e3472ddee8f"/>
    <ds:schemaRef ds:uri="http://www.w3.org/XML/1998/namespace"/>
    <ds:schemaRef ds:uri="http://purl.org/dc/elements/1.1/"/>
  </ds:schemaRefs>
</ds:datastoreItem>
</file>

<file path=customXml/itemProps4.xml><?xml version="1.0" encoding="utf-8"?>
<ds:datastoreItem xmlns:ds="http://schemas.openxmlformats.org/officeDocument/2006/customXml" ds:itemID="{1BDCE82C-5ED7-4E21-93D6-074FCFCDD1C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RA1</vt:lpstr>
      <vt:lpstr>RA2</vt:lpstr>
      <vt:lpstr>RA3</vt:lpstr>
      <vt:lpstr>RA4</vt:lpstr>
      <vt:lpstr>RA5</vt:lpstr>
      <vt:lpstr>RA6</vt:lpstr>
      <vt:lpstr>RA7</vt:lpstr>
      <vt:lpstr>Rehabilitation Area Milestones</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A-EA-NEW-100326876;New Site-Specific Environmental Authority Application for Savannah Goldfields Limited; P-EA-100326888</dc:title>
  <dc:subject>A-EA-NEW-100326876;New Site-Specific Environmental Authority Application</dc:subject>
  <dc:creator>Savannah Goldfields Limited</dc:creator>
  <cp:keywords/>
  <dc:description>A-EA-NEW-100326876;New Site-Specific Environmental Authority Application for Savannah Goldfields Limited; P-EA-100326888 Mining Lease; ML100030</dc:description>
  <cp:lastModifiedBy>Moira Wynen</cp:lastModifiedBy>
  <dcterms:created xsi:type="dcterms:W3CDTF">2019-10-27T23:30:31Z</dcterms:created>
  <dcterms:modified xsi:type="dcterms:W3CDTF">2025-12-18T00:38:02Z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0x010100B989F9ED3AA73E4AA540DC49247935BF</vt:lpwstr>
  </property>
  <property fmtid="{D5CDD505-2E9C-101B-9397-08002B2CF9AE}" pid="3" name="_dlc_DocIdItemGuid">
    <vt:lpwstr>acd81eee-fae5-47e3-9ac4-92d7a3e63995</vt:lpwstr>
  </property>
</Properties>
</file>